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256" windowHeight="12456" tabRatio="797"/>
  </bookViews>
  <sheets>
    <sheet name="INSTRUCTIONS" sheetId="27" r:id="rId1"/>
    <sheet name="INPUT DATA" sheetId="26" r:id="rId2"/>
    <sheet name="Q1" sheetId="1" r:id="rId3"/>
    <sheet name="Q2" sheetId="15" r:id="rId4"/>
    <sheet name="Q3" sheetId="21" r:id="rId5"/>
    <sheet name="Q4" sheetId="22" r:id="rId6"/>
    <sheet name="1st SEMESTRAL GRADE" sheetId="6" r:id="rId7"/>
    <sheet name="2nd SEMESTRAL GRADE" sheetId="24" r:id="rId8"/>
    <sheet name="QUARTERLY AVERAGE" sheetId="25" r:id="rId9"/>
    <sheet name="Helper(IMPORTANT!)" sheetId="20" state="hidden" r:id="rId10"/>
  </sheets>
  <externalReferences>
    <externalReference r:id="rId12"/>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<sst xmlns="http://schemas.openxmlformats.org/spreadsheetml/2006/main" count="965" uniqueCount="398">
  <si>
    <t>Instructions: Accomplishing the Electronic Class Record (ECR) for SSHS</t>
  </si>
  <si>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</si>
  <si>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</si>
  <si>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</si>
  <si>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</si>
  <si>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</si>
  <si>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</si>
  <si>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</si>
  <si>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</si>
  <si>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</si>
  <si>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</si>
  <si>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</si>
  <si>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</si>
  <si>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</si>
  <si>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</si>
  <si>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</si>
  <si>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</si>
  <si>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</si>
  <si>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</si>
  <si>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</si>
  <si>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</si>
  <si>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Input the grade level taught. This field only accepts 11 or 12.</t>
  </si>
  <si>
    <t>SECTION NAME</t>
  </si>
  <si>
    <t>Enter section name.</t>
  </si>
  <si>
    <t>SUBJECT TYPE</t>
  </si>
  <si>
    <t>Select the subject type.</t>
  </si>
  <si>
    <t>SUBJECT</t>
  </si>
  <si>
    <t>The selection for the subjects is dependent on the subject type selected.</t>
  </si>
  <si>
    <t>Other Elective and Special Curricular Program</t>
  </si>
  <si>
    <t>If applicable, select “Other Elective and Special Curricular Program”, then enter the new elective or subject in the field provided.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</si>
  <si>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</si>
  <si>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</si>
  <si>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</si>
  <si>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</si>
  <si>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charset val="134"/>
      </rPr>
      <t>TIP:</t>
    </r>
    <r>
      <rPr>
        <i/>
        <sz val="11"/>
        <color theme="1"/>
        <rFont val="Arial"/>
        <charset val="134"/>
      </rPr>
      <t xml:space="preserve">
Press Control + Shift + V to paste values only.</t>
    </r>
  </si>
  <si>
    <t>shift ↑</t>
  </si>
  <si>
    <t>Z</t>
  </si>
  <si>
    <t>X</t>
  </si>
  <si>
    <t>C</t>
  </si>
  <si>
    <t>V</t>
  </si>
  <si>
    <t>ctrl</t>
  </si>
  <si>
    <t>Input the raw scores per quarter to compute for the quarterly grades and the semestral or annual final grades.</t>
  </si>
  <si>
    <t>QUARTERLY GRADES</t>
  </si>
  <si>
    <t>Color fills are for visualization purposes only and do not represent the actual sheet layouts.</t>
  </si>
  <si>
    <t>INSTRUCTIONS</t>
  </si>
  <si>
    <t>DATA INPUT</t>
  </si>
  <si>
    <t>Q1</t>
  </si>
  <si>
    <t>Q2</t>
  </si>
  <si>
    <t>Q3</t>
  </si>
  <si>
    <t>Q4</t>
  </si>
  <si>
    <t>1st SEMESTRAL GRADE</t>
  </si>
  <si>
    <t>2nd SEMESTRAL GRADE</t>
  </si>
  <si>
    <t>QUARTERLY</t>
  </si>
  <si>
    <t>HIGHEST POSSIBLE SCORE</t>
  </si>
  <si>
    <t>Input the highest possible score for each grading component.</t>
  </si>
  <si>
    <t>ACTUAL SCORE</t>
  </si>
  <si>
    <t>For each learner, input the actual score accordingly.</t>
  </si>
  <si>
    <t>The INITIAL GRADE and QUARTERLY GRADE will be computed when all required grading components have been completed.</t>
  </si>
  <si>
    <t>!</t>
  </si>
  <si>
    <t>The weights of the grading components differ depending on the selected Subject type.</t>
  </si>
  <si>
    <t>CORE</t>
  </si>
  <si>
    <t>Academic Electives</t>
  </si>
  <si>
    <t>TechPro Electives</t>
  </si>
  <si>
    <t>All Other Electives</t>
  </si>
  <si>
    <t>Field Experience / Exposure
Sports and Arts</t>
  </si>
  <si>
    <t>Work Immersion</t>
  </si>
  <si>
    <t>WRITTEN WORK</t>
  </si>
  <si>
    <t>PERFORMANCE TASK</t>
  </si>
  <si>
    <t>QUARTERLY ASSESSMENT</t>
  </si>
  <si>
    <t>Review final grades. The computation of final grades depends on the selected subject type and grade level.</t>
  </si>
  <si>
    <t>SUMMARY OF FINAL GRADES SHEETS</t>
  </si>
  <si>
    <t>Subject Type</t>
  </si>
  <si>
    <t>Duration</t>
  </si>
  <si>
    <t>Final Grade Computation</t>
  </si>
  <si>
    <t>Semester Grade</t>
  </si>
  <si>
    <t>Summary of Grades</t>
  </si>
  <si>
    <t>Core Subject (All Tracks)</t>
  </si>
  <si>
    <t>4 quarters across 2 semesters</t>
  </si>
  <si>
    <t>Average of 4 quarterly grades</t>
  </si>
  <si>
    <t>Not Computed</t>
  </si>
  <si>
    <t>QUARTERLY AVERAGE</t>
  </si>
  <si>
    <t>Academic Electives (Grades 11 and 12)</t>
  </si>
  <si>
    <t>2 quarters per semester</t>
  </si>
  <si>
    <t>Average of 2 quarterly grades</t>
  </si>
  <si>
    <t>Computed per semester</t>
  </si>
  <si>
    <t>TechPro Electives (Grade 11)</t>
  </si>
  <si>
    <t>TechPro Electives (Grade 12)</t>
  </si>
  <si>
    <r>
      <rPr>
        <i/>
        <sz val="11"/>
        <color theme="1"/>
        <rFont val="Arial"/>
        <charset val="134"/>
      </rPr>
      <t xml:space="preserve">If the </t>
    </r>
    <r>
      <rPr>
        <b/>
        <i/>
        <sz val="11"/>
        <color theme="1"/>
        <rFont val="Arial"/>
        <charset val="134"/>
      </rPr>
      <t>Final Grade</t>
    </r>
    <r>
      <rPr>
        <i/>
        <sz val="11"/>
        <color theme="1"/>
        <rFont val="Arial"/>
        <charset val="134"/>
      </rPr>
      <t xml:space="preserve"> is computed as the </t>
    </r>
    <r>
      <rPr>
        <b/>
        <i/>
        <sz val="11"/>
        <color theme="1"/>
        <rFont val="Arial"/>
        <charset val="134"/>
      </rPr>
      <t>average of two (2) quarterly grades</t>
    </r>
    <r>
      <rPr>
        <i/>
        <sz val="11"/>
        <color theme="1"/>
        <rFont val="Arial"/>
        <charset val="134"/>
      </rPr>
      <t xml:space="preserve">, it shall be reflected in the </t>
    </r>
    <r>
      <rPr>
        <b/>
        <i/>
        <sz val="11"/>
        <color theme="1"/>
        <rFont val="Arial"/>
        <charset val="134"/>
      </rPr>
      <t xml:space="preserve">1st or 2nd Semestral Grade </t>
    </r>
    <r>
      <rPr>
        <i/>
        <sz val="11"/>
        <color theme="1"/>
        <rFont val="Arial"/>
        <charset val="134"/>
      </rPr>
      <t xml:space="preserve">sheet, as applicable. If the Final Grade is computed as the </t>
    </r>
    <r>
      <rPr>
        <b/>
        <i/>
        <sz val="11"/>
        <color theme="1"/>
        <rFont val="Arial"/>
        <charset val="134"/>
      </rPr>
      <t>average of four (4) quarterly grades</t>
    </r>
    <r>
      <rPr>
        <i/>
        <sz val="11"/>
        <color theme="1"/>
        <rFont val="Arial"/>
        <charset val="134"/>
      </rPr>
      <t xml:space="preserve">, it shall be reflected in the </t>
    </r>
    <r>
      <rPr>
        <b/>
        <i/>
        <sz val="11"/>
        <color theme="1"/>
        <rFont val="Arial"/>
        <charset val="134"/>
      </rPr>
      <t>Quarterly Average</t>
    </r>
    <r>
      <rPr>
        <i/>
        <sz val="11"/>
        <color theme="1"/>
        <rFont val="Arial"/>
        <charset val="134"/>
      </rPr>
      <t xml:space="preserve"> sheet.</t>
    </r>
  </si>
  <si>
    <t>Print only the appropriate sheets for reporting purposes and ensure that learner data is handled in compliance with data privacy policies.</t>
  </si>
  <si>
    <t>Input Data Sheet for Electronic-Class Record (ECR) for SSHS</t>
  </si>
  <si>
    <t>Region XI</t>
  </si>
  <si>
    <t>MALE</t>
  </si>
  <si>
    <t>FEMALE</t>
  </si>
  <si>
    <t>LRN (male, do not edit)</t>
  </si>
  <si>
    <t>LRN (female, do not edit)</t>
  </si>
  <si>
    <t>Panabo City</t>
  </si>
  <si>
    <t>ALCANTARA, CEDRIC R.</t>
  </si>
  <si>
    <t>ALCANTARA, ANGELICA U.</t>
  </si>
  <si>
    <t>999913000001</t>
  </si>
  <si>
    <t>999913000020</t>
  </si>
  <si>
    <t>AQUINO, MIGUEL K.</t>
  </si>
  <si>
    <t>ALCANTARA, SHAIRA V.</t>
  </si>
  <si>
    <t>999913000002</t>
  </si>
  <si>
    <t>999913000021</t>
  </si>
  <si>
    <t>DEMO-ARMS</t>
  </si>
  <si>
    <t>BAUTISTA, JOHN PAUL D.</t>
  </si>
  <si>
    <t>AQUINO, HANNAH D.</t>
  </si>
  <si>
    <t>999913000003</t>
  </si>
  <si>
    <t>999913000022</t>
  </si>
  <si>
    <t>ARMS DEMO NATIONAL HIGH SCHOOL</t>
  </si>
  <si>
    <t>BAUTISTA, JOSHUA A.</t>
  </si>
  <si>
    <t>BAUTISTA, JASMINE H.</t>
  </si>
  <si>
    <t>999913000004</t>
  </si>
  <si>
    <t>999913000023</t>
  </si>
  <si>
    <t>DELA CRUZ, VINCENT B.</t>
  </si>
  <si>
    <t>CABRERA, MAE Z.</t>
  </si>
  <si>
    <t>999913000005</t>
  </si>
  <si>
    <t>999913000024</t>
  </si>
  <si>
    <t>2026-2027</t>
  </si>
  <si>
    <t>DOMINGO, JOSHUA S.</t>
  </si>
  <si>
    <t>CASTILLO, MIKAELA N.</t>
  </si>
  <si>
    <t>999913000006</t>
  </si>
  <si>
    <t>999913000025</t>
  </si>
  <si>
    <t>FERNANDEZ, ADRIAN T.</t>
  </si>
  <si>
    <t>CASTILLO, TRISHA V.</t>
  </si>
  <si>
    <t>999913000007</t>
  </si>
  <si>
    <t>999913000026</t>
  </si>
  <si>
    <t>IGNACIO JR., GABRIEL N.</t>
  </si>
  <si>
    <t>DELA CRUZ, DIANE L.</t>
  </si>
  <si>
    <t>999913000008</t>
  </si>
  <si>
    <t>999913000027</t>
  </si>
  <si>
    <t>IGNACIO, JERICHO A.</t>
  </si>
  <si>
    <t>DELA CRUZ, MARIA CLARA F.</t>
  </si>
  <si>
    <t>999913000009</t>
  </si>
  <si>
    <t>999913000028</t>
  </si>
  <si>
    <t>LUMAPAS, MARK ANTHONY Y.</t>
  </si>
  <si>
    <t>FERNANDEZ, ANGELICA I.</t>
  </si>
  <si>
    <t>999913000010</t>
  </si>
  <si>
    <t>999913000029</t>
  </si>
  <si>
    <t>MERCADO, VINCENT G.</t>
  </si>
  <si>
    <t>IGNACIO, PATRICIA K.</t>
  </si>
  <si>
    <t>999913000011</t>
  </si>
  <si>
    <t>999913000030</t>
  </si>
  <si>
    <t>ROBERTO MENDOZA</t>
  </si>
  <si>
    <t>MORALES, JOSHUA C.</t>
  </si>
  <si>
    <t>LOPEZ, JILLIAN T.</t>
  </si>
  <si>
    <t>999913000012</t>
  </si>
  <si>
    <t>999913000031</t>
  </si>
  <si>
    <t>RAMOS, BENEDICT Y.</t>
  </si>
  <si>
    <t>LUMAPAS, RHEA P.</t>
  </si>
  <si>
    <t>999913000013</t>
  </si>
  <si>
    <t>999913000032</t>
  </si>
  <si>
    <t>← Accepts 11 or 12 only.</t>
  </si>
  <si>
    <t>REYES, KYLE N.</t>
  </si>
  <si>
    <t>MERCADO, NICOLE Y.</t>
  </si>
  <si>
    <t>999913000014</t>
  </si>
  <si>
    <t>999913000033</t>
  </si>
  <si>
    <t>STEM-C</t>
  </si>
  <si>
    <t>SANTOS, NATHANIEL E.</t>
  </si>
  <si>
    <t>NAVARRO, BEA H.</t>
  </si>
  <si>
    <t>999913000015</t>
  </si>
  <si>
    <t>999913000034</t>
  </si>
  <si>
    <t>SUMALINOG, PAOLO Z.</t>
  </si>
  <si>
    <t>PANGANIBAN, NICOLE B.</t>
  </si>
  <si>
    <t>999913000016</t>
  </si>
  <si>
    <t>999913000035</t>
  </si>
  <si>
    <t>TORRES JR., BENEDICT V.</t>
  </si>
  <si>
    <t>RAMOS, JOANNA T.</t>
  </si>
  <si>
    <t>999913000017</t>
  </si>
  <si>
    <t>999913000036</t>
  </si>
  <si>
    <t>General Mathematics</t>
  </si>
  <si>
    <t>VILLANUEVA JR., FRANCIS K.</t>
  </si>
  <si>
    <t>SANTOS, BIANCA H.</t>
  </si>
  <si>
    <t>999913000018</t>
  </si>
  <si>
    <t>999913000037</t>
  </si>
  <si>
    <t>YBANEZ, IVAN P.</t>
  </si>
  <si>
    <t>SANTOS, JASMINE T.</t>
  </si>
  <si>
    <t>999913000019</t>
  </si>
  <si>
    <t>999913000038</t>
  </si>
  <si>
    <t>Other Elective &amp; Special Curricular Program / Subject</t>
  </si>
  <si>
    <t>SARMIENTO, JASMINE J.</t>
  </si>
  <si>
    <t>999913000039</t>
  </si>
  <si>
    <t>SUMALINOG, ERICA R.</t>
  </si>
  <si>
    <t>999913000040</t>
  </si>
  <si>
    <t>2026_v1.0</t>
  </si>
  <si>
    <t>Strengthened Senior High School Class Record</t>
  </si>
  <si>
    <t>(Pursuant to Deped Order 8 series of 2015)</t>
  </si>
  <si>
    <t>FIRST QUARTER</t>
  </si>
  <si>
    <t xml:space="preserve">GRADE &amp; SECTION: </t>
  </si>
  <si>
    <t>TEACHER:</t>
  </si>
  <si>
    <t>SUBJECT:</t>
  </si>
  <si>
    <t>SEMESTER:</t>
  </si>
  <si>
    <t xml:space="preserve">- - </t>
  </si>
  <si>
    <t>SUBJECT TYPE:</t>
  </si>
  <si>
    <t>Initial
Grade</t>
  </si>
  <si>
    <t>Quarterly
Grade</t>
  </si>
  <si>
    <t>Total</t>
  </si>
  <si>
    <t>PS</t>
  </si>
  <si>
    <t>WS</t>
  </si>
  <si>
    <t xml:space="preserve">MALE </t>
  </si>
  <si>
    <t>SECOND QUARTER</t>
  </si>
  <si>
    <t>THIRD QUARTER</t>
  </si>
  <si>
    <t>FOURTH QUARTER</t>
  </si>
  <si>
    <t>Final Semestral Grades</t>
  </si>
  <si>
    <t>1ST</t>
  </si>
  <si>
    <t>FIRST SEMESTER FINAL GRADES</t>
  </si>
  <si>
    <t>REMARK</t>
  </si>
  <si>
    <t xml:space="preserve">FEMALE </t>
  </si>
  <si>
    <t>2ND</t>
  </si>
  <si>
    <t>TRACK:</t>
  </si>
  <si>
    <t>SECOND SEMESTER FINAL GRADES</t>
  </si>
  <si>
    <t>Final Annual Grades</t>
  </si>
  <si>
    <t>- -</t>
  </si>
  <si>
    <t>FIRST
QUARTER</t>
  </si>
  <si>
    <t>SECOND
QUARTER</t>
  </si>
  <si>
    <t>THIRD
QUARTER</t>
  </si>
  <si>
    <t>FOURTH
QUARTER</t>
  </si>
  <si>
    <t>FINAL
GRADE</t>
  </si>
  <si>
    <t>WW 1</t>
  </si>
  <si>
    <t>PT 1</t>
  </si>
  <si>
    <t>QA 1</t>
  </si>
  <si>
    <t>WW 2</t>
  </si>
  <si>
    <t>PT 2</t>
  </si>
  <si>
    <t>QA 2</t>
  </si>
  <si>
    <t>WW 3</t>
  </si>
  <si>
    <t>PT 3</t>
  </si>
  <si>
    <t>QA 3</t>
  </si>
  <si>
    <t>WW 4</t>
  </si>
  <si>
    <t>PT 4</t>
  </si>
  <si>
    <t>QA 4</t>
  </si>
  <si>
    <t>Grade Level</t>
  </si>
  <si>
    <t>WW</t>
  </si>
  <si>
    <t>PT</t>
  </si>
  <si>
    <t>QA</t>
  </si>
  <si>
    <t>LEARNER</t>
  </si>
  <si>
    <t>SSHSECR2026</t>
  </si>
  <si>
    <t>Track</t>
  </si>
  <si>
    <t>Cluster</t>
  </si>
  <si>
    <t>Subject</t>
  </si>
  <si>
    <t>Grade 11</t>
  </si>
  <si>
    <t>Grade 12</t>
  </si>
  <si>
    <t>Effective Communication</t>
  </si>
  <si>
    <t>Academic Elective (All Other Electives)</t>
  </si>
  <si>
    <t>SEMESTRAL GRADE</t>
  </si>
  <si>
    <t>Mabisang Komunikasyon</t>
  </si>
  <si>
    <t>Academic Elective (Field Experience / Exposure, and Sports and Arts)</t>
  </si>
  <si>
    <t>TechPro Elective (All Other Electives)</t>
  </si>
  <si>
    <t>General Science</t>
  </si>
  <si>
    <t>TechPro Elective (Work Immersion)</t>
  </si>
  <si>
    <t>Life and Career Skills</t>
  </si>
  <si>
    <r>
      <rPr>
        <b/>
        <sz val="11"/>
        <color rgb="FF0046D2"/>
        <rFont val="Arial Narrow"/>
        <charset val="134"/>
      </rPr>
      <t>↑COMPUTATION↑
OF FINAL GRADES:</t>
    </r>
    <r>
      <rPr>
        <sz val="8"/>
        <color theme="1"/>
        <rFont val="Arial Narrow"/>
        <charset val="134"/>
      </rPr>
      <t xml:space="preserve">
2 = Average of 2 quarters
4 = Average of 4 quarters</t>
    </r>
  </si>
  <si>
    <t>Pag-aaral ng Kasaysayan at Lipunang Pilipino</t>
  </si>
  <si>
    <t>Selected Track</t>
  </si>
  <si>
    <t>ARTS, SOCIAL SCIENCE AND HUMANITIES CLUSTER</t>
  </si>
  <si>
    <t>Arts 1 (Creative Industries - Visual Art, Literary Art, Media Art, Applied Art, and Traditional Art)</t>
  </si>
  <si>
    <t>Arts 2 (Creative Industries - Music, Dance, and Theater)</t>
  </si>
  <si>
    <t>Selected Grade Level</t>
  </si>
  <si>
    <t>Filipino Identity Through the Arts</t>
  </si>
  <si>
    <t>Leadership and Mangement in the Arts</t>
  </si>
  <si>
    <t>Citizenship and Civic Engagement</t>
  </si>
  <si>
    <t>11/12</t>
  </si>
  <si>
    <t>Elective Subjects</t>
  </si>
  <si>
    <t>Contemporary Literature 1</t>
  </si>
  <si>
    <t>Contemporary Literature 2</t>
  </si>
  <si>
    <t>Creative Composition 1</t>
  </si>
  <si>
    <t>Creative Composition 2</t>
  </si>
  <si>
    <t>Filipino 1 (Wika at Komunikasyon sa Akademikong Filipino)</t>
  </si>
  <si>
    <t>Filipino 2 (Filipino para sa Larang Teknikal-Propesyonal)</t>
  </si>
  <si>
    <t>Filipino 2 (Filipino sa Isports)</t>
  </si>
  <si>
    <t>Filipino 2 (Filipino sa Sining at Disenyo)</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</si>
  <si>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</si>
  <si>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</si>
  <si>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</si>
  <si>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</si>
  <si>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</si>
  <si>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</si>
  <si>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</si>
  <si>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</si>
  <si>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</si>
  <si>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</si>
  <si>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</si>
  <si>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</si>
  <si>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</si>
  <si>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</si>
  <si>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</si>
  <si>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</si>
  <si>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</si>
  <si>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</si>
  <si>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</si>
  <si>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</si>
  <si>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</si>
  <si>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</si>
  <si>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</si>
  <si>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</si>
  <si>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</si>
  <si>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</si>
  <si>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</si>
  <si>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</si>
  <si>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</si>
  <si>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</si>
  <si>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</si>
  <si>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</si>
  <si>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</si>
  <si>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</si>
  <si>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</si>
  <si>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</si>
  <si>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</si>
  <si>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</si>
  <si>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</si>
  <si>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</si>
  <si>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</si>
  <si>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</si>
  <si>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</si>
  <si>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</si>
  <si>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</si>
  <si>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</si>
  <si>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</si>
  <si>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</si>
  <si>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</si>
  <si>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</si>
  <si>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</si>
  <si>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FIELD EXPOSURE</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</si>
  <si>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</si>
  <si>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</si>
  <si>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</si>
  <si>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</si>
  <si>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</si>
  <si>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</si>
  <si>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AESTHETIC, WELLNESS AND HUMAN CARE CLUSTER</t>
  </si>
  <si>
    <t>Aesthethic Services (Beauty Care)</t>
  </si>
  <si>
    <t>Barbering Services</t>
  </si>
  <si>
    <t>Caregiving (Adult Care)</t>
  </si>
  <si>
    <t>Caregiving (Child Care)</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</si>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</sst>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
    <numFmt numFmtId="177" formatCode="0.0"/>
  </numFmts>
  <fonts count="68">
    <font>
      <sz val="11"/>
      <color theme="1"/>
      <name val="Calibri"/>
      <charset val="134"/>
      <scheme val="minor"/>
    </font>
    <font>
      <sz val="11"/>
      <color theme="1"/>
      <name val="Arial Narrow"/>
      <charset val="134"/>
    </font>
    <font>
      <b/>
      <sz val="11"/>
      <color theme="0"/>
      <name val="Arial Narrow"/>
      <charset val="134"/>
    </font>
    <font>
      <b/>
      <sz val="11"/>
      <color theme="1"/>
      <name val="Arial Narrow"/>
      <charset val="134"/>
    </font>
    <font>
      <sz val="11"/>
      <color theme="0"/>
      <name val="Arial Narrow"/>
      <charset val="134"/>
    </font>
    <font>
      <sz val="8"/>
      <color theme="1"/>
      <name val="Arial Narrow"/>
      <charset val="134"/>
    </font>
    <font>
      <b/>
      <sz val="11"/>
      <name val="Arial"/>
      <charset val="134"/>
    </font>
    <font>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b/>
      <sz val="9"/>
      <color rgb="FFFF0000"/>
      <name val="Arial"/>
      <charset val="134"/>
    </font>
    <font>
      <b/>
      <sz val="9"/>
      <name val="Arial"/>
      <charset val="134"/>
    </font>
    <font>
      <b/>
      <sz val="9.5"/>
      <name val="Arial"/>
      <charset val="134"/>
    </font>
    <font>
      <b/>
      <sz val="10"/>
      <name val="Arial"/>
      <charset val="134"/>
    </font>
    <font>
      <sz val="10"/>
      <name val="Arial"/>
      <charset val="134"/>
    </font>
    <font>
      <sz val="10"/>
      <color theme="1"/>
      <name val="Calibri"/>
      <charset val="134"/>
      <scheme val="minor"/>
    </font>
    <font>
      <sz val="11"/>
      <color theme="1"/>
      <name val="Arial"/>
      <charset val="134"/>
    </font>
    <font>
      <b/>
      <sz val="11"/>
      <color theme="1"/>
      <name val="Arial"/>
      <charset val="134"/>
    </font>
    <font>
      <b/>
      <sz val="18"/>
      <color rgb="FFFF0000"/>
      <name val="Arial"/>
      <charset val="134"/>
    </font>
    <font>
      <b/>
      <sz val="20"/>
      <color theme="0"/>
      <name val="Arial"/>
      <charset val="134"/>
    </font>
    <font>
      <b/>
      <sz val="20"/>
      <color rgb="FF002060"/>
      <name val="Arial"/>
      <charset val="134"/>
    </font>
    <font>
      <i/>
      <sz val="8"/>
      <color theme="1" tint="0.349986266670736"/>
      <name val="Arial"/>
      <charset val="134"/>
    </font>
    <font>
      <b/>
      <sz val="11"/>
      <color theme="0"/>
      <name val="Arial"/>
      <charset val="134"/>
    </font>
    <font>
      <b/>
      <sz val="11"/>
      <color rgb="FF002060"/>
      <name val="Arial"/>
      <charset val="134"/>
    </font>
    <font>
      <sz val="11"/>
      <color theme="0"/>
      <name val="Arial"/>
      <charset val="134"/>
    </font>
    <font>
      <i/>
      <sz val="8"/>
      <color theme="1"/>
      <name val="Arial"/>
      <charset val="134"/>
    </font>
    <font>
      <b/>
      <sz val="8"/>
      <color theme="2" tint="-0.0999786370433668"/>
      <name val="Arial"/>
      <charset val="134"/>
    </font>
    <font>
      <b/>
      <sz val="11"/>
      <color theme="2" tint="-0.0999786370433668"/>
      <name val="Arial"/>
      <charset val="134"/>
    </font>
    <font>
      <i/>
      <sz val="10"/>
      <color rgb="FF002060"/>
      <name val="Arial"/>
      <charset val="134"/>
    </font>
    <font>
      <sz val="9"/>
      <color theme="6" tint="0.799981688894314"/>
      <name val="Arial"/>
      <charset val="134"/>
    </font>
    <font>
      <i/>
      <sz val="8"/>
      <color theme="1"/>
      <name val="Arial Narrow"/>
      <charset val="134"/>
    </font>
    <font>
      <b/>
      <sz val="10"/>
      <color rgb="FFFF0000"/>
      <name val="Arial"/>
      <charset val="134"/>
    </font>
    <font>
      <i/>
      <sz val="11"/>
      <color theme="1" tint="0.349986266670736"/>
      <name val="Arial"/>
      <charset val="134"/>
    </font>
    <font>
      <b/>
      <sz val="12"/>
      <color rgb="FF002060"/>
      <name val="Arial"/>
      <charset val="134"/>
    </font>
    <font>
      <i/>
      <sz val="11"/>
      <color theme="1"/>
      <name val="Arial"/>
      <charset val="134"/>
    </font>
    <font>
      <i/>
      <sz val="10"/>
      <color theme="1"/>
      <name val="Arial"/>
      <charset val="134"/>
    </font>
    <font>
      <sz val="10"/>
      <color theme="1"/>
      <name val="Arial"/>
      <charset val="134"/>
    </font>
    <font>
      <sz val="11"/>
      <color theme="2" tint="-0.0999786370433668"/>
      <name val="Arial"/>
      <charset val="134"/>
    </font>
    <font>
      <i/>
      <sz val="7"/>
      <color theme="1"/>
      <name val="Arial"/>
      <charset val="134"/>
    </font>
    <font>
      <sz val="9"/>
      <color theme="0"/>
      <name val="Arial"/>
      <charset val="134"/>
    </font>
    <font>
      <i/>
      <sz val="8"/>
      <color theme="1"/>
      <name val="Calibri"/>
      <charset val="134"/>
      <scheme val="minor"/>
    </font>
    <font>
      <sz val="8"/>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1"/>
      <color theme="1"/>
      <name val="Arial"/>
      <charset val="134"/>
    </font>
    <font>
      <b/>
      <sz val="11"/>
      <color rgb="FF0046D2"/>
      <name val="Arial Narrow"/>
      <charset val="134"/>
    </font>
  </fonts>
  <fills count="55">
    <fill>
      <patternFill patternType="none"/>
    </fill>
    <fill>
      <patternFill patternType="gray125"/>
    </fill>
    <fill>
      <patternFill patternType="solid">
        <fgColor theme="1"/>
        <bgColor indexed="64"/>
      </patternFill>
    </fill>
    <fill>
      <patternFill patternType="solid">
        <fgColor rgb="FF00206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FF9933"/>
        <bgColor indexed="64"/>
      </patternFill>
    </fill>
    <fill>
      <patternFill patternType="solid">
        <fgColor rgb="FF0046D2"/>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theme="0" tint="-0.349986266670736"/>
        <bgColor indexed="64"/>
      </patternFill>
    </fill>
    <fill>
      <patternFill patternType="solid">
        <fgColor theme="0" tint="-0.0499893185216834"/>
        <bgColor indexed="64"/>
      </patternFill>
    </fill>
    <fill>
      <patternFill patternType="solid">
        <fgColor theme="2"/>
        <bgColor indexed="64"/>
      </patternFill>
    </fill>
    <fill>
      <patternFill patternType="solid">
        <fgColor theme="6" tint="0.799981688894314"/>
        <bgColor indexed="64"/>
      </patternFill>
    </fill>
    <fill>
      <patternFill patternType="solid">
        <fgColor rgb="FFFFCCCC"/>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3"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2">
    <border>
      <left/>
      <right/>
      <top/>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ck">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thick">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ck">
        <color auto="1"/>
      </bottom>
      <diagonal/>
    </border>
    <border>
      <left/>
      <right/>
      <top/>
      <bottom style="thick">
        <color auto="1"/>
      </bottom>
      <diagonal/>
    </border>
    <border>
      <left/>
      <right style="thick">
        <color auto="1"/>
      </right>
      <top style="medium">
        <color auto="1"/>
      </top>
      <bottom style="medium">
        <color auto="1"/>
      </bottom>
      <diagonal/>
    </border>
    <border>
      <left style="medium">
        <color auto="1"/>
      </left>
      <right/>
      <top style="thick">
        <color auto="1"/>
      </top>
      <bottom style="medium">
        <color auto="1"/>
      </bottom>
      <diagonal/>
    </border>
    <border>
      <left/>
      <right/>
      <top style="thick">
        <color auto="1"/>
      </top>
      <bottom style="medium">
        <color auto="1"/>
      </bottom>
      <diagonal/>
    </border>
    <border>
      <left/>
      <right style="thick">
        <color auto="1"/>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ck">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thick">
        <color auto="1"/>
      </left>
      <right/>
      <top/>
      <bottom style="thin">
        <color auto="1"/>
      </bottom>
      <diagonal/>
    </border>
    <border>
      <left/>
      <right style="thick">
        <color auto="1"/>
      </right>
      <top/>
      <bottom style="thin">
        <color auto="1"/>
      </bottom>
      <diagonal/>
    </border>
    <border>
      <left style="medium">
        <color auto="1"/>
      </left>
      <right/>
      <top style="thin">
        <color auto="1"/>
      </top>
      <bottom/>
      <diagonal/>
    </border>
    <border>
      <left style="thick">
        <color auto="1"/>
      </left>
      <right/>
      <top/>
      <bottom/>
      <diagonal/>
    </border>
    <border>
      <left/>
      <right style="medium">
        <color auto="1"/>
      </right>
      <top/>
      <bottom/>
      <diagonal/>
    </border>
    <border>
      <left/>
      <right style="thick">
        <color auto="1"/>
      </right>
      <top/>
      <bottom/>
      <diagonal/>
    </border>
    <border>
      <left style="thick">
        <color auto="1"/>
      </left>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medium">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medium">
        <color auto="1"/>
      </right>
      <top style="medium">
        <color auto="1"/>
      </top>
      <bottom style="thick">
        <color auto="1"/>
      </bottom>
      <diagonal/>
    </border>
    <border>
      <left style="medium">
        <color auto="1"/>
      </left>
      <right/>
      <top style="medium">
        <color auto="1"/>
      </top>
      <bottom style="thick">
        <color auto="1"/>
      </bottom>
      <diagonal/>
    </border>
    <border>
      <left style="medium">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n">
        <color auto="1"/>
      </left>
      <right/>
      <top style="thick">
        <color auto="1"/>
      </top>
      <bottom/>
      <diagonal/>
    </border>
    <border>
      <left style="thick">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thin">
        <color auto="1"/>
      </right>
      <top style="thin">
        <color auto="1"/>
      </top>
      <bottom/>
      <diagonal/>
    </border>
    <border>
      <left style="thick">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ck">
        <color auto="1"/>
      </left>
      <right style="medium">
        <color auto="1"/>
      </right>
      <top/>
      <bottom/>
      <diagonal/>
    </border>
    <border>
      <left style="medium">
        <color auto="1"/>
      </left>
      <right style="thick">
        <color auto="1"/>
      </right>
      <top/>
      <bottom/>
      <diagonal/>
    </border>
    <border>
      <left style="thick">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ck">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thick">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thick">
        <color auto="1"/>
      </right>
      <top style="thin">
        <color auto="1"/>
      </top>
      <bottom style="thin">
        <color auto="1"/>
      </bottom>
      <diagonal/>
    </border>
    <border>
      <left style="thick">
        <color auto="1"/>
      </left>
      <right style="medium">
        <color auto="1"/>
      </right>
      <top/>
      <bottom style="thin">
        <color auto="1"/>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diagonal/>
    </border>
    <border>
      <left/>
      <right style="thick">
        <color auto="1"/>
      </right>
      <top style="thin">
        <color auto="1"/>
      </top>
      <bottom/>
      <diagonal/>
    </border>
    <border>
      <left style="thick">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n">
        <color auto="1"/>
      </right>
      <top style="thin">
        <color auto="1"/>
      </top>
      <bottom style="medium">
        <color auto="1"/>
      </bottom>
      <diagonal/>
    </border>
    <border>
      <left/>
      <right style="thick">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ck">
        <color auto="1"/>
      </right>
      <top style="medium">
        <color auto="1"/>
      </top>
      <bottom/>
      <diagonal/>
    </border>
    <border>
      <left/>
      <right style="thick">
        <color auto="1"/>
      </right>
      <top/>
      <bottom style="thick">
        <color auto="1"/>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style="medium">
        <color auto="1"/>
      </right>
      <top style="thick">
        <color auto="1"/>
      </top>
      <bottom/>
      <diagonal/>
    </border>
    <border>
      <left style="medium">
        <color auto="1"/>
      </left>
      <right style="medium">
        <color auto="1"/>
      </right>
      <top style="thick">
        <color auto="1"/>
      </top>
      <bottom/>
      <diagonal/>
    </border>
    <border>
      <left style="medium">
        <color auto="1"/>
      </left>
      <right style="thick">
        <color auto="1"/>
      </right>
      <top style="medium">
        <color auto="1"/>
      </top>
      <bottom style="medium">
        <color auto="1"/>
      </bottom>
      <diagonal/>
    </border>
    <border>
      <left style="thick">
        <color auto="1"/>
      </left>
      <right style="thin">
        <color auto="1"/>
      </right>
      <top/>
      <bottom/>
      <diagonal/>
    </border>
    <border>
      <left style="medium">
        <color auto="1"/>
      </left>
      <right style="thin">
        <color auto="1"/>
      </right>
      <top style="thin">
        <color auto="1"/>
      </top>
      <bottom style="thin">
        <color auto="1"/>
      </bottom>
      <diagonal/>
    </border>
    <border>
      <left style="medium">
        <color auto="1"/>
      </left>
      <right style="thick">
        <color auto="1"/>
      </right>
      <top style="thin">
        <color auto="1"/>
      </top>
      <bottom/>
      <diagonal/>
    </border>
    <border>
      <left style="medium">
        <color auto="1"/>
      </left>
      <right style="thin">
        <color auto="1"/>
      </right>
      <top style="thin">
        <color auto="1"/>
      </top>
      <bottom style="medium">
        <color auto="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auto="1"/>
      </bottom>
      <diagonal/>
    </border>
    <border>
      <left/>
      <right style="thin">
        <color theme="1"/>
      </right>
      <top/>
      <bottom style="thin">
        <color auto="1"/>
      </bottom>
      <diagonal/>
    </border>
    <border>
      <left style="thin">
        <color theme="1"/>
      </left>
      <right/>
      <top style="thin">
        <color auto="1"/>
      </top>
      <bottom style="thin">
        <color auto="1"/>
      </bottom>
      <diagonal/>
    </border>
    <border>
      <left/>
      <right style="thin">
        <color theme="1"/>
      </right>
      <top/>
      <bottom/>
      <diagonal/>
    </border>
    <border>
      <left/>
      <right style="thin">
        <color theme="1"/>
      </right>
      <top style="thin">
        <color auto="1"/>
      </top>
      <bottom style="thin">
        <color auto="1"/>
      </bottom>
      <diagonal/>
    </border>
    <border>
      <left style="thin">
        <color theme="1"/>
      </left>
      <right/>
      <top style="thin">
        <color auto="1"/>
      </top>
      <bottom/>
      <diagonal/>
    </border>
    <border>
      <left/>
      <right style="thin">
        <color theme="1"/>
      </right>
      <top style="thin">
        <color auto="1"/>
      </top>
      <bottom/>
      <diagonal/>
    </border>
    <border>
      <left/>
      <right style="medium">
        <color auto="1"/>
      </right>
      <top style="thin">
        <color auto="1"/>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n">
        <color theme="2" tint="-0.0999481185338908"/>
      </left>
      <right style="thin">
        <color theme="2" tint="-0.0999481185338908"/>
      </right>
      <top style="thin">
        <color theme="2" tint="-0.0999481185338908"/>
      </top>
      <bottom style="thin">
        <color theme="2" tint="-0.099948118533890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46" fillId="0" borderId="0" applyFont="0" applyFill="0" applyBorder="0" applyAlignment="0" applyProtection="0">
      <alignment vertical="center"/>
    </xf>
    <xf numFmtId="44" fontId="46" fillId="0" borderId="0" applyFont="0" applyFill="0" applyBorder="0" applyAlignment="0" applyProtection="0">
      <alignment vertical="center"/>
    </xf>
    <xf numFmtId="9" fontId="0" fillId="0" borderId="0" applyFont="0" applyFill="0" applyBorder="0" applyAlignment="0" applyProtection="0"/>
    <xf numFmtId="41" fontId="46" fillId="0" borderId="0" applyFont="0" applyFill="0" applyBorder="0" applyAlignment="0" applyProtection="0">
      <alignment vertical="center"/>
    </xf>
    <xf numFmtId="42" fontId="46"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6" fillId="24" borderId="164"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165" applyNumberFormat="0" applyFill="0" applyAlignment="0" applyProtection="0">
      <alignment vertical="center"/>
    </xf>
    <xf numFmtId="0" fontId="53" fillId="0" borderId="165" applyNumberFormat="0" applyFill="0" applyAlignment="0" applyProtection="0">
      <alignment vertical="center"/>
    </xf>
    <xf numFmtId="0" fontId="54" fillId="0" borderId="166" applyNumberFormat="0" applyFill="0" applyAlignment="0" applyProtection="0">
      <alignment vertical="center"/>
    </xf>
    <xf numFmtId="0" fontId="54" fillId="0" borderId="0" applyNumberFormat="0" applyFill="0" applyBorder="0" applyAlignment="0" applyProtection="0">
      <alignment vertical="center"/>
    </xf>
    <xf numFmtId="0" fontId="55" fillId="25" borderId="167" applyNumberFormat="0" applyAlignment="0" applyProtection="0">
      <alignment vertical="center"/>
    </xf>
    <xf numFmtId="0" fontId="56" fillId="26" borderId="168" applyNumberFormat="0" applyAlignment="0" applyProtection="0">
      <alignment vertical="center"/>
    </xf>
    <xf numFmtId="0" fontId="57" fillId="26" borderId="167" applyNumberFormat="0" applyAlignment="0" applyProtection="0">
      <alignment vertical="center"/>
    </xf>
    <xf numFmtId="0" fontId="58" fillId="27" borderId="169" applyNumberFormat="0" applyAlignment="0" applyProtection="0">
      <alignment vertical="center"/>
    </xf>
    <xf numFmtId="0" fontId="59" fillId="0" borderId="170" applyNumberFormat="0" applyFill="0" applyAlignment="0" applyProtection="0">
      <alignment vertical="center"/>
    </xf>
    <xf numFmtId="0" fontId="60" fillId="0" borderId="171" applyNumberFormat="0" applyFill="0" applyAlignment="0" applyProtection="0">
      <alignment vertical="center"/>
    </xf>
    <xf numFmtId="0" fontId="61" fillId="28" borderId="0" applyNumberFormat="0" applyBorder="0" applyAlignment="0" applyProtection="0">
      <alignment vertical="center"/>
    </xf>
    <xf numFmtId="0" fontId="62" fillId="29" borderId="0" applyNumberFormat="0" applyBorder="0" applyAlignment="0" applyProtection="0">
      <alignment vertical="center"/>
    </xf>
    <xf numFmtId="0" fontId="63" fillId="30" borderId="0" applyNumberFormat="0" applyBorder="0" applyAlignment="0" applyProtection="0">
      <alignment vertical="center"/>
    </xf>
    <xf numFmtId="0" fontId="64" fillId="31" borderId="0" applyNumberFormat="0" applyBorder="0" applyAlignment="0" applyProtection="0">
      <alignment vertical="center"/>
    </xf>
    <xf numFmtId="0" fontId="65" fillId="32" borderId="0" applyNumberFormat="0" applyBorder="0" applyAlignment="0" applyProtection="0">
      <alignment vertical="center"/>
    </xf>
    <xf numFmtId="0" fontId="65" fillId="33" borderId="0" applyNumberFormat="0" applyBorder="0" applyAlignment="0" applyProtection="0">
      <alignment vertical="center"/>
    </xf>
    <xf numFmtId="0" fontId="64" fillId="34" borderId="0" applyNumberFormat="0" applyBorder="0" applyAlignment="0" applyProtection="0">
      <alignment vertical="center"/>
    </xf>
    <xf numFmtId="0" fontId="64" fillId="35" borderId="0" applyNumberFormat="0" applyBorder="0" applyAlignment="0" applyProtection="0">
      <alignment vertical="center"/>
    </xf>
    <xf numFmtId="0" fontId="65" fillId="36" borderId="0" applyNumberFormat="0" applyBorder="0" applyAlignment="0" applyProtection="0">
      <alignment vertical="center"/>
    </xf>
    <xf numFmtId="0" fontId="65" fillId="37" borderId="0" applyNumberFormat="0" applyBorder="0" applyAlignment="0" applyProtection="0">
      <alignment vertical="center"/>
    </xf>
    <xf numFmtId="0" fontId="64" fillId="38" borderId="0" applyNumberFormat="0" applyBorder="0" applyAlignment="0" applyProtection="0">
      <alignment vertical="center"/>
    </xf>
    <xf numFmtId="0" fontId="64" fillId="39" borderId="0" applyNumberFormat="0" applyBorder="0" applyAlignment="0" applyProtection="0">
      <alignment vertical="center"/>
    </xf>
    <xf numFmtId="0" fontId="65" fillId="40" borderId="0" applyNumberFormat="0" applyBorder="0" applyAlignment="0" applyProtection="0">
      <alignment vertical="center"/>
    </xf>
    <xf numFmtId="0" fontId="65" fillId="41" borderId="0" applyNumberFormat="0" applyBorder="0" applyAlignment="0" applyProtection="0">
      <alignment vertical="center"/>
    </xf>
    <xf numFmtId="0" fontId="64" fillId="42" borderId="0" applyNumberFormat="0" applyBorder="0" applyAlignment="0" applyProtection="0">
      <alignment vertical="center"/>
    </xf>
    <xf numFmtId="0" fontId="64" fillId="43" borderId="0" applyNumberFormat="0" applyBorder="0" applyAlignment="0" applyProtection="0">
      <alignment vertical="center"/>
    </xf>
    <xf numFmtId="0" fontId="65" fillId="44" borderId="0" applyNumberFormat="0" applyBorder="0" applyAlignment="0" applyProtection="0">
      <alignment vertical="center"/>
    </xf>
    <xf numFmtId="0" fontId="65" fillId="45" borderId="0" applyNumberFormat="0" applyBorder="0" applyAlignment="0" applyProtection="0">
      <alignment vertical="center"/>
    </xf>
    <xf numFmtId="0" fontId="64" fillId="46" borderId="0" applyNumberFormat="0" applyBorder="0" applyAlignment="0" applyProtection="0">
      <alignment vertical="center"/>
    </xf>
    <xf numFmtId="0" fontId="64" fillId="47" borderId="0" applyNumberFormat="0" applyBorder="0" applyAlignment="0" applyProtection="0">
      <alignment vertical="center"/>
    </xf>
    <xf numFmtId="0" fontId="65" fillId="48" borderId="0" applyNumberFormat="0" applyBorder="0" applyAlignment="0" applyProtection="0">
      <alignment vertical="center"/>
    </xf>
    <xf numFmtId="0" fontId="65" fillId="49" borderId="0" applyNumberFormat="0" applyBorder="0" applyAlignment="0" applyProtection="0">
      <alignment vertical="center"/>
    </xf>
    <xf numFmtId="0" fontId="64" fillId="50" borderId="0" applyNumberFormat="0" applyBorder="0" applyAlignment="0" applyProtection="0">
      <alignment vertical="center"/>
    </xf>
    <xf numFmtId="0" fontId="64" fillId="51" borderId="0" applyNumberFormat="0" applyBorder="0" applyAlignment="0" applyProtection="0">
      <alignment vertical="center"/>
    </xf>
    <xf numFmtId="0" fontId="65" fillId="52" borderId="0" applyNumberFormat="0" applyBorder="0" applyAlignment="0" applyProtection="0">
      <alignment vertical="center"/>
    </xf>
    <xf numFmtId="0" fontId="65" fillId="53" borderId="0" applyNumberFormat="0" applyBorder="0" applyAlignment="0" applyProtection="0">
      <alignment vertical="center"/>
    </xf>
    <xf numFmtId="0" fontId="64" fillId="54" borderId="0" applyNumberFormat="0" applyBorder="0" applyAlignment="0" applyProtection="0">
      <alignment vertical="center"/>
    </xf>
    <xf numFmtId="0" fontId="18" fillId="0" borderId="0"/>
  </cellStyleXfs>
  <cellXfs count="691">
    <xf numFmtId="0" fontId="0" fillId="0" borderId="0" xfId="0"/>
    <xf numFmtId="0" fontId="1" fillId="0" borderId="0" xfId="0" applyFont="1" applyAlignment="1">
      <alignment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0" xfId="0" applyFont="1" applyAlignment="1">
      <alignment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2" fillId="7" borderId="7" xfId="0" applyFont="1" applyFill="1" applyBorder="1" applyAlignment="1">
      <alignment vertical="center" wrapText="1"/>
    </xf>
    <xf numFmtId="0" fontId="2" fillId="7" borderId="8"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xf>
    <xf numFmtId="0" fontId="2" fillId="7" borderId="1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3" fillId="8" borderId="13"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6" xfId="0" applyFont="1" applyFill="1" applyBorder="1" applyAlignment="1">
      <alignment horizontal="center" vertical="center"/>
    </xf>
    <xf numFmtId="0" fontId="3" fillId="5" borderId="0" xfId="0" applyFont="1" applyFill="1" applyAlignment="1">
      <alignment horizontal="center" vertical="center"/>
    </xf>
    <xf numFmtId="0" fontId="4" fillId="9" borderId="0" xfId="0" applyFont="1" applyFill="1" applyAlignment="1">
      <alignment vertical="center"/>
    </xf>
    <xf numFmtId="0" fontId="4" fillId="9" borderId="0" xfId="0" applyFont="1" applyFill="1" applyAlignment="1">
      <alignment horizontal="center"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 fillId="0" borderId="28" xfId="0" applyFont="1" applyBorder="1" applyAlignment="1">
      <alignment vertical="center"/>
    </xf>
    <xf numFmtId="0" fontId="1" fillId="0" borderId="29" xfId="0" applyFont="1" applyBorder="1" applyAlignment="1">
      <alignment vertical="center"/>
    </xf>
    <xf numFmtId="0" fontId="5" fillId="0" borderId="0" xfId="0" applyFont="1" applyAlignment="1">
      <alignment horizontal="center" vertical="top" wrapText="1"/>
    </xf>
    <xf numFmtId="0" fontId="5" fillId="0" borderId="0" xfId="0" applyFont="1" applyAlignment="1">
      <alignment horizontal="center" vertical="top"/>
    </xf>
    <xf numFmtId="0" fontId="2" fillId="7" borderId="30" xfId="0" applyFont="1" applyFill="1" applyBorder="1" applyAlignment="1">
      <alignment horizontal="left" vertical="center"/>
    </xf>
    <xf numFmtId="0" fontId="1" fillId="0" borderId="31" xfId="0" applyFont="1" applyBorder="1" applyAlignment="1">
      <alignment horizontal="left" vertical="center"/>
    </xf>
    <xf numFmtId="0" fontId="2" fillId="7" borderId="32" xfId="0" applyFont="1" applyFill="1" applyBorder="1" applyAlignment="1">
      <alignment horizontal="left" vertical="center"/>
    </xf>
    <xf numFmtId="0" fontId="1" fillId="0" borderId="33" xfId="0" applyFont="1" applyBorder="1" applyAlignment="1">
      <alignment horizontal="left" vertical="center"/>
    </xf>
    <xf numFmtId="0" fontId="1" fillId="0" borderId="0" xfId="0" applyFont="1" applyAlignment="1">
      <alignment horizontal="left" vertical="center"/>
    </xf>
    <xf numFmtId="0" fontId="2" fillId="7" borderId="30" xfId="0" applyFont="1" applyFill="1" applyBorder="1" applyAlignment="1">
      <alignment vertical="center"/>
    </xf>
    <xf numFmtId="0" fontId="1" fillId="10" borderId="31" xfId="0" applyFont="1" applyFill="1" applyBorder="1" applyAlignment="1">
      <alignment vertical="center"/>
    </xf>
    <xf numFmtId="0" fontId="1" fillId="11" borderId="20" xfId="0" applyFont="1" applyFill="1" applyBorder="1" applyAlignment="1">
      <alignment vertical="center"/>
    </xf>
    <xf numFmtId="0" fontId="1" fillId="11" borderId="21" xfId="0" applyFont="1" applyFill="1" applyBorder="1" applyAlignment="1">
      <alignment vertical="center"/>
    </xf>
    <xf numFmtId="0" fontId="1" fillId="11" borderId="21" xfId="0" applyFont="1" applyFill="1" applyBorder="1" applyAlignment="1">
      <alignment vertical="center" wrapText="1"/>
    </xf>
    <xf numFmtId="0" fontId="1" fillId="11" borderId="22" xfId="0" applyFont="1" applyFill="1" applyBorder="1" applyAlignment="1">
      <alignment horizontal="center" vertical="center"/>
    </xf>
    <xf numFmtId="0" fontId="1" fillId="11" borderId="34" xfId="0" applyFont="1" applyFill="1" applyBorder="1" applyAlignment="1">
      <alignment vertical="center"/>
    </xf>
    <xf numFmtId="0" fontId="1" fillId="11" borderId="35" xfId="0" applyFont="1" applyFill="1" applyBorder="1" applyAlignment="1">
      <alignment vertical="center"/>
    </xf>
    <xf numFmtId="0" fontId="1" fillId="11" borderId="36" xfId="0" applyFont="1" applyFill="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10" borderId="33" xfId="0" applyFont="1" applyFill="1" applyBorder="1" applyAlignment="1">
      <alignment vertical="center"/>
    </xf>
    <xf numFmtId="0" fontId="6" fillId="0" borderId="0" xfId="0" applyFont="1" applyAlignment="1" applyProtection="1">
      <alignment horizontal="center"/>
      <protection locked="0"/>
    </xf>
    <xf numFmtId="0" fontId="6" fillId="0" borderId="0" xfId="0" applyFont="1" applyAlignment="1" applyProtection="1">
      <alignment shrinkToFit="1"/>
      <protection locked="0"/>
    </xf>
    <xf numFmtId="0" fontId="7" fillId="0" borderId="0" xfId="0" applyFont="1" applyAlignment="1" applyProtection="1">
      <alignment horizontal="center"/>
      <protection locked="0"/>
    </xf>
    <xf numFmtId="2" fontId="6" fillId="0" borderId="0" xfId="0" applyNumberFormat="1" applyFont="1" applyAlignment="1" applyProtection="1">
      <alignment horizontal="center"/>
      <protection locked="0"/>
    </xf>
    <xf numFmtId="0" fontId="7" fillId="0" borderId="0" xfId="0" applyFont="1" applyProtection="1">
      <protection locked="0"/>
    </xf>
    <xf numFmtId="0" fontId="6" fillId="0" borderId="0" xfId="0" applyFont="1" applyProtection="1">
      <protection locked="0"/>
    </xf>
    <xf numFmtId="0" fontId="8" fillId="0" borderId="0" xfId="0" applyFont="1" applyAlignment="1" applyProtection="1">
      <alignment horizontal="center" vertical="top" wrapText="1"/>
      <protection hidden="1"/>
    </xf>
    <xf numFmtId="0" fontId="8" fillId="0" borderId="0" xfId="0" applyFont="1" applyAlignment="1" applyProtection="1">
      <alignment vertical="top" wrapText="1"/>
      <protection locked="0"/>
    </xf>
    <xf numFmtId="0" fontId="9" fillId="0" borderId="0" xfId="0" applyFont="1" applyAlignment="1" applyProtection="1">
      <alignment vertical="top" wrapText="1"/>
      <protection hidden="1"/>
    </xf>
    <xf numFmtId="0" fontId="9" fillId="0" borderId="0" xfId="0" applyFont="1" applyAlignment="1" applyProtection="1">
      <alignment vertical="top" wrapText="1"/>
      <protection locked="0"/>
    </xf>
    <xf numFmtId="0" fontId="7" fillId="0" borderId="0" xfId="0" applyFont="1" applyAlignment="1" applyProtection="1">
      <alignment horizontal="center"/>
      <protection hidden="1"/>
    </xf>
    <xf numFmtId="0" fontId="10" fillId="0" borderId="0" xfId="0" applyFont="1" applyAlignment="1" applyProtection="1">
      <alignment horizontal="center"/>
      <protection hidden="1"/>
    </xf>
    <xf numFmtId="0" fontId="11" fillId="0" borderId="0" xfId="0" applyFont="1" applyAlignment="1" applyProtection="1">
      <alignment horizontal="right" vertical="center"/>
      <protection hidden="1"/>
    </xf>
    <xf numFmtId="0" fontId="11" fillId="0" borderId="2" xfId="0" applyFont="1" applyBorder="1" applyAlignment="1" applyProtection="1">
      <alignment horizontal="right" vertical="center"/>
      <protection hidden="1"/>
    </xf>
    <xf numFmtId="176" fontId="12" fillId="0" borderId="6" xfId="0" applyNumberFormat="1" applyFont="1" applyBorder="1" applyAlignment="1" applyProtection="1">
      <alignment horizontal="center" vertical="center" shrinkToFit="1"/>
      <protection hidden="1"/>
    </xf>
    <xf numFmtId="176" fontId="7" fillId="0" borderId="0" xfId="0" applyNumberFormat="1" applyFont="1" applyAlignment="1" applyProtection="1">
      <alignment horizontal="center"/>
      <protection hidden="1"/>
    </xf>
    <xf numFmtId="176" fontId="11" fillId="0" borderId="38" xfId="0" applyNumberFormat="1" applyFont="1" applyBorder="1" applyAlignment="1" applyProtection="1">
      <alignment horizontal="right" vertical="center"/>
      <protection hidden="1"/>
    </xf>
    <xf numFmtId="176" fontId="11" fillId="0" borderId="39" xfId="0" applyNumberFormat="1" applyFont="1" applyBorder="1" applyAlignment="1" applyProtection="1">
      <alignment horizontal="right" vertical="center"/>
      <protection hidden="1"/>
    </xf>
    <xf numFmtId="176" fontId="12" fillId="0" borderId="13" xfId="0" applyNumberFormat="1" applyFont="1" applyBorder="1" applyAlignment="1" applyProtection="1">
      <alignment horizontal="center" vertical="center" shrinkToFit="1"/>
      <protection hidden="1"/>
    </xf>
    <xf numFmtId="176" fontId="12" fillId="0" borderId="14" xfId="0" applyNumberFormat="1" applyFont="1" applyBorder="1" applyAlignment="1" applyProtection="1">
      <alignment horizontal="center" vertical="center" shrinkToFit="1"/>
      <protection hidden="1"/>
    </xf>
    <xf numFmtId="176" fontId="12" fillId="0" borderId="15" xfId="0" applyNumberFormat="1" applyFont="1" applyBorder="1" applyAlignment="1" applyProtection="1">
      <alignment horizontal="center" vertical="center" shrinkToFit="1"/>
      <protection hidden="1"/>
    </xf>
    <xf numFmtId="176" fontId="11" fillId="0" borderId="1" xfId="0" applyNumberFormat="1" applyFont="1" applyBorder="1" applyAlignment="1" applyProtection="1">
      <alignment horizontal="right" vertical="center"/>
      <protection hidden="1"/>
    </xf>
    <xf numFmtId="176" fontId="11" fillId="0" borderId="0" xfId="0" applyNumberFormat="1" applyFont="1" applyAlignment="1" applyProtection="1">
      <alignment horizontal="right" vertical="center"/>
      <protection hidden="1"/>
    </xf>
    <xf numFmtId="176" fontId="11" fillId="0" borderId="2" xfId="0" applyNumberFormat="1" applyFont="1" applyBorder="1" applyAlignment="1" applyProtection="1">
      <alignment horizontal="right" vertical="center"/>
      <protection hidden="1"/>
    </xf>
    <xf numFmtId="0" fontId="13" fillId="0" borderId="0" xfId="0" applyFont="1" applyAlignment="1" applyProtection="1">
      <alignment vertical="center"/>
      <protection locked="0"/>
    </xf>
    <xf numFmtId="176" fontId="13" fillId="0" borderId="1" xfId="0" applyNumberFormat="1" applyFont="1" applyBorder="1" applyAlignment="1" applyProtection="1">
      <alignment horizontal="right" vertical="center"/>
      <protection hidden="1"/>
    </xf>
    <xf numFmtId="176" fontId="13" fillId="0" borderId="0" xfId="0" applyNumberFormat="1" applyFont="1" applyAlignment="1" applyProtection="1">
      <alignment horizontal="right" vertical="center"/>
      <protection hidden="1"/>
    </xf>
    <xf numFmtId="176" fontId="13" fillId="0" borderId="2" xfId="0" applyNumberFormat="1" applyFont="1" applyBorder="1" applyAlignment="1" applyProtection="1">
      <alignment horizontal="right" vertical="center"/>
      <protection hidden="1"/>
    </xf>
    <xf numFmtId="0" fontId="11" fillId="0" borderId="0" xfId="0" applyFont="1" applyAlignment="1" applyProtection="1">
      <alignment horizontal="right" vertical="center"/>
      <protection locked="0"/>
    </xf>
    <xf numFmtId="0" fontId="12" fillId="0" borderId="0" xfId="0" applyFont="1" applyAlignment="1" applyProtection="1">
      <alignment horizontal="center" vertical="center"/>
      <protection locked="0"/>
    </xf>
    <xf numFmtId="0" fontId="12" fillId="0" borderId="0" xfId="0" applyFont="1" applyAlignment="1" applyProtection="1">
      <alignment vertical="center"/>
      <protection locked="0"/>
    </xf>
    <xf numFmtId="0" fontId="14" fillId="12" borderId="0" xfId="0" applyFont="1" applyFill="1" applyAlignment="1">
      <alignment vertical="center"/>
    </xf>
    <xf numFmtId="176" fontId="12" fillId="0" borderId="0" xfId="0" applyNumberFormat="1" applyFont="1" applyAlignment="1" applyProtection="1">
      <alignment horizontal="center" vertical="center" shrinkToFit="1"/>
      <protection hidden="1"/>
    </xf>
    <xf numFmtId="0" fontId="11" fillId="0" borderId="7" xfId="0" applyFont="1" applyBorder="1" applyAlignment="1" applyProtection="1">
      <alignment horizontal="center" vertical="center" shrinkToFit="1"/>
      <protection hidden="1"/>
    </xf>
    <xf numFmtId="0" fontId="11" fillId="0" borderId="8" xfId="0" applyFont="1" applyBorder="1" applyAlignment="1" applyProtection="1">
      <alignment horizontal="center" vertical="center" shrinkToFit="1"/>
      <protection hidden="1"/>
    </xf>
    <xf numFmtId="0" fontId="6" fillId="0" borderId="41" xfId="0" applyFont="1" applyBorder="1" applyAlignment="1" applyProtection="1">
      <alignment horizontal="left" vertical="center" indent="1"/>
      <protection hidden="1"/>
    </xf>
    <xf numFmtId="0" fontId="6" fillId="0" borderId="8" xfId="0" applyFont="1" applyBorder="1" applyAlignment="1" applyProtection="1">
      <alignment horizontal="left" vertical="center" indent="1"/>
      <protection hidden="1"/>
    </xf>
    <xf numFmtId="176" fontId="7" fillId="0" borderId="8" xfId="0" applyNumberFormat="1" applyFont="1" applyBorder="1" applyAlignment="1" applyProtection="1">
      <alignment horizontal="left" vertical="center" wrapText="1" indent="1"/>
      <protection hidden="1"/>
    </xf>
    <xf numFmtId="176" fontId="7" fillId="0" borderId="9" xfId="0" applyNumberFormat="1" applyFont="1" applyBorder="1" applyAlignment="1" applyProtection="1">
      <alignment horizontal="left" vertical="center" wrapText="1" indent="1"/>
      <protection hidden="1"/>
    </xf>
    <xf numFmtId="176" fontId="6" fillId="0" borderId="42" xfId="0" applyNumberFormat="1" applyFont="1" applyBorder="1" applyAlignment="1" applyProtection="1">
      <alignment horizontal="right" vertical="center"/>
      <protection hidden="1"/>
    </xf>
    <xf numFmtId="176" fontId="6" fillId="0" borderId="43" xfId="0" applyNumberFormat="1" applyFont="1" applyBorder="1" applyAlignment="1" applyProtection="1">
      <alignment horizontal="right" vertical="center"/>
      <protection hidden="1"/>
    </xf>
    <xf numFmtId="176" fontId="7" fillId="0" borderId="43" xfId="0" applyNumberFormat="1" applyFont="1" applyBorder="1" applyAlignment="1" applyProtection="1">
      <alignment horizontal="left" vertical="center" indent="1"/>
      <protection hidden="1"/>
    </xf>
    <xf numFmtId="176" fontId="7" fillId="0" borderId="44" xfId="0" applyNumberFormat="1" applyFont="1" applyBorder="1" applyAlignment="1" applyProtection="1">
      <alignment horizontal="left" vertical="center" indent="1"/>
      <protection hidden="1"/>
    </xf>
    <xf numFmtId="0" fontId="11" fillId="0" borderId="45" xfId="0" applyFont="1" applyBorder="1" applyAlignment="1" applyProtection="1">
      <alignment horizontal="center" vertical="center" shrinkToFit="1"/>
      <protection hidden="1"/>
    </xf>
    <xf numFmtId="0" fontId="11" fillId="0" borderId="0" xfId="0" applyFont="1" applyAlignment="1" applyProtection="1">
      <alignment horizontal="center" vertical="center" shrinkToFit="1"/>
      <protection hidden="1"/>
    </xf>
    <xf numFmtId="0" fontId="6" fillId="0" borderId="46" xfId="0" applyFont="1" applyBorder="1" applyAlignment="1" applyProtection="1">
      <alignment horizontal="left" vertical="center" indent="1"/>
      <protection hidden="1"/>
    </xf>
    <xf numFmtId="0" fontId="6" fillId="0" borderId="47" xfId="0" applyFont="1" applyBorder="1" applyAlignment="1" applyProtection="1">
      <alignment horizontal="left" vertical="center" indent="1"/>
      <protection hidden="1"/>
    </xf>
    <xf numFmtId="176" fontId="7" fillId="0" borderId="47" xfId="0" applyNumberFormat="1" applyFont="1" applyBorder="1" applyAlignment="1" applyProtection="1">
      <alignment horizontal="left" vertical="center" wrapText="1" indent="1"/>
      <protection hidden="1"/>
    </xf>
    <xf numFmtId="176" fontId="7" fillId="0" borderId="48" xfId="0" applyNumberFormat="1" applyFont="1" applyBorder="1" applyAlignment="1" applyProtection="1">
      <alignment horizontal="left" vertical="center" wrapText="1" indent="1"/>
      <protection hidden="1"/>
    </xf>
    <xf numFmtId="176" fontId="7" fillId="0" borderId="43" xfId="0" applyNumberFormat="1" applyFont="1" applyBorder="1" applyAlignment="1" applyProtection="1">
      <alignment horizontal="left" vertical="center" wrapText="1" indent="1"/>
      <protection hidden="1"/>
    </xf>
    <xf numFmtId="176" fontId="7" fillId="0" borderId="44" xfId="0" applyNumberFormat="1" applyFont="1" applyBorder="1" applyAlignment="1" applyProtection="1">
      <alignment horizontal="left" vertical="center" wrapText="1" indent="1"/>
      <protection hidden="1"/>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176" fontId="6" fillId="0" borderId="41" xfId="0" applyNumberFormat="1" applyFont="1" applyBorder="1" applyAlignment="1" applyProtection="1">
      <alignment horizontal="left" vertical="center" indent="1"/>
      <protection hidden="1"/>
    </xf>
    <xf numFmtId="176" fontId="6" fillId="0" borderId="8" xfId="0" applyNumberFormat="1" applyFont="1" applyBorder="1" applyAlignment="1" applyProtection="1">
      <alignment horizontal="left" vertical="center" indent="1"/>
      <protection hidden="1"/>
    </xf>
    <xf numFmtId="176" fontId="7" fillId="0" borderId="8" xfId="0" applyNumberFormat="1" applyFont="1" applyBorder="1" applyAlignment="1" applyProtection="1">
      <alignment horizontal="center" vertical="center"/>
      <protection hidden="1"/>
    </xf>
    <xf numFmtId="176" fontId="7" fillId="0" borderId="9" xfId="0" applyNumberFormat="1" applyFont="1" applyBorder="1" applyAlignment="1" applyProtection="1">
      <alignment horizontal="center" vertical="center"/>
      <protection hidden="1"/>
    </xf>
    <xf numFmtId="176" fontId="6" fillId="0" borderId="7" xfId="0" applyNumberFormat="1" applyFont="1" applyBorder="1" applyAlignment="1" applyProtection="1">
      <alignment horizontal="right" vertical="center"/>
      <protection hidden="1"/>
    </xf>
    <xf numFmtId="176" fontId="6" fillId="0" borderId="8" xfId="0" applyNumberFormat="1" applyFont="1" applyBorder="1" applyAlignment="1" applyProtection="1">
      <alignment horizontal="right" vertical="center"/>
      <protection hidden="1"/>
    </xf>
    <xf numFmtId="176" fontId="15" fillId="0" borderId="8" xfId="0" applyNumberFormat="1" applyFont="1" applyBorder="1" applyAlignment="1" applyProtection="1">
      <alignment horizontal="left" vertical="center" wrapText="1" indent="1" shrinkToFit="1"/>
      <protection hidden="1"/>
    </xf>
    <xf numFmtId="176" fontId="15" fillId="0" borderId="9" xfId="0" applyNumberFormat="1" applyFont="1" applyBorder="1" applyAlignment="1" applyProtection="1">
      <alignment horizontal="left" vertical="center" wrapText="1" indent="1" shrinkToFit="1"/>
      <protection hidden="1"/>
    </xf>
    <xf numFmtId="2" fontId="6" fillId="0" borderId="0" xfId="0" applyNumberFormat="1" applyFont="1" applyAlignment="1" applyProtection="1">
      <alignment horizontal="center" vertical="center"/>
      <protection locked="0"/>
    </xf>
    <xf numFmtId="0" fontId="6" fillId="0" borderId="0" xfId="0" applyFont="1" applyAlignment="1" applyProtection="1">
      <alignment horizontal="center" vertical="center" textRotation="90" wrapText="1"/>
      <protection locked="0"/>
    </xf>
    <xf numFmtId="2" fontId="6" fillId="0" borderId="0" xfId="0" applyNumberFormat="1" applyFont="1" applyAlignment="1" applyProtection="1">
      <alignment horizontal="center" vertical="center" textRotation="90" wrapText="1"/>
      <protection locked="0"/>
    </xf>
    <xf numFmtId="2" fontId="6" fillId="0" borderId="0" xfId="0" applyNumberFormat="1" applyFont="1" applyAlignment="1" applyProtection="1">
      <alignment horizontal="left" vertical="center" textRotation="90" wrapText="1"/>
      <protection locked="0"/>
    </xf>
    <xf numFmtId="0" fontId="11" fillId="0" borderId="49" xfId="0" applyFont="1" applyBorder="1" applyAlignment="1" applyProtection="1">
      <alignment horizontal="center" vertical="center" shrinkToFit="1"/>
      <protection hidden="1"/>
    </xf>
    <xf numFmtId="0" fontId="11" fillId="0" borderId="50" xfId="0" applyFont="1" applyBorder="1" applyAlignment="1" applyProtection="1">
      <alignment horizontal="center" vertical="center" shrinkToFit="1"/>
      <protection hidden="1"/>
    </xf>
    <xf numFmtId="0" fontId="6" fillId="0" borderId="42" xfId="0" applyFont="1" applyBorder="1" applyAlignment="1" applyProtection="1">
      <alignment horizontal="center" vertical="center" wrapText="1" shrinkToFit="1"/>
      <protection hidden="1"/>
    </xf>
    <xf numFmtId="0" fontId="6" fillId="0" borderId="43" xfId="0" applyFont="1" applyBorder="1" applyAlignment="1" applyProtection="1">
      <alignment horizontal="center" vertical="center" wrapText="1" shrinkToFit="1"/>
      <protection hidden="1"/>
    </xf>
    <xf numFmtId="0" fontId="6" fillId="0" borderId="51" xfId="0" applyFont="1" applyBorder="1" applyAlignment="1" applyProtection="1">
      <alignment horizontal="center" vertical="center" wrapText="1" shrinkToFit="1"/>
      <protection hidden="1"/>
    </xf>
    <xf numFmtId="0" fontId="6" fillId="0" borderId="43" xfId="0" applyFont="1" applyBorder="1" applyAlignment="1" applyProtection="1">
      <alignment horizontal="center" vertical="center" wrapText="1"/>
      <protection hidden="1"/>
    </xf>
    <xf numFmtId="0" fontId="6" fillId="0" borderId="43" xfId="0" applyFont="1" applyBorder="1" applyAlignment="1" applyProtection="1">
      <alignment horizontal="center" vertical="center"/>
      <protection hidden="1"/>
    </xf>
    <xf numFmtId="0" fontId="6" fillId="0" borderId="44" xfId="0" applyFont="1" applyBorder="1" applyAlignment="1" applyProtection="1">
      <alignment horizontal="center" vertical="center"/>
      <protection hidden="1"/>
    </xf>
    <xf numFmtId="0" fontId="6" fillId="0" borderId="42" xfId="0" applyFont="1" applyBorder="1" applyAlignment="1" applyProtection="1">
      <alignment horizontal="center" vertical="center" shrinkToFit="1"/>
      <protection hidden="1"/>
    </xf>
    <xf numFmtId="0" fontId="6" fillId="0" borderId="43" xfId="0" applyFont="1" applyBorder="1" applyAlignment="1" applyProtection="1">
      <alignment horizontal="center" vertical="center" shrinkToFit="1"/>
      <protection hidden="1"/>
    </xf>
    <xf numFmtId="0" fontId="6" fillId="0" borderId="44" xfId="0" applyFont="1" applyBorder="1" applyAlignment="1" applyProtection="1">
      <alignment horizontal="center" vertical="center" shrinkToFit="1"/>
      <protection hidden="1"/>
    </xf>
    <xf numFmtId="9" fontId="6" fillId="0" borderId="0" xfId="3" applyFont="1" applyFill="1" applyBorder="1" applyAlignment="1" applyProtection="1">
      <alignment horizontal="center"/>
      <protection locked="0"/>
    </xf>
    <xf numFmtId="2" fontId="6" fillId="0" borderId="0" xfId="3" applyNumberFormat="1" applyFont="1" applyFill="1" applyBorder="1" applyAlignment="1" applyProtection="1">
      <alignment horizontal="center"/>
      <protection locked="0"/>
    </xf>
    <xf numFmtId="0" fontId="6" fillId="13" borderId="52" xfId="0" applyFont="1" applyFill="1" applyBorder="1" applyAlignment="1" applyProtection="1">
      <alignment horizontal="centerContinuous" vertical="center" shrinkToFit="1"/>
      <protection hidden="1"/>
    </xf>
    <xf numFmtId="0" fontId="6" fillId="13" borderId="53" xfId="0" applyFont="1" applyFill="1" applyBorder="1" applyAlignment="1" applyProtection="1">
      <alignment horizontal="centerContinuous" vertical="center" shrinkToFit="1"/>
      <protection hidden="1"/>
    </xf>
    <xf numFmtId="0" fontId="6" fillId="13" borderId="46" xfId="0" applyFont="1" applyFill="1" applyBorder="1" applyAlignment="1" applyProtection="1">
      <alignment horizontal="center" vertical="center" wrapText="1" shrinkToFit="1"/>
      <protection hidden="1"/>
    </xf>
    <xf numFmtId="0" fontId="6" fillId="13" borderId="47" xfId="0" applyFont="1" applyFill="1" applyBorder="1" applyAlignment="1" applyProtection="1">
      <alignment horizontal="center" vertical="center" wrapText="1" shrinkToFit="1"/>
      <protection hidden="1"/>
    </xf>
    <xf numFmtId="0" fontId="6" fillId="13" borderId="54" xfId="0" applyFont="1" applyFill="1" applyBorder="1" applyAlignment="1" applyProtection="1">
      <alignment horizontal="center" vertical="center" wrapText="1" shrinkToFit="1"/>
      <protection hidden="1"/>
    </xf>
    <xf numFmtId="0" fontId="6" fillId="13" borderId="46" xfId="0" applyFont="1" applyFill="1" applyBorder="1" applyAlignment="1" applyProtection="1">
      <alignment horizontal="center" shrinkToFit="1"/>
      <protection hidden="1"/>
    </xf>
    <xf numFmtId="0" fontId="6" fillId="13" borderId="47" xfId="0" applyFont="1" applyFill="1" applyBorder="1" applyAlignment="1" applyProtection="1">
      <alignment horizontal="center" shrinkToFit="1"/>
      <protection hidden="1"/>
    </xf>
    <xf numFmtId="0" fontId="6" fillId="13" borderId="48" xfId="0" applyFont="1" applyFill="1" applyBorder="1" applyAlignment="1" applyProtection="1">
      <alignment horizontal="center" shrinkToFit="1"/>
      <protection hidden="1"/>
    </xf>
    <xf numFmtId="0" fontId="6" fillId="0" borderId="0" xfId="0" applyFont="1" applyAlignment="1" applyProtection="1">
      <alignment horizontal="center" shrinkToFit="1"/>
      <protection locked="0"/>
    </xf>
    <xf numFmtId="1" fontId="6" fillId="0" borderId="0" xfId="0" applyNumberFormat="1" applyFont="1" applyAlignment="1" applyProtection="1">
      <alignment horizontal="center"/>
      <protection locked="0"/>
    </xf>
    <xf numFmtId="0" fontId="6" fillId="0" borderId="55" xfId="0" applyFont="1" applyBorder="1" applyAlignment="1" applyProtection="1">
      <alignment horizontal="center"/>
      <protection hidden="1"/>
    </xf>
    <xf numFmtId="176" fontId="7" fillId="0" borderId="56" xfId="0" applyNumberFormat="1" applyFont="1" applyBorder="1" applyAlignment="1" applyProtection="1">
      <alignment horizontal="left" indent="1" shrinkToFit="1"/>
      <protection hidden="1"/>
    </xf>
    <xf numFmtId="176" fontId="7" fillId="0" borderId="14" xfId="0" applyNumberFormat="1" applyFont="1" applyBorder="1" applyAlignment="1" applyProtection="1">
      <alignment horizontal="left" indent="1" shrinkToFit="1"/>
      <protection hidden="1"/>
    </xf>
    <xf numFmtId="176" fontId="7" fillId="0" borderId="57" xfId="0" applyNumberFormat="1" applyFont="1" applyBorder="1" applyAlignment="1" applyProtection="1">
      <alignment horizontal="left" indent="1" shrinkToFit="1"/>
      <protection hidden="1"/>
    </xf>
    <xf numFmtId="176" fontId="12" fillId="0" borderId="58" xfId="0" applyNumberFormat="1" applyFont="1" applyBorder="1" applyAlignment="1" applyProtection="1">
      <alignment horizontal="centerContinuous" vertical="center"/>
      <protection hidden="1"/>
    </xf>
    <xf numFmtId="176" fontId="12" fillId="0" borderId="59" xfId="0" applyNumberFormat="1" applyFont="1" applyBorder="1" applyAlignment="1" applyProtection="1">
      <alignment horizontal="centerContinuous" vertical="center"/>
      <protection hidden="1"/>
    </xf>
    <xf numFmtId="176" fontId="12" fillId="0" borderId="60" xfId="0" applyNumberFormat="1" applyFont="1" applyBorder="1" applyAlignment="1" applyProtection="1">
      <alignment horizontal="centerContinuous" vertical="center"/>
      <protection hidden="1"/>
    </xf>
    <xf numFmtId="176" fontId="12" fillId="0" borderId="61" xfId="0" applyNumberFormat="1" applyFont="1" applyBorder="1" applyAlignment="1" applyProtection="1">
      <alignment horizontal="centerContinuous" vertical="center"/>
      <protection hidden="1"/>
    </xf>
    <xf numFmtId="176" fontId="12" fillId="0" borderId="62" xfId="0" applyNumberFormat="1" applyFont="1" applyBorder="1" applyAlignment="1" applyProtection="1">
      <alignment horizontal="centerContinuous" vertical="center"/>
      <protection hidden="1"/>
    </xf>
    <xf numFmtId="176" fontId="12" fillId="0" borderId="39" xfId="0" applyNumberFormat="1" applyFont="1" applyBorder="1" applyAlignment="1" applyProtection="1">
      <alignment horizontal="center"/>
      <protection hidden="1"/>
    </xf>
    <xf numFmtId="176" fontId="12" fillId="0" borderId="40" xfId="0" applyNumberFormat="1" applyFont="1" applyBorder="1" applyAlignment="1" applyProtection="1">
      <alignment horizontal="center"/>
      <protection hidden="1"/>
    </xf>
    <xf numFmtId="176" fontId="12" fillId="0" borderId="63" xfId="0" applyNumberFormat="1" applyFont="1" applyBorder="1" applyAlignment="1" applyProtection="1">
      <alignment horizontal="center"/>
      <protection hidden="1"/>
    </xf>
    <xf numFmtId="0" fontId="12" fillId="0" borderId="55" xfId="0" applyFont="1" applyBorder="1" applyAlignment="1" applyProtection="1">
      <alignment horizontal="center"/>
      <protection hidden="1"/>
    </xf>
    <xf numFmtId="0" fontId="12" fillId="0" borderId="38" xfId="0" applyFont="1" applyBorder="1" applyAlignment="1" applyProtection="1">
      <alignment horizontal="center"/>
      <protection hidden="1"/>
    </xf>
    <xf numFmtId="0" fontId="12" fillId="0" borderId="64" xfId="0" applyFont="1" applyBorder="1" applyAlignment="1" applyProtection="1">
      <alignment horizontal="center"/>
      <protection hidden="1"/>
    </xf>
    <xf numFmtId="0" fontId="6" fillId="0" borderId="56" xfId="0" applyFont="1" applyBorder="1" applyAlignment="1" applyProtection="1">
      <alignment horizontal="center"/>
      <protection hidden="1"/>
    </xf>
    <xf numFmtId="176" fontId="12" fillId="0" borderId="65" xfId="0" applyNumberFormat="1" applyFont="1" applyBorder="1" applyAlignment="1" applyProtection="1">
      <alignment horizontal="centerContinuous" vertical="center"/>
      <protection hidden="1"/>
    </xf>
    <xf numFmtId="176" fontId="12" fillId="0" borderId="38" xfId="0" applyNumberFormat="1" applyFont="1" applyBorder="1" applyAlignment="1" applyProtection="1">
      <alignment horizontal="centerContinuous" vertical="center"/>
      <protection hidden="1"/>
    </xf>
    <xf numFmtId="176" fontId="12" fillId="0" borderId="64" xfId="0" applyNumberFormat="1" applyFont="1" applyBorder="1" applyAlignment="1" applyProtection="1">
      <alignment horizontal="centerContinuous" vertical="center"/>
      <protection hidden="1"/>
    </xf>
    <xf numFmtId="176" fontId="12" fillId="0" borderId="55" xfId="0" applyNumberFormat="1" applyFont="1" applyBorder="1" applyAlignment="1" applyProtection="1">
      <alignment horizontal="centerContinuous" vertical="center"/>
      <protection hidden="1"/>
    </xf>
    <xf numFmtId="176" fontId="12" fillId="0" borderId="66" xfId="0" applyNumberFormat="1" applyFont="1" applyBorder="1" applyAlignment="1" applyProtection="1">
      <alignment horizontal="centerContinuous" vertical="center"/>
      <protection hidden="1"/>
    </xf>
    <xf numFmtId="0" fontId="6" fillId="0" borderId="67" xfId="0" applyFont="1" applyBorder="1" applyAlignment="1" applyProtection="1">
      <alignment horizontal="center"/>
      <protection hidden="1"/>
    </xf>
    <xf numFmtId="176" fontId="12" fillId="0" borderId="68" xfId="0" applyNumberFormat="1" applyFont="1" applyBorder="1" applyAlignment="1" applyProtection="1">
      <alignment horizontal="centerContinuous" vertical="center"/>
      <protection hidden="1"/>
    </xf>
    <xf numFmtId="176" fontId="12" fillId="0" borderId="0" xfId="0" applyNumberFormat="1" applyFont="1" applyAlignment="1" applyProtection="1">
      <alignment horizontal="centerContinuous" vertical="center"/>
      <protection hidden="1"/>
    </xf>
    <xf numFmtId="176" fontId="12" fillId="0" borderId="69" xfId="0" applyNumberFormat="1" applyFont="1" applyBorder="1" applyAlignment="1" applyProtection="1">
      <alignment horizontal="centerContinuous" vertical="center"/>
      <protection hidden="1"/>
    </xf>
    <xf numFmtId="176" fontId="12" fillId="0" borderId="45" xfId="0" applyNumberFormat="1" applyFont="1" applyBorder="1" applyAlignment="1" applyProtection="1">
      <alignment horizontal="centerContinuous" vertical="center"/>
      <protection hidden="1"/>
    </xf>
    <xf numFmtId="176" fontId="12" fillId="0" borderId="70" xfId="0" applyNumberFormat="1" applyFont="1" applyBorder="1" applyAlignment="1" applyProtection="1">
      <alignment horizontal="centerContinuous" vertical="center"/>
      <protection hidden="1"/>
    </xf>
    <xf numFmtId="0" fontId="12" fillId="0" borderId="45" xfId="0" applyFont="1" applyBorder="1" applyAlignment="1" applyProtection="1">
      <alignment horizontal="center"/>
      <protection hidden="1"/>
    </xf>
    <xf numFmtId="0" fontId="12" fillId="0" borderId="0" xfId="0" applyFont="1" applyAlignment="1" applyProtection="1">
      <alignment horizontal="center"/>
      <protection hidden="1"/>
    </xf>
    <xf numFmtId="0" fontId="12" fillId="0" borderId="69" xfId="0" applyFont="1" applyBorder="1" applyAlignment="1" applyProtection="1">
      <alignment horizontal="center"/>
      <protection hidden="1"/>
    </xf>
    <xf numFmtId="0" fontId="6" fillId="13" borderId="42" xfId="0" applyFont="1" applyFill="1" applyBorder="1" applyAlignment="1" applyProtection="1">
      <alignment horizontal="center" vertical="center" shrinkToFit="1"/>
      <protection hidden="1"/>
    </xf>
    <xf numFmtId="0" fontId="6" fillId="13" borderId="43" xfId="0" applyFont="1" applyFill="1" applyBorder="1" applyAlignment="1" applyProtection="1">
      <alignment horizontal="center" vertical="center" shrinkToFit="1"/>
      <protection hidden="1"/>
    </xf>
    <xf numFmtId="0" fontId="6" fillId="13" borderId="44" xfId="0" applyFont="1" applyFill="1" applyBorder="1" applyAlignment="1" applyProtection="1">
      <alignment horizontal="center" vertical="center" shrinkToFit="1"/>
      <protection hidden="1"/>
    </xf>
    <xf numFmtId="176" fontId="12" fillId="14" borderId="71" xfId="0" applyNumberFormat="1" applyFont="1" applyFill="1" applyBorder="1" applyAlignment="1" applyProtection="1">
      <alignment horizontal="centerContinuous" vertical="center"/>
      <protection hidden="1"/>
    </xf>
    <xf numFmtId="176" fontId="12" fillId="14" borderId="43" xfId="0" applyNumberFormat="1" applyFont="1" applyFill="1" applyBorder="1" applyAlignment="1" applyProtection="1">
      <alignment horizontal="centerContinuous" vertical="center"/>
      <protection hidden="1"/>
    </xf>
    <xf numFmtId="176" fontId="12" fillId="14" borderId="51" xfId="0" applyNumberFormat="1" applyFont="1" applyFill="1" applyBorder="1" applyAlignment="1" applyProtection="1">
      <alignment horizontal="centerContinuous" vertical="center"/>
      <protection hidden="1"/>
    </xf>
    <xf numFmtId="176" fontId="12" fillId="14" borderId="71" xfId="0" applyNumberFormat="1" applyFont="1" applyFill="1" applyBorder="1" applyAlignment="1" applyProtection="1">
      <alignment horizontal="center"/>
      <protection hidden="1"/>
    </xf>
    <xf numFmtId="176" fontId="12" fillId="14" borderId="43" xfId="0" applyNumberFormat="1" applyFont="1" applyFill="1" applyBorder="1" applyAlignment="1" applyProtection="1">
      <alignment horizontal="center"/>
      <protection hidden="1"/>
    </xf>
    <xf numFmtId="0" fontId="12" fillId="14" borderId="43" xfId="0" applyFont="1" applyFill="1" applyBorder="1" applyAlignment="1" applyProtection="1">
      <alignment horizontal="center"/>
      <protection hidden="1"/>
    </xf>
    <xf numFmtId="0" fontId="12" fillId="14" borderId="44" xfId="0" applyFont="1" applyFill="1" applyBorder="1" applyAlignment="1" applyProtection="1">
      <alignment horizontal="center"/>
      <protection hidden="1"/>
    </xf>
    <xf numFmtId="0" fontId="6" fillId="0" borderId="72" xfId="0" applyFont="1" applyBorder="1" applyAlignment="1" applyProtection="1">
      <alignment horizontal="center"/>
      <protection hidden="1"/>
    </xf>
    <xf numFmtId="176" fontId="7" fillId="0" borderId="72" xfId="0" applyNumberFormat="1" applyFont="1" applyBorder="1" applyAlignment="1" applyProtection="1">
      <alignment horizontal="left" indent="1" shrinkToFit="1"/>
      <protection hidden="1"/>
    </xf>
    <xf numFmtId="176" fontId="7" fillId="0" borderId="73" xfId="0" applyNumberFormat="1" applyFont="1" applyBorder="1" applyAlignment="1" applyProtection="1">
      <alignment horizontal="left" indent="1" shrinkToFit="1"/>
      <protection hidden="1"/>
    </xf>
    <xf numFmtId="176" fontId="7" fillId="0" borderId="74" xfId="0" applyNumberFormat="1" applyFont="1" applyBorder="1" applyAlignment="1" applyProtection="1">
      <alignment horizontal="left" indent="1" shrinkToFit="1"/>
      <protection hidden="1"/>
    </xf>
    <xf numFmtId="176" fontId="12" fillId="0" borderId="46" xfId="0" applyNumberFormat="1" applyFont="1" applyBorder="1" applyAlignment="1" applyProtection="1">
      <alignment horizontal="centerContinuous" vertical="center"/>
      <protection hidden="1"/>
    </xf>
    <xf numFmtId="176" fontId="12" fillId="0" borderId="47" xfId="0" applyNumberFormat="1" applyFont="1" applyBorder="1" applyAlignment="1" applyProtection="1">
      <alignment horizontal="centerContinuous" vertical="center"/>
      <protection hidden="1"/>
    </xf>
    <xf numFmtId="176" fontId="12" fillId="0" borderId="48" xfId="0" applyNumberFormat="1" applyFont="1" applyBorder="1" applyAlignment="1" applyProtection="1">
      <alignment horizontal="centerContinuous" vertical="center"/>
      <protection hidden="1"/>
    </xf>
    <xf numFmtId="176" fontId="12" fillId="0" borderId="75" xfId="0" applyNumberFormat="1" applyFont="1" applyBorder="1" applyAlignment="1" applyProtection="1">
      <alignment horizontal="centerContinuous" vertical="center"/>
      <protection hidden="1"/>
    </xf>
    <xf numFmtId="176" fontId="12" fillId="0" borderId="54" xfId="0" applyNumberFormat="1" applyFont="1" applyBorder="1" applyAlignment="1" applyProtection="1">
      <alignment horizontal="centerContinuous" vertical="center"/>
      <protection hidden="1"/>
    </xf>
    <xf numFmtId="0" fontId="12" fillId="0" borderId="75" xfId="0" applyFont="1" applyBorder="1" applyAlignment="1" applyProtection="1">
      <alignment horizontal="center"/>
      <protection hidden="1"/>
    </xf>
    <xf numFmtId="0" fontId="12" fillId="0" borderId="47" xfId="0" applyFont="1" applyBorder="1" applyAlignment="1" applyProtection="1">
      <alignment horizontal="center"/>
      <protection hidden="1"/>
    </xf>
    <xf numFmtId="0" fontId="12" fillId="0" borderId="48" xfId="0" applyFont="1" applyBorder="1" applyAlignment="1" applyProtection="1">
      <alignment horizontal="center"/>
      <protection hidden="1"/>
    </xf>
    <xf numFmtId="0" fontId="14" fillId="0" borderId="0" xfId="0" applyFont="1" applyAlignment="1">
      <alignment vertical="center"/>
    </xf>
    <xf numFmtId="0" fontId="11" fillId="0" borderId="9" xfId="0" applyFont="1" applyBorder="1" applyAlignment="1" applyProtection="1">
      <alignment horizontal="center" vertical="center" shrinkToFit="1"/>
      <protection hidden="1"/>
    </xf>
    <xf numFmtId="0" fontId="6" fillId="0" borderId="7" xfId="0" applyFont="1" applyBorder="1" applyAlignment="1" applyProtection="1">
      <alignment horizontal="left" vertical="center" indent="1"/>
      <protection hidden="1"/>
    </xf>
    <xf numFmtId="0" fontId="11" fillId="0" borderId="69" xfId="0" applyFont="1" applyBorder="1" applyAlignment="1" applyProtection="1">
      <alignment horizontal="center" vertical="center" shrinkToFit="1"/>
      <protection hidden="1"/>
    </xf>
    <xf numFmtId="0" fontId="6" fillId="0" borderId="75" xfId="0" applyFont="1" applyBorder="1" applyAlignment="1" applyProtection="1">
      <alignment horizontal="left" vertical="center" indent="1"/>
      <protection hidden="1"/>
    </xf>
    <xf numFmtId="176" fontId="6" fillId="0" borderId="42" xfId="0" applyNumberFormat="1" applyFont="1" applyBorder="1" applyAlignment="1" applyProtection="1">
      <alignment horizontal="left" vertical="center" indent="1"/>
      <protection hidden="1"/>
    </xf>
    <xf numFmtId="176" fontId="6" fillId="0" borderId="43" xfId="0" applyNumberFormat="1" applyFont="1" applyBorder="1" applyAlignment="1" applyProtection="1">
      <alignment horizontal="left" vertical="center" indent="1"/>
      <protection hidden="1"/>
    </xf>
    <xf numFmtId="176" fontId="7" fillId="0" borderId="43" xfId="0" applyNumberFormat="1" applyFont="1" applyBorder="1" applyAlignment="1" applyProtection="1">
      <alignment horizontal="center" vertical="center"/>
      <protection hidden="1"/>
    </xf>
    <xf numFmtId="176" fontId="7" fillId="0" borderId="44" xfId="0" applyNumberFormat="1" applyFont="1" applyBorder="1" applyAlignment="1" applyProtection="1">
      <alignment horizontal="center" vertical="center"/>
      <protection hidden="1"/>
    </xf>
    <xf numFmtId="176" fontId="15" fillId="0" borderId="43" xfId="0" applyNumberFormat="1" applyFont="1" applyBorder="1" applyAlignment="1" applyProtection="1">
      <alignment horizontal="left" vertical="center" wrapText="1" indent="1" shrinkToFit="1"/>
      <protection hidden="1"/>
    </xf>
    <xf numFmtId="176" fontId="15" fillId="0" borderId="44" xfId="0" applyNumberFormat="1" applyFont="1" applyBorder="1" applyAlignment="1" applyProtection="1">
      <alignment horizontal="left" vertical="center" wrapText="1" indent="1" shrinkToFit="1"/>
      <protection hidden="1"/>
    </xf>
    <xf numFmtId="0" fontId="11" fillId="0" borderId="75" xfId="0" applyFont="1" applyBorder="1" applyAlignment="1" applyProtection="1">
      <alignment horizontal="center" vertical="center" shrinkToFit="1"/>
      <protection hidden="1"/>
    </xf>
    <xf numFmtId="0" fontId="11" fillId="0" borderId="47" xfId="0" applyFont="1" applyBorder="1" applyAlignment="1" applyProtection="1">
      <alignment horizontal="center" vertical="center" shrinkToFit="1"/>
      <protection hidden="1"/>
    </xf>
    <xf numFmtId="0" fontId="11" fillId="0" borderId="48" xfId="0" applyFont="1" applyBorder="1" applyAlignment="1" applyProtection="1">
      <alignment horizontal="center" vertical="center" shrinkToFit="1"/>
      <protection hidden="1"/>
    </xf>
    <xf numFmtId="0" fontId="13" fillId="0" borderId="42" xfId="0" applyFont="1" applyBorder="1" applyAlignment="1" applyProtection="1">
      <alignment horizontal="center" vertical="center" shrinkToFit="1"/>
      <protection hidden="1"/>
    </xf>
    <xf numFmtId="0" fontId="13" fillId="0" borderId="43" xfId="0" applyFont="1" applyBorder="1" applyAlignment="1" applyProtection="1">
      <alignment horizontal="center" vertical="center" shrinkToFit="1"/>
      <protection hidden="1"/>
    </xf>
    <xf numFmtId="0" fontId="13" fillId="0" borderId="44" xfId="0" applyFont="1" applyBorder="1" applyAlignment="1" applyProtection="1">
      <alignment horizontal="center" vertical="center" shrinkToFit="1"/>
      <protection hidden="1"/>
    </xf>
    <xf numFmtId="0" fontId="16" fillId="0" borderId="42" xfId="0" applyFont="1" applyBorder="1" applyAlignment="1" applyProtection="1">
      <alignment horizontal="center" vertical="center" wrapText="1"/>
      <protection hidden="1"/>
    </xf>
    <xf numFmtId="0" fontId="16" fillId="0" borderId="43" xfId="0" applyFont="1" applyBorder="1" applyAlignment="1" applyProtection="1">
      <alignment horizontal="center" vertical="center"/>
      <protection hidden="1"/>
    </xf>
    <xf numFmtId="0" fontId="16" fillId="0" borderId="44" xfId="0" applyFont="1" applyBorder="1" applyAlignment="1" applyProtection="1">
      <alignment horizontal="center" vertical="center"/>
      <protection hidden="1"/>
    </xf>
    <xf numFmtId="0" fontId="6" fillId="13" borderId="42" xfId="0" applyFont="1" applyFill="1" applyBorder="1" applyAlignment="1" applyProtection="1">
      <alignment horizontal="center" shrinkToFit="1"/>
      <protection hidden="1"/>
    </xf>
    <xf numFmtId="0" fontId="6" fillId="13" borderId="43" xfId="0" applyFont="1" applyFill="1" applyBorder="1" applyAlignment="1" applyProtection="1">
      <alignment horizontal="center" shrinkToFit="1"/>
      <protection hidden="1"/>
    </xf>
    <xf numFmtId="0" fontId="6" fillId="13" borderId="44" xfId="0" applyFont="1" applyFill="1" applyBorder="1" applyAlignment="1" applyProtection="1">
      <alignment horizontal="center" shrinkToFit="1"/>
      <protection hidden="1"/>
    </xf>
    <xf numFmtId="0" fontId="6" fillId="13" borderId="75" xfId="0" applyFont="1" applyFill="1" applyBorder="1" applyAlignment="1" applyProtection="1">
      <alignment horizontal="center" shrinkToFit="1"/>
      <protection hidden="1"/>
    </xf>
    <xf numFmtId="176" fontId="12" fillId="0" borderId="76" xfId="0" applyNumberFormat="1" applyFont="1" applyBorder="1" applyAlignment="1" applyProtection="1">
      <alignment horizontal="center"/>
      <protection hidden="1"/>
    </xf>
    <xf numFmtId="0" fontId="12" fillId="0" borderId="61" xfId="0" applyFont="1" applyBorder="1" applyAlignment="1" applyProtection="1">
      <alignment horizontal="center"/>
      <protection hidden="1"/>
    </xf>
    <xf numFmtId="0" fontId="12" fillId="0" borderId="59" xfId="0" applyFont="1" applyBorder="1" applyAlignment="1" applyProtection="1">
      <alignment horizontal="center"/>
      <protection hidden="1"/>
    </xf>
    <xf numFmtId="0" fontId="12" fillId="0" borderId="60" xfId="0" applyFont="1" applyBorder="1" applyAlignment="1" applyProtection="1">
      <alignment horizontal="center"/>
      <protection hidden="1"/>
    </xf>
    <xf numFmtId="176" fontId="12" fillId="0" borderId="56" xfId="0" applyNumberFormat="1" applyFont="1" applyBorder="1" applyAlignment="1" applyProtection="1">
      <alignment horizontal="centerContinuous" vertical="center"/>
      <protection hidden="1"/>
    </xf>
    <xf numFmtId="176" fontId="12" fillId="0" borderId="14" xfId="0" applyNumberFormat="1" applyFont="1" applyBorder="1" applyAlignment="1" applyProtection="1">
      <alignment horizontal="centerContinuous" vertical="center"/>
      <protection hidden="1"/>
    </xf>
    <xf numFmtId="176" fontId="12" fillId="0" borderId="57" xfId="0" applyNumberFormat="1" applyFont="1" applyBorder="1" applyAlignment="1" applyProtection="1">
      <alignment horizontal="centerContinuous" vertical="center"/>
      <protection hidden="1"/>
    </xf>
    <xf numFmtId="0" fontId="12" fillId="0" borderId="56" xfId="0" applyFont="1" applyBorder="1" applyAlignment="1" applyProtection="1">
      <alignment horizontal="center"/>
      <protection hidden="1"/>
    </xf>
    <xf numFmtId="0" fontId="12" fillId="0" borderId="14" xfId="0" applyFont="1" applyBorder="1" applyAlignment="1" applyProtection="1">
      <alignment horizontal="center"/>
      <protection hidden="1"/>
    </xf>
    <xf numFmtId="0" fontId="12" fillId="0" borderId="57" xfId="0" applyFont="1" applyBorder="1" applyAlignment="1" applyProtection="1">
      <alignment horizontal="center"/>
      <protection hidden="1"/>
    </xf>
    <xf numFmtId="176" fontId="12" fillId="0" borderId="72" xfId="0" applyNumberFormat="1" applyFont="1" applyBorder="1" applyAlignment="1" applyProtection="1">
      <alignment horizontal="centerContinuous" vertical="center"/>
      <protection hidden="1"/>
    </xf>
    <xf numFmtId="176" fontId="12" fillId="0" borderId="73" xfId="0" applyNumberFormat="1" applyFont="1" applyBorder="1" applyAlignment="1" applyProtection="1">
      <alignment horizontal="centerContinuous" vertical="center"/>
      <protection hidden="1"/>
    </xf>
    <xf numFmtId="176" fontId="12" fillId="0" borderId="74" xfId="0" applyNumberFormat="1" applyFont="1" applyBorder="1" applyAlignment="1" applyProtection="1">
      <alignment horizontal="centerContinuous" vertical="center"/>
      <protection hidden="1"/>
    </xf>
    <xf numFmtId="0" fontId="12" fillId="0" borderId="72" xfId="0" applyFont="1" applyBorder="1" applyAlignment="1" applyProtection="1">
      <alignment horizontal="center"/>
      <protection hidden="1"/>
    </xf>
    <xf numFmtId="0" fontId="12" fillId="0" borderId="73" xfId="0" applyFont="1" applyBorder="1" applyAlignment="1" applyProtection="1">
      <alignment horizontal="center"/>
      <protection hidden="1"/>
    </xf>
    <xf numFmtId="0" fontId="12" fillId="0" borderId="74" xfId="0" applyFont="1" applyBorder="1" applyAlignment="1" applyProtection="1">
      <alignment horizontal="center"/>
      <protection hidden="1"/>
    </xf>
    <xf numFmtId="176" fontId="12" fillId="13" borderId="42" xfId="0" applyNumberFormat="1" applyFont="1" applyFill="1" applyBorder="1" applyAlignment="1" applyProtection="1">
      <alignment horizontal="centerContinuous" vertical="center"/>
      <protection hidden="1"/>
    </xf>
    <xf numFmtId="176" fontId="12" fillId="13" borderId="43" xfId="0" applyNumberFormat="1" applyFont="1" applyFill="1" applyBorder="1" applyAlignment="1" applyProtection="1">
      <alignment horizontal="centerContinuous" vertical="center"/>
      <protection hidden="1"/>
    </xf>
    <xf numFmtId="176" fontId="12" fillId="13" borderId="44" xfId="0" applyNumberFormat="1" applyFont="1" applyFill="1" applyBorder="1" applyAlignment="1" applyProtection="1">
      <alignment horizontal="centerContinuous" vertical="center"/>
      <protection hidden="1"/>
    </xf>
    <xf numFmtId="176" fontId="12" fillId="15" borderId="77" xfId="0" applyNumberFormat="1" applyFont="1" applyFill="1" applyBorder="1" applyAlignment="1" applyProtection="1">
      <alignment horizontal="center"/>
      <protection hidden="1"/>
    </xf>
    <xf numFmtId="176" fontId="12" fillId="15" borderId="78" xfId="0" applyNumberFormat="1" applyFont="1" applyFill="1" applyBorder="1" applyAlignment="1" applyProtection="1">
      <alignment horizontal="center"/>
      <protection hidden="1"/>
    </xf>
    <xf numFmtId="176" fontId="12" fillId="15" borderId="79" xfId="0" applyNumberFormat="1" applyFont="1" applyFill="1" applyBorder="1" applyAlignment="1" applyProtection="1">
      <alignment horizontal="center"/>
      <protection hidden="1"/>
    </xf>
    <xf numFmtId="0" fontId="12" fillId="15" borderId="42" xfId="0" applyFont="1" applyFill="1" applyBorder="1" applyAlignment="1" applyProtection="1">
      <alignment horizontal="center"/>
      <protection hidden="1"/>
    </xf>
    <xf numFmtId="0" fontId="12" fillId="15" borderId="43" xfId="0" applyFont="1" applyFill="1" applyBorder="1" applyAlignment="1" applyProtection="1">
      <alignment horizontal="center"/>
      <protection hidden="1"/>
    </xf>
    <xf numFmtId="0" fontId="12" fillId="15" borderId="44" xfId="0" applyFont="1" applyFill="1" applyBorder="1" applyAlignment="1" applyProtection="1">
      <alignment horizontal="center"/>
      <protection hidden="1"/>
    </xf>
    <xf numFmtId="176" fontId="15" fillId="0" borderId="42" xfId="0" applyNumberFormat="1" applyFont="1" applyBorder="1" applyAlignment="1" applyProtection="1">
      <alignment horizontal="right" vertical="center"/>
      <protection hidden="1"/>
    </xf>
    <xf numFmtId="176" fontId="15" fillId="0" borderId="43" xfId="0" applyNumberFormat="1" applyFont="1" applyBorder="1" applyAlignment="1" applyProtection="1">
      <alignment horizontal="right" vertical="center"/>
      <protection hidden="1"/>
    </xf>
    <xf numFmtId="0" fontId="17" fillId="0" borderId="42" xfId="0" applyFont="1" applyBorder="1" applyAlignment="1" applyProtection="1">
      <alignment horizontal="center" vertical="center" wrapText="1"/>
      <protection hidden="1"/>
    </xf>
    <xf numFmtId="0" fontId="17" fillId="0" borderId="43" xfId="0" applyFont="1" applyBorder="1" applyAlignment="1" applyProtection="1">
      <alignment horizontal="center" vertical="center"/>
      <protection hidden="1"/>
    </xf>
    <xf numFmtId="0" fontId="17" fillId="0" borderId="44" xfId="0" applyFont="1" applyBorder="1" applyAlignment="1" applyProtection="1">
      <alignment horizontal="center" vertical="center"/>
      <protection hidden="1"/>
    </xf>
    <xf numFmtId="176" fontId="12" fillId="0" borderId="61" xfId="0" applyNumberFormat="1" applyFont="1" applyBorder="1" applyAlignment="1" applyProtection="1">
      <alignment horizontal="center"/>
      <protection hidden="1"/>
    </xf>
    <xf numFmtId="176" fontId="12" fillId="0" borderId="59" xfId="0" applyNumberFormat="1" applyFont="1" applyBorder="1" applyAlignment="1" applyProtection="1">
      <alignment horizontal="center"/>
      <protection hidden="1"/>
    </xf>
    <xf numFmtId="176" fontId="12" fillId="0" borderId="60" xfId="0" applyNumberFormat="1" applyFont="1" applyBorder="1" applyAlignment="1" applyProtection="1">
      <alignment horizontal="center"/>
      <protection hidden="1"/>
    </xf>
    <xf numFmtId="176" fontId="12" fillId="0" borderId="56" xfId="0" applyNumberFormat="1" applyFont="1" applyBorder="1" applyAlignment="1" applyProtection="1">
      <alignment horizontal="center"/>
      <protection hidden="1"/>
    </xf>
    <xf numFmtId="176" fontId="12" fillId="0" borderId="14" xfId="0" applyNumberFormat="1" applyFont="1" applyBorder="1" applyAlignment="1" applyProtection="1">
      <alignment horizontal="center"/>
      <protection hidden="1"/>
    </xf>
    <xf numFmtId="176" fontId="12" fillId="0" borderId="57" xfId="0" applyNumberFormat="1" applyFont="1" applyBorder="1" applyAlignment="1" applyProtection="1">
      <alignment horizontal="center"/>
      <protection hidden="1"/>
    </xf>
    <xf numFmtId="176" fontId="12" fillId="0" borderId="72" xfId="0" applyNumberFormat="1" applyFont="1" applyBorder="1" applyAlignment="1" applyProtection="1">
      <alignment horizontal="center"/>
      <protection hidden="1"/>
    </xf>
    <xf numFmtId="176" fontId="12" fillId="0" borderId="73" xfId="0" applyNumberFormat="1" applyFont="1" applyBorder="1" applyAlignment="1" applyProtection="1">
      <alignment horizontal="center"/>
      <protection hidden="1"/>
    </xf>
    <xf numFmtId="176" fontId="12" fillId="0" borderId="74" xfId="0" applyNumberFormat="1" applyFont="1" applyBorder="1" applyAlignment="1" applyProtection="1">
      <alignment horizont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vertical="center" shrinkToFit="1"/>
      <protection hidden="1"/>
    </xf>
    <xf numFmtId="0" fontId="7" fillId="0" borderId="0" xfId="0" applyFont="1" applyAlignment="1" applyProtection="1">
      <alignment horizontal="center" vertical="center"/>
      <protection hidden="1"/>
    </xf>
    <xf numFmtId="2" fontId="6" fillId="0" borderId="0" xfId="0" applyNumberFormat="1" applyFont="1" applyAlignment="1" applyProtection="1">
      <alignment horizontal="center" vertical="center"/>
      <protection hidden="1"/>
    </xf>
    <xf numFmtId="0" fontId="7" fillId="0" borderId="0" xfId="0" applyFont="1" applyAlignment="1" applyProtection="1">
      <alignment vertical="center"/>
      <protection hidden="1"/>
    </xf>
    <xf numFmtId="0" fontId="6" fillId="0" borderId="0" xfId="0" applyFont="1" applyAlignment="1" applyProtection="1">
      <alignment vertical="center"/>
      <protection hidden="1"/>
    </xf>
    <xf numFmtId="0" fontId="8" fillId="0" borderId="0" xfId="0" applyFont="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10" fillId="0" borderId="0" xfId="0" applyFont="1" applyAlignment="1" applyProtection="1">
      <alignment horizontal="center" vertical="center"/>
      <protection hidden="1"/>
    </xf>
    <xf numFmtId="0" fontId="11" fillId="0" borderId="0" xfId="0" applyFont="1" applyAlignment="1" applyProtection="1">
      <alignment vertical="center"/>
      <protection hidden="1"/>
    </xf>
    <xf numFmtId="176" fontId="12" fillId="0" borderId="13" xfId="0" applyNumberFormat="1" applyFont="1" applyBorder="1" applyAlignment="1" applyProtection="1">
      <alignment horizontal="left" vertical="center" indent="1" shrinkToFit="1"/>
      <protection hidden="1"/>
    </xf>
    <xf numFmtId="176" fontId="12" fillId="0" borderId="14" xfId="0" applyNumberFormat="1" applyFont="1" applyBorder="1" applyAlignment="1" applyProtection="1">
      <alignment horizontal="left" vertical="center" indent="1" shrinkToFit="1"/>
      <protection hidden="1"/>
    </xf>
    <xf numFmtId="176" fontId="12" fillId="0" borderId="15" xfId="0" applyNumberFormat="1" applyFont="1" applyBorder="1" applyAlignment="1" applyProtection="1">
      <alignment horizontal="left" vertical="center" indent="1" shrinkToFit="1"/>
      <protection hidden="1"/>
    </xf>
    <xf numFmtId="176" fontId="7" fillId="0" borderId="0" xfId="0" applyNumberFormat="1" applyFont="1" applyAlignment="1" applyProtection="1">
      <alignment horizontal="center" vertical="center"/>
      <protection hidden="1"/>
    </xf>
    <xf numFmtId="176" fontId="13" fillId="0" borderId="0" xfId="0" applyNumberFormat="1" applyFont="1" applyAlignment="1" applyProtection="1">
      <alignment vertical="center"/>
      <protection hidden="1"/>
    </xf>
    <xf numFmtId="176" fontId="12" fillId="0" borderId="0" xfId="0" applyNumberFormat="1" applyFont="1" applyAlignment="1" applyProtection="1">
      <alignment horizontal="center" vertical="center"/>
      <protection hidden="1"/>
    </xf>
    <xf numFmtId="176" fontId="6" fillId="0" borderId="0" xfId="0" applyNumberFormat="1" applyFont="1" applyAlignment="1" applyProtection="1">
      <alignment horizontal="center" vertical="center"/>
      <protection hidden="1"/>
    </xf>
    <xf numFmtId="176" fontId="7" fillId="0" borderId="0" xfId="0" applyNumberFormat="1" applyFont="1" applyAlignment="1" applyProtection="1">
      <alignment vertical="center"/>
      <protection hidden="1"/>
    </xf>
    <xf numFmtId="0" fontId="13" fillId="0" borderId="0" xfId="0" applyFont="1" applyAlignment="1" applyProtection="1">
      <alignment vertical="center"/>
      <protection hidden="1"/>
    </xf>
    <xf numFmtId="0" fontId="12" fillId="0" borderId="1" xfId="0" applyFont="1" applyBorder="1" applyAlignment="1" applyProtection="1">
      <alignment vertical="center"/>
      <protection hidden="1"/>
    </xf>
    <xf numFmtId="0" fontId="12" fillId="0" borderId="0" xfId="0" applyFont="1" applyAlignment="1" applyProtection="1">
      <alignment vertical="center"/>
      <protection hidden="1"/>
    </xf>
    <xf numFmtId="0" fontId="11" fillId="0" borderId="80" xfId="0" applyFont="1" applyBorder="1" applyAlignment="1" applyProtection="1">
      <alignment horizontal="center" vertical="center"/>
      <protection hidden="1"/>
    </xf>
    <xf numFmtId="0" fontId="11" fillId="0" borderId="81" xfId="0" applyFont="1" applyBorder="1" applyAlignment="1" applyProtection="1">
      <alignment horizontal="center" vertical="center"/>
      <protection hidden="1"/>
    </xf>
    <xf numFmtId="0" fontId="11" fillId="0" borderId="82" xfId="0" applyFont="1" applyBorder="1" applyAlignment="1" applyProtection="1">
      <alignment horizontal="center" vertical="center"/>
      <protection hidden="1"/>
    </xf>
    <xf numFmtId="0" fontId="6" fillId="0" borderId="71" xfId="0" applyFont="1" applyBorder="1" applyAlignment="1" applyProtection="1">
      <alignment vertical="center" wrapText="1"/>
      <protection hidden="1"/>
    </xf>
    <xf numFmtId="0" fontId="6" fillId="0" borderId="43" xfId="0" applyFont="1" applyBorder="1" applyAlignment="1" applyProtection="1">
      <alignment vertical="center" wrapText="1"/>
      <protection hidden="1"/>
    </xf>
    <xf numFmtId="176" fontId="13" fillId="0" borderId="43" xfId="0" applyNumberFormat="1" applyFont="1" applyBorder="1" applyAlignment="1" applyProtection="1">
      <alignment horizontal="left" vertical="center" wrapText="1" indent="1"/>
      <protection hidden="1"/>
    </xf>
    <xf numFmtId="176" fontId="13" fillId="0" borderId="44" xfId="0" applyNumberFormat="1" applyFont="1" applyBorder="1" applyAlignment="1" applyProtection="1">
      <alignment horizontal="left" vertical="center" wrapText="1" indent="1"/>
      <protection hidden="1"/>
    </xf>
    <xf numFmtId="176" fontId="6" fillId="0" borderId="42" xfId="0" applyNumberFormat="1" applyFont="1" applyBorder="1" applyAlignment="1" applyProtection="1">
      <alignment horizontal="right" vertical="center" wrapText="1"/>
      <protection hidden="1"/>
    </xf>
    <xf numFmtId="176" fontId="6" fillId="0" borderId="43" xfId="0" applyNumberFormat="1" applyFont="1" applyBorder="1" applyAlignment="1" applyProtection="1">
      <alignment horizontal="right" vertical="center" wrapText="1"/>
      <protection hidden="1"/>
    </xf>
    <xf numFmtId="0" fontId="6" fillId="0" borderId="42" xfId="0" applyFont="1" applyBorder="1" applyAlignment="1" applyProtection="1">
      <alignment horizontal="right" vertical="center" wrapText="1"/>
      <protection hidden="1"/>
    </xf>
    <xf numFmtId="0" fontId="6" fillId="0" borderId="43" xfId="0" applyFont="1" applyBorder="1" applyAlignment="1" applyProtection="1">
      <alignment horizontal="right" vertical="center" wrapText="1"/>
      <protection hidden="1"/>
    </xf>
    <xf numFmtId="176" fontId="7" fillId="0" borderId="43" xfId="0" applyNumberFormat="1" applyFont="1" applyBorder="1" applyAlignment="1" applyProtection="1">
      <alignment horizontal="left" vertical="center" wrapText="1"/>
      <protection hidden="1"/>
    </xf>
    <xf numFmtId="176" fontId="7" fillId="0" borderId="44" xfId="0" applyNumberFormat="1" applyFont="1" applyBorder="1" applyAlignment="1" applyProtection="1">
      <alignment horizontal="left" vertical="center" wrapText="1"/>
      <protection hidden="1"/>
    </xf>
    <xf numFmtId="0" fontId="11" fillId="0" borderId="83" xfId="0" applyFont="1" applyBorder="1" applyAlignment="1" applyProtection="1">
      <alignment horizontal="center" vertical="center"/>
      <protection hidden="1"/>
    </xf>
    <xf numFmtId="0" fontId="11" fillId="0" borderId="84" xfId="0" applyFont="1" applyBorder="1" applyAlignment="1" applyProtection="1">
      <alignment horizontal="center" vertical="center"/>
      <protection hidden="1"/>
    </xf>
    <xf numFmtId="0" fontId="11" fillId="0" borderId="85" xfId="0" applyFont="1" applyBorder="1" applyAlignment="1" applyProtection="1">
      <alignment horizontal="center" vertical="center"/>
      <protection hidden="1"/>
    </xf>
    <xf numFmtId="0" fontId="6" fillId="0" borderId="86" xfId="0" applyFont="1" applyBorder="1" applyAlignment="1" applyProtection="1">
      <alignment vertical="center" wrapText="1"/>
      <protection hidden="1"/>
    </xf>
    <xf numFmtId="0" fontId="6" fillId="0" borderId="87" xfId="0" applyFont="1" applyBorder="1" applyAlignment="1" applyProtection="1">
      <alignment vertical="center" wrapText="1"/>
      <protection hidden="1"/>
    </xf>
    <xf numFmtId="176" fontId="13" fillId="0" borderId="87" xfId="0" applyNumberFormat="1" applyFont="1" applyBorder="1" applyAlignment="1" applyProtection="1">
      <alignment horizontal="left" vertical="center" wrapText="1" indent="1"/>
      <protection hidden="1"/>
    </xf>
    <xf numFmtId="176" fontId="13" fillId="0" borderId="88" xfId="0" applyNumberFormat="1" applyFont="1" applyBorder="1" applyAlignment="1" applyProtection="1">
      <alignment horizontal="left" vertical="center" wrapText="1" indent="1"/>
      <protection hidden="1"/>
    </xf>
    <xf numFmtId="176" fontId="6" fillId="0" borderId="89" xfId="0" applyNumberFormat="1" applyFont="1" applyBorder="1" applyAlignment="1" applyProtection="1">
      <alignment horizontal="right" vertical="center" wrapText="1"/>
      <protection hidden="1"/>
    </xf>
    <xf numFmtId="176" fontId="6" fillId="0" borderId="87" xfId="0" applyNumberFormat="1" applyFont="1" applyBorder="1" applyAlignment="1" applyProtection="1">
      <alignment horizontal="right" vertical="center" wrapText="1"/>
      <protection hidden="1"/>
    </xf>
    <xf numFmtId="176" fontId="6" fillId="0" borderId="87" xfId="0" applyNumberFormat="1" applyFont="1" applyBorder="1" applyAlignment="1" applyProtection="1">
      <alignment horizontal="left" vertical="center" wrapText="1" indent="1"/>
      <protection hidden="1"/>
    </xf>
    <xf numFmtId="176" fontId="6" fillId="0" borderId="88" xfId="0" applyNumberFormat="1" applyFont="1" applyBorder="1" applyAlignment="1" applyProtection="1">
      <alignment horizontal="left" vertical="center" wrapText="1" indent="1"/>
      <protection hidden="1"/>
    </xf>
    <xf numFmtId="176" fontId="15" fillId="0" borderId="87" xfId="0" applyNumberFormat="1" applyFont="1" applyBorder="1" applyAlignment="1" applyProtection="1">
      <alignment horizontal="left" vertical="center" wrapText="1" shrinkToFit="1"/>
      <protection hidden="1"/>
    </xf>
    <xf numFmtId="176" fontId="15" fillId="0" borderId="88" xfId="0" applyNumberFormat="1" applyFont="1" applyBorder="1" applyAlignment="1" applyProtection="1">
      <alignment horizontal="left" vertical="center" wrapText="1" shrinkToFit="1"/>
      <protection hidden="1"/>
    </xf>
    <xf numFmtId="0" fontId="11" fillId="0" borderId="90" xfId="0" applyFont="1" applyBorder="1" applyAlignment="1" applyProtection="1">
      <alignment horizontal="center" vertical="center" wrapText="1"/>
      <protection hidden="1"/>
    </xf>
    <xf numFmtId="0" fontId="11" fillId="0" borderId="91" xfId="0" applyFont="1" applyBorder="1" applyAlignment="1" applyProtection="1">
      <alignment horizontal="center" vertical="center" wrapText="1"/>
      <protection hidden="1"/>
    </xf>
    <xf numFmtId="0" fontId="11" fillId="0" borderId="92" xfId="0" applyFont="1" applyBorder="1" applyAlignment="1" applyProtection="1">
      <alignment horizontal="center" vertical="center" wrapText="1"/>
      <protection hidden="1"/>
    </xf>
    <xf numFmtId="0" fontId="11" fillId="0" borderId="93" xfId="0" applyFont="1" applyBorder="1" applyAlignment="1" applyProtection="1">
      <alignment horizontal="center" vertical="center"/>
      <protection hidden="1"/>
    </xf>
    <xf numFmtId="0" fontId="11" fillId="0" borderId="94" xfId="0" applyFont="1" applyBorder="1" applyAlignment="1" applyProtection="1">
      <alignment horizontal="center" vertical="center"/>
      <protection hidden="1"/>
    </xf>
    <xf numFmtId="0" fontId="11" fillId="0" borderId="95" xfId="0" applyFont="1" applyBorder="1" applyAlignment="1" applyProtection="1">
      <alignment horizontal="center" vertical="center"/>
      <protection hidden="1"/>
    </xf>
    <xf numFmtId="0" fontId="11" fillId="0" borderId="96" xfId="0" applyFont="1" applyBorder="1" applyAlignment="1" applyProtection="1">
      <alignment horizontal="center" vertical="center"/>
      <protection hidden="1"/>
    </xf>
    <xf numFmtId="0" fontId="11" fillId="0" borderId="93" xfId="0" applyFont="1" applyBorder="1" applyAlignment="1" applyProtection="1">
      <alignment horizontal="center" vertical="center" wrapText="1"/>
      <protection hidden="1"/>
    </xf>
    <xf numFmtId="0" fontId="11" fillId="0" borderId="94" xfId="0" applyFont="1" applyBorder="1" applyAlignment="1" applyProtection="1">
      <alignment horizontal="center" vertical="center" wrapText="1"/>
      <protection hidden="1"/>
    </xf>
    <xf numFmtId="0" fontId="11" fillId="0" borderId="96" xfId="0" applyFont="1" applyBorder="1" applyAlignment="1" applyProtection="1">
      <alignment horizontal="center" vertical="center" wrapText="1"/>
      <protection hidden="1"/>
    </xf>
    <xf numFmtId="2" fontId="6" fillId="0" borderId="97" xfId="0" applyNumberFormat="1" applyFont="1" applyBorder="1" applyAlignment="1" applyProtection="1">
      <alignment horizontal="center" vertical="center" wrapText="1"/>
      <protection hidden="1"/>
    </xf>
    <xf numFmtId="2" fontId="6" fillId="0" borderId="98" xfId="0" applyNumberFormat="1" applyFont="1" applyBorder="1" applyAlignment="1" applyProtection="1">
      <alignment horizontal="center" vertical="center" wrapText="1"/>
      <protection hidden="1"/>
    </xf>
    <xf numFmtId="0" fontId="11" fillId="0" borderId="99" xfId="0" applyFont="1" applyBorder="1" applyAlignment="1" applyProtection="1">
      <alignment horizontal="center" vertical="center" wrapText="1"/>
      <protection hidden="1"/>
    </xf>
    <xf numFmtId="0" fontId="11" fillId="0" borderId="6" xfId="0" applyFont="1" applyBorder="1" applyAlignment="1" applyProtection="1">
      <alignment horizontal="center" vertical="center" wrapText="1"/>
      <protection hidden="1"/>
    </xf>
    <xf numFmtId="0" fontId="11" fillId="0" borderId="3" xfId="0" applyFont="1" applyBorder="1" applyAlignment="1" applyProtection="1">
      <alignment horizontal="center" vertical="center" wrapText="1"/>
      <protection hidden="1"/>
    </xf>
    <xf numFmtId="0" fontId="6" fillId="0" borderId="100" xfId="0" applyFont="1" applyBorder="1" applyAlignment="1" applyProtection="1">
      <alignment horizontal="center" vertical="center"/>
      <protection hidden="1"/>
    </xf>
    <xf numFmtId="0" fontId="6" fillId="0" borderId="78" xfId="0" applyFont="1" applyBorder="1" applyAlignment="1" applyProtection="1">
      <alignment horizontal="center" vertical="center"/>
      <protection hidden="1"/>
    </xf>
    <xf numFmtId="0" fontId="6" fillId="0" borderId="101" xfId="0" applyFont="1" applyBorder="1" applyAlignment="1" applyProtection="1">
      <alignment horizontal="center" vertical="center"/>
      <protection hidden="1"/>
    </xf>
    <xf numFmtId="0" fontId="6" fillId="0" borderId="102" xfId="0" applyFont="1" applyBorder="1" applyAlignment="1" applyProtection="1">
      <alignment vertical="center"/>
      <protection hidden="1"/>
    </xf>
    <xf numFmtId="2" fontId="6" fillId="0" borderId="102" xfId="0" applyNumberFormat="1" applyFont="1" applyBorder="1" applyAlignment="1" applyProtection="1">
      <alignment horizontal="center" vertical="center"/>
      <protection hidden="1"/>
    </xf>
    <xf numFmtId="9" fontId="6" fillId="16" borderId="51" xfId="3" applyFont="1" applyFill="1" applyBorder="1" applyAlignment="1" applyProtection="1">
      <alignment horizontal="center" vertical="center"/>
      <protection hidden="1"/>
    </xf>
    <xf numFmtId="9" fontId="6" fillId="16" borderId="43" xfId="3" applyFont="1" applyFill="1" applyBorder="1" applyAlignment="1" applyProtection="1">
      <alignment horizontal="center" vertical="center"/>
      <protection hidden="1"/>
    </xf>
    <xf numFmtId="0" fontId="6" fillId="0" borderId="103" xfId="0" applyFont="1" applyBorder="1" applyAlignment="1" applyProtection="1">
      <alignment horizontal="center" vertical="center"/>
      <protection hidden="1"/>
    </xf>
    <xf numFmtId="9" fontId="6" fillId="16" borderId="42" xfId="3" applyFont="1" applyFill="1" applyBorder="1" applyAlignment="1" applyProtection="1">
      <alignment horizontal="center" vertical="center"/>
      <protection hidden="1"/>
    </xf>
    <xf numFmtId="2" fontId="6" fillId="0" borderId="104" xfId="0" applyNumberFormat="1" applyFont="1" applyBorder="1" applyAlignment="1" applyProtection="1">
      <alignment horizontal="center" vertical="center" wrapText="1"/>
      <protection hidden="1"/>
    </xf>
    <xf numFmtId="2" fontId="6" fillId="0" borderId="105" xfId="0" applyNumberFormat="1" applyFont="1" applyBorder="1" applyAlignment="1" applyProtection="1">
      <alignment horizontal="center" vertical="center" wrapText="1"/>
      <protection hidden="1"/>
    </xf>
    <xf numFmtId="0" fontId="6" fillId="0" borderId="77" xfId="0" applyFont="1" applyBorder="1" applyAlignment="1" applyProtection="1">
      <alignment horizontal="right" vertical="center" shrinkToFit="1"/>
      <protection hidden="1"/>
    </xf>
    <xf numFmtId="0" fontId="6" fillId="0" borderId="78" xfId="0" applyFont="1" applyBorder="1" applyAlignment="1" applyProtection="1">
      <alignment horizontal="right" vertical="center" shrinkToFit="1"/>
      <protection hidden="1"/>
    </xf>
    <xf numFmtId="0" fontId="6" fillId="0" borderId="101" xfId="0" applyFont="1" applyBorder="1" applyAlignment="1" applyProtection="1">
      <alignment horizontal="right" vertical="center" shrinkToFit="1"/>
      <protection hidden="1"/>
    </xf>
    <xf numFmtId="0" fontId="17" fillId="0" borderId="100" xfId="0" applyFont="1" applyBorder="1" applyAlignment="1" applyProtection="1">
      <alignment horizontal="center" vertical="center" shrinkToFit="1"/>
      <protection locked="0"/>
    </xf>
    <xf numFmtId="0" fontId="17" fillId="0" borderId="78" xfId="0" applyFont="1" applyBorder="1" applyAlignment="1" applyProtection="1">
      <alignment horizontal="center" vertical="center" shrinkToFit="1"/>
      <protection locked="0"/>
    </xf>
    <xf numFmtId="0" fontId="17" fillId="0" borderId="101" xfId="0" applyFont="1" applyBorder="1" applyAlignment="1" applyProtection="1">
      <alignment horizontal="center" vertical="center" shrinkToFit="1"/>
      <protection locked="0"/>
    </xf>
    <xf numFmtId="0" fontId="17" fillId="0" borderId="42" xfId="0" applyFont="1" applyBorder="1" applyAlignment="1" applyProtection="1">
      <alignment horizontal="center" vertical="center"/>
      <protection hidden="1"/>
    </xf>
    <xf numFmtId="2" fontId="17" fillId="0" borderId="102" xfId="0" applyNumberFormat="1" applyFont="1" applyBorder="1" applyAlignment="1" applyProtection="1">
      <alignment horizontal="center" vertical="center"/>
      <protection hidden="1"/>
    </xf>
    <xf numFmtId="9" fontId="17" fillId="16" borderId="51" xfId="0" applyNumberFormat="1" applyFont="1" applyFill="1" applyBorder="1" applyAlignment="1" applyProtection="1">
      <alignment horizontal="center" vertical="center"/>
      <protection hidden="1"/>
    </xf>
    <xf numFmtId="0" fontId="17" fillId="0" borderId="102" xfId="0" applyFont="1" applyBorder="1" applyAlignment="1" applyProtection="1">
      <alignment horizontal="center" vertical="center"/>
      <protection hidden="1"/>
    </xf>
    <xf numFmtId="9" fontId="17" fillId="16" borderId="43" xfId="0" applyNumberFormat="1" applyFont="1" applyFill="1" applyBorder="1" applyAlignment="1" applyProtection="1">
      <alignment horizontal="center" vertical="center"/>
      <protection hidden="1"/>
    </xf>
    <xf numFmtId="0" fontId="17" fillId="0" borderId="106" xfId="0" applyFont="1" applyBorder="1" applyAlignment="1" applyProtection="1">
      <alignment horizontal="center" vertical="center" shrinkToFit="1"/>
      <protection locked="0"/>
    </xf>
    <xf numFmtId="2" fontId="17" fillId="0" borderId="31" xfId="0" applyNumberFormat="1" applyFont="1" applyBorder="1" applyAlignment="1" applyProtection="1">
      <alignment horizontal="center" vertical="center"/>
      <protection hidden="1"/>
    </xf>
    <xf numFmtId="9" fontId="17" fillId="16" borderId="107" xfId="0" applyNumberFormat="1" applyFont="1" applyFill="1" applyBorder="1" applyAlignment="1" applyProtection="1">
      <alignment horizontal="center" vertical="center"/>
      <protection hidden="1"/>
    </xf>
    <xf numFmtId="2" fontId="6" fillId="0" borderId="108" xfId="0" applyNumberFormat="1" applyFont="1" applyBorder="1" applyAlignment="1" applyProtection="1">
      <alignment horizontal="center" vertical="center" wrapText="1"/>
      <protection hidden="1"/>
    </xf>
    <xf numFmtId="2" fontId="6" fillId="0" borderId="109" xfId="0" applyNumberFormat="1" applyFont="1" applyBorder="1" applyAlignment="1" applyProtection="1">
      <alignment horizontal="center" vertical="center" wrapText="1"/>
      <protection hidden="1"/>
    </xf>
    <xf numFmtId="0" fontId="6" fillId="13" borderId="51" xfId="0" applyFont="1" applyFill="1" applyBorder="1" applyAlignment="1" applyProtection="1">
      <alignment horizontal="center" vertical="center" shrinkToFit="1"/>
      <protection hidden="1"/>
    </xf>
    <xf numFmtId="0" fontId="6" fillId="13" borderId="46" xfId="0" applyFont="1" applyFill="1" applyBorder="1" applyAlignment="1" applyProtection="1">
      <alignment horizontal="center" vertical="center" shrinkToFit="1"/>
      <protection hidden="1"/>
    </xf>
    <xf numFmtId="0" fontId="6" fillId="13" borderId="47" xfId="0" applyFont="1" applyFill="1" applyBorder="1" applyAlignment="1" applyProtection="1">
      <alignment horizontal="center" vertical="center" shrinkToFit="1"/>
      <protection hidden="1"/>
    </xf>
    <xf numFmtId="0" fontId="6" fillId="13" borderId="48" xfId="0" applyFont="1" applyFill="1" applyBorder="1" applyAlignment="1" applyProtection="1">
      <alignment horizontal="center" vertical="center" shrinkToFit="1"/>
      <protection hidden="1"/>
    </xf>
    <xf numFmtId="0" fontId="6" fillId="13" borderId="75" xfId="0" applyFont="1" applyFill="1" applyBorder="1" applyAlignment="1" applyProtection="1">
      <alignment horizontal="center" vertical="center"/>
      <protection hidden="1"/>
    </xf>
    <xf numFmtId="2" fontId="6" fillId="13" borderId="47" xfId="0" applyNumberFormat="1" applyFont="1" applyFill="1" applyBorder="1" applyAlignment="1" applyProtection="1">
      <alignment horizontal="center" vertical="center"/>
      <protection hidden="1"/>
    </xf>
    <xf numFmtId="2" fontId="6" fillId="15" borderId="54" xfId="0" applyNumberFormat="1" applyFont="1" applyFill="1" applyBorder="1" applyAlignment="1" applyProtection="1">
      <alignment horizontal="center" vertical="center"/>
      <protection hidden="1"/>
    </xf>
    <xf numFmtId="2" fontId="6" fillId="15" borderId="47" xfId="0" applyNumberFormat="1" applyFont="1" applyFill="1" applyBorder="1" applyAlignment="1" applyProtection="1">
      <alignment horizontal="center" vertical="center"/>
      <protection hidden="1"/>
    </xf>
    <xf numFmtId="0" fontId="6" fillId="13" borderId="71" xfId="0" applyFont="1" applyFill="1" applyBorder="1" applyAlignment="1" applyProtection="1">
      <alignment horizontal="center" vertical="center"/>
      <protection hidden="1"/>
    </xf>
    <xf numFmtId="2" fontId="6" fillId="13" borderId="43" xfId="0" applyNumberFormat="1" applyFont="1" applyFill="1" applyBorder="1" applyAlignment="1" applyProtection="1">
      <alignment horizontal="center" vertical="center"/>
      <protection hidden="1"/>
    </xf>
    <xf numFmtId="2" fontId="6" fillId="15" borderId="51" xfId="0" applyNumberFormat="1" applyFont="1" applyFill="1" applyBorder="1" applyAlignment="1" applyProtection="1">
      <alignment horizontal="center" vertical="center"/>
      <protection hidden="1"/>
    </xf>
    <xf numFmtId="2" fontId="6" fillId="13" borderId="110" xfId="0" applyNumberFormat="1" applyFont="1" applyFill="1" applyBorder="1" applyAlignment="1" applyProtection="1">
      <alignment horizontal="center" vertical="center"/>
      <protection hidden="1"/>
    </xf>
    <xf numFmtId="1" fontId="6" fillId="13" borderId="33" xfId="0" applyNumberFormat="1" applyFont="1" applyFill="1" applyBorder="1" applyAlignment="1" applyProtection="1">
      <alignment horizontal="center" vertical="center"/>
      <protection hidden="1"/>
    </xf>
    <xf numFmtId="0" fontId="17" fillId="0" borderId="111" xfId="0" applyFont="1" applyBorder="1" applyAlignment="1" applyProtection="1">
      <alignment horizontal="center" vertical="center"/>
      <protection hidden="1"/>
    </xf>
    <xf numFmtId="176" fontId="18" fillId="0" borderId="16" xfId="0" applyNumberFormat="1" applyFont="1" applyBorder="1" applyAlignment="1" applyProtection="1">
      <alignment horizontal="left" vertical="center" shrinkToFit="1"/>
      <protection hidden="1"/>
    </xf>
    <xf numFmtId="176" fontId="18" fillId="0" borderId="13" xfId="0" applyNumberFormat="1" applyFont="1" applyBorder="1" applyAlignment="1" applyProtection="1">
      <alignment horizontal="left" vertical="center" shrinkToFit="1"/>
      <protection hidden="1"/>
    </xf>
    <xf numFmtId="0" fontId="19" fillId="0" borderId="112" xfId="0" applyFont="1" applyBorder="1" applyAlignment="1" applyProtection="1">
      <alignment horizontal="center" vertical="center"/>
      <protection locked="0"/>
    </xf>
    <xf numFmtId="0" fontId="19" fillId="0" borderId="40" xfId="0" applyFont="1" applyBorder="1" applyAlignment="1" applyProtection="1">
      <alignment horizontal="center" vertical="center"/>
      <protection locked="0"/>
    </xf>
    <xf numFmtId="0" fontId="19" fillId="0" borderId="37" xfId="0" applyFont="1" applyBorder="1" applyAlignment="1" applyProtection="1">
      <alignment horizontal="center" vertical="center"/>
      <protection locked="0"/>
    </xf>
    <xf numFmtId="1" fontId="18" fillId="0" borderId="55" xfId="0" applyNumberFormat="1" applyFont="1" applyBorder="1" applyAlignment="1" applyProtection="1">
      <alignment horizontal="center" vertical="center"/>
      <protection hidden="1"/>
    </xf>
    <xf numFmtId="2" fontId="17" fillId="0" borderId="113" xfId="0" applyNumberFormat="1" applyFont="1" applyBorder="1" applyAlignment="1" applyProtection="1">
      <alignment horizontal="center" vertical="center"/>
      <protection hidden="1"/>
    </xf>
    <xf numFmtId="2" fontId="17" fillId="16" borderId="66" xfId="0" applyNumberFormat="1" applyFont="1" applyFill="1" applyBorder="1" applyAlignment="1" applyProtection="1">
      <alignment horizontal="center" vertical="center"/>
      <protection hidden="1"/>
    </xf>
    <xf numFmtId="1" fontId="18" fillId="0" borderId="113" xfId="0" applyNumberFormat="1" applyFont="1" applyBorder="1" applyAlignment="1" applyProtection="1">
      <alignment horizontal="center" vertical="center"/>
      <protection hidden="1"/>
    </xf>
    <xf numFmtId="2" fontId="17" fillId="16" borderId="38" xfId="0" applyNumberFormat="1" applyFont="1" applyFill="1" applyBorder="1" applyAlignment="1" applyProtection="1">
      <alignment horizontal="center" vertical="center"/>
      <protection hidden="1"/>
    </xf>
    <xf numFmtId="0" fontId="19" fillId="0" borderId="104" xfId="0" applyFont="1" applyBorder="1" applyAlignment="1" applyProtection="1">
      <alignment horizontal="center" vertical="center"/>
      <protection locked="0"/>
    </xf>
    <xf numFmtId="2" fontId="17" fillId="0" borderId="105" xfId="0" applyNumberFormat="1" applyFont="1" applyBorder="1" applyAlignment="1" applyProtection="1">
      <alignment horizontal="center" vertical="center"/>
      <protection hidden="1"/>
    </xf>
    <xf numFmtId="2" fontId="17" fillId="16" borderId="114" xfId="0" applyNumberFormat="1" applyFont="1" applyFill="1" applyBorder="1" applyAlignment="1" applyProtection="1">
      <alignment horizontal="center" vertical="center"/>
      <protection hidden="1"/>
    </xf>
    <xf numFmtId="2" fontId="17" fillId="0" borderId="115" xfId="0" applyNumberFormat="1" applyFont="1" applyBorder="1" applyAlignment="1" applyProtection="1">
      <alignment horizontal="center" vertical="center"/>
      <protection hidden="1"/>
    </xf>
    <xf numFmtId="1" fontId="17" fillId="0" borderId="113" xfId="0" applyNumberFormat="1" applyFont="1" applyBorder="1" applyAlignment="1" applyProtection="1">
      <alignment horizontal="center" vertical="center"/>
      <protection hidden="1"/>
    </xf>
    <xf numFmtId="0" fontId="17" fillId="0" borderId="105" xfId="0" applyFont="1" applyBorder="1" applyAlignment="1" applyProtection="1">
      <alignment horizontal="center" vertical="center"/>
      <protection hidden="1"/>
    </xf>
    <xf numFmtId="0" fontId="19" fillId="0" borderId="116" xfId="0" applyFont="1" applyBorder="1" applyAlignment="1" applyProtection="1">
      <alignment horizontal="center" vertical="center"/>
      <protection locked="0"/>
    </xf>
    <xf numFmtId="0" fontId="19" fillId="0" borderId="16" xfId="0" applyFont="1" applyBorder="1" applyAlignment="1" applyProtection="1">
      <alignment horizontal="center" vertical="center"/>
      <protection locked="0"/>
    </xf>
    <xf numFmtId="0" fontId="19" fillId="0" borderId="13" xfId="0" applyFont="1" applyBorder="1" applyAlignment="1" applyProtection="1">
      <alignment horizontal="center" vertical="center"/>
      <protection locked="0"/>
    </xf>
    <xf numFmtId="1" fontId="18" fillId="0" borderId="56" xfId="0" applyNumberFormat="1" applyFont="1" applyBorder="1" applyAlignment="1" applyProtection="1">
      <alignment horizontal="center" vertical="center"/>
      <protection hidden="1"/>
    </xf>
    <xf numFmtId="2" fontId="17" fillId="16" borderId="117" xfId="0" applyNumberFormat="1" applyFont="1" applyFill="1" applyBorder="1" applyAlignment="1" applyProtection="1">
      <alignment horizontal="center" vertical="center"/>
      <protection hidden="1"/>
    </xf>
    <xf numFmtId="1" fontId="18" fillId="0" borderId="105" xfId="0" applyNumberFormat="1" applyFont="1" applyBorder="1" applyAlignment="1" applyProtection="1">
      <alignment horizontal="center" vertical="center"/>
      <protection hidden="1"/>
    </xf>
    <xf numFmtId="2" fontId="17" fillId="16" borderId="14" xfId="0" applyNumberFormat="1" applyFont="1" applyFill="1" applyBorder="1" applyAlignment="1" applyProtection="1">
      <alignment horizontal="center" vertical="center"/>
      <protection hidden="1"/>
    </xf>
    <xf numFmtId="2" fontId="17" fillId="0" borderId="104" xfId="0" applyNumberFormat="1" applyFont="1" applyBorder="1" applyAlignment="1" applyProtection="1">
      <alignment horizontal="center" vertical="center"/>
      <protection hidden="1"/>
    </xf>
    <xf numFmtId="1" fontId="17" fillId="0" borderId="105" xfId="0" applyNumberFormat="1" applyFont="1" applyBorder="1" applyAlignment="1" applyProtection="1">
      <alignment horizontal="center" vertical="center"/>
      <protection hidden="1"/>
    </xf>
    <xf numFmtId="0" fontId="18" fillId="0" borderId="116" xfId="0" applyFont="1" applyBorder="1" applyAlignment="1" applyProtection="1">
      <alignment horizontal="center" vertical="center"/>
      <protection locked="0"/>
    </xf>
    <xf numFmtId="0" fontId="18" fillId="0" borderId="16" xfId="0"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6" fillId="0" borderId="0" xfId="0" applyFont="1" applyAlignment="1" applyProtection="1">
      <alignment horizontal="left" vertical="center"/>
      <protection hidden="1"/>
    </xf>
    <xf numFmtId="0" fontId="17" fillId="0" borderId="32" xfId="0" applyFont="1" applyBorder="1" applyAlignment="1" applyProtection="1">
      <alignment horizontal="center" vertical="center"/>
      <protection hidden="1"/>
    </xf>
    <xf numFmtId="0" fontId="18" fillId="0" borderId="118" xfId="0" applyFont="1" applyBorder="1" applyAlignment="1" applyProtection="1">
      <alignment horizontal="center" vertical="center"/>
      <protection locked="0"/>
    </xf>
    <xf numFmtId="0" fontId="18" fillId="0" borderId="6" xfId="0" applyFont="1" applyBorder="1" applyAlignment="1" applyProtection="1">
      <alignment horizontal="center" vertical="center"/>
      <protection locked="0"/>
    </xf>
    <xf numFmtId="0" fontId="18" fillId="0" borderId="3" xfId="0" applyFont="1" applyBorder="1" applyAlignment="1" applyProtection="1">
      <alignment horizontal="center" vertical="center"/>
      <protection locked="0"/>
    </xf>
    <xf numFmtId="1" fontId="18" fillId="0" borderId="67" xfId="0" applyNumberFormat="1" applyFont="1" applyBorder="1" applyAlignment="1" applyProtection="1">
      <alignment horizontal="center" vertical="center"/>
      <protection hidden="1"/>
    </xf>
    <xf numFmtId="2" fontId="17" fillId="0" borderId="32" xfId="0" applyNumberFormat="1" applyFont="1" applyBorder="1" applyAlignment="1" applyProtection="1">
      <alignment horizontal="center" vertical="center"/>
      <protection hidden="1"/>
    </xf>
    <xf numFmtId="2" fontId="17" fillId="16" borderId="119" xfId="0" applyNumberFormat="1" applyFont="1" applyFill="1" applyBorder="1" applyAlignment="1" applyProtection="1">
      <alignment horizontal="center" vertical="center"/>
      <protection hidden="1"/>
    </xf>
    <xf numFmtId="1" fontId="18" fillId="0" borderId="32" xfId="0" applyNumberFormat="1" applyFont="1" applyBorder="1" applyAlignment="1" applyProtection="1">
      <alignment horizontal="center" vertical="center"/>
      <protection hidden="1"/>
    </xf>
    <xf numFmtId="2" fontId="17" fillId="16" borderId="4" xfId="0" applyNumberFormat="1" applyFont="1" applyFill="1" applyBorder="1" applyAlignment="1" applyProtection="1">
      <alignment horizontal="center" vertical="center"/>
      <protection hidden="1"/>
    </xf>
    <xf numFmtId="0" fontId="19" fillId="0" borderId="120" xfId="0" applyFont="1" applyBorder="1" applyAlignment="1" applyProtection="1">
      <alignment horizontal="center" vertical="center"/>
      <protection locked="0"/>
    </xf>
    <xf numFmtId="2" fontId="17" fillId="0" borderId="120" xfId="0" applyNumberFormat="1" applyFont="1" applyBorder="1" applyAlignment="1" applyProtection="1">
      <alignment horizontal="center" vertical="center"/>
      <protection hidden="1"/>
    </xf>
    <xf numFmtId="1" fontId="17" fillId="0" borderId="32" xfId="0" applyNumberFormat="1" applyFont="1" applyBorder="1" applyAlignment="1" applyProtection="1">
      <alignment horizontal="center" vertical="center"/>
      <protection hidden="1"/>
    </xf>
    <xf numFmtId="0" fontId="17" fillId="13" borderId="77" xfId="0" applyFont="1" applyFill="1" applyBorder="1" applyAlignment="1" applyProtection="1">
      <alignment horizontal="center" vertical="center" shrinkToFit="1"/>
      <protection hidden="1"/>
    </xf>
    <xf numFmtId="0" fontId="17" fillId="13" borderId="78" xfId="0" applyFont="1" applyFill="1" applyBorder="1" applyAlignment="1" applyProtection="1">
      <alignment horizontal="center" vertical="center" shrinkToFit="1"/>
      <protection hidden="1"/>
    </xf>
    <xf numFmtId="0" fontId="17" fillId="13" borderId="101" xfId="0" applyFont="1" applyFill="1" applyBorder="1" applyAlignment="1" applyProtection="1">
      <alignment horizontal="center" vertical="center" shrinkToFit="1"/>
      <protection hidden="1"/>
    </xf>
    <xf numFmtId="0" fontId="6" fillId="13" borderId="71" xfId="0" applyFont="1" applyFill="1" applyBorder="1" applyAlignment="1" applyProtection="1">
      <alignment horizontal="center" vertical="center" shrinkToFit="1"/>
      <protection hidden="1"/>
    </xf>
    <xf numFmtId="0" fontId="6" fillId="13" borderId="42" xfId="0" applyFont="1" applyFill="1" applyBorder="1" applyAlignment="1" applyProtection="1">
      <alignment horizontal="center" vertical="center"/>
      <protection hidden="1"/>
    </xf>
    <xf numFmtId="2" fontId="6" fillId="15" borderId="43" xfId="0" applyNumberFormat="1" applyFont="1" applyFill="1" applyBorder="1" applyAlignment="1" applyProtection="1">
      <alignment horizontal="center" vertical="center"/>
      <protection hidden="1"/>
    </xf>
    <xf numFmtId="2" fontId="17" fillId="13" borderId="103" xfId="0" applyNumberFormat="1" applyFont="1" applyFill="1" applyBorder="1" applyAlignment="1" applyProtection="1">
      <alignment horizontal="center" vertical="center"/>
      <protection hidden="1"/>
    </xf>
    <xf numFmtId="1" fontId="17" fillId="13" borderId="102" xfId="0" applyNumberFormat="1" applyFont="1" applyFill="1" applyBorder="1" applyAlignment="1" applyProtection="1">
      <alignment horizontal="center" vertical="center"/>
      <protection hidden="1"/>
    </xf>
    <xf numFmtId="0" fontId="17" fillId="0" borderId="113" xfId="0" applyFont="1" applyBorder="1" applyAlignment="1" applyProtection="1">
      <alignment horizontal="center" vertical="center"/>
      <protection hidden="1"/>
    </xf>
    <xf numFmtId="0" fontId="18" fillId="0" borderId="112" xfId="0" applyFont="1" applyBorder="1" applyAlignment="1" applyProtection="1">
      <alignment horizontal="center" vertical="center"/>
      <protection locked="0"/>
    </xf>
    <xf numFmtId="0" fontId="18" fillId="0" borderId="40" xfId="0" applyFont="1" applyBorder="1" applyAlignment="1" applyProtection="1">
      <alignment horizontal="center" vertical="center"/>
      <protection locked="0"/>
    </xf>
    <xf numFmtId="0" fontId="18" fillId="0" borderId="37" xfId="0" applyFont="1" applyBorder="1" applyAlignment="1" applyProtection="1">
      <alignment horizontal="center" vertical="center"/>
      <protection locked="0"/>
    </xf>
    <xf numFmtId="0" fontId="17" fillId="0" borderId="109" xfId="0" applyFont="1" applyBorder="1" applyAlignment="1" applyProtection="1">
      <alignment horizontal="center" vertical="center"/>
      <protection hidden="1"/>
    </xf>
    <xf numFmtId="176" fontId="18" fillId="0" borderId="121" xfId="0" applyNumberFormat="1" applyFont="1" applyBorder="1" applyAlignment="1" applyProtection="1">
      <alignment horizontal="left" vertical="center" shrinkToFit="1"/>
      <protection hidden="1"/>
    </xf>
    <xf numFmtId="176" fontId="18" fillId="0" borderId="122" xfId="0" applyNumberFormat="1" applyFont="1" applyBorder="1" applyAlignment="1" applyProtection="1">
      <alignment horizontal="left" vertical="center" shrinkToFit="1"/>
      <protection hidden="1"/>
    </xf>
    <xf numFmtId="0" fontId="18" fillId="0" borderId="123" xfId="0" applyFont="1" applyBorder="1" applyAlignment="1" applyProtection="1">
      <alignment horizontal="center" vertical="center"/>
      <protection locked="0"/>
    </xf>
    <xf numFmtId="0" fontId="18" fillId="0" borderId="121" xfId="0" applyFont="1" applyBorder="1" applyAlignment="1" applyProtection="1">
      <alignment horizontal="center" vertical="center"/>
      <protection locked="0"/>
    </xf>
    <xf numFmtId="0" fontId="18" fillId="0" borderId="122" xfId="0" applyFont="1" applyBorder="1" applyAlignment="1" applyProtection="1">
      <alignment horizontal="center" vertical="center"/>
      <protection locked="0"/>
    </xf>
    <xf numFmtId="1" fontId="18" fillId="0" borderId="72" xfId="0" applyNumberFormat="1" applyFont="1" applyBorder="1" applyAlignment="1" applyProtection="1">
      <alignment horizontal="center" vertical="center"/>
      <protection hidden="1"/>
    </xf>
    <xf numFmtId="2" fontId="17" fillId="0" borderId="109" xfId="0" applyNumberFormat="1" applyFont="1" applyBorder="1" applyAlignment="1" applyProtection="1">
      <alignment horizontal="center" vertical="center"/>
      <protection hidden="1"/>
    </xf>
    <xf numFmtId="2" fontId="17" fillId="16" borderId="124" xfId="0" applyNumberFormat="1" applyFont="1" applyFill="1" applyBorder="1" applyAlignment="1" applyProtection="1">
      <alignment horizontal="center" vertical="center"/>
      <protection hidden="1"/>
    </xf>
    <xf numFmtId="1" fontId="18" fillId="0" borderId="109" xfId="0" applyNumberFormat="1" applyFont="1" applyBorder="1" applyAlignment="1" applyProtection="1">
      <alignment horizontal="center" vertical="center"/>
      <protection hidden="1"/>
    </xf>
    <xf numFmtId="2" fontId="17" fillId="16" borderId="73" xfId="0" applyNumberFormat="1" applyFont="1" applyFill="1" applyBorder="1" applyAlignment="1" applyProtection="1">
      <alignment horizontal="center" vertical="center"/>
      <protection hidden="1"/>
    </xf>
    <xf numFmtId="0" fontId="19" fillId="0" borderId="108" xfId="0" applyFont="1" applyBorder="1" applyAlignment="1" applyProtection="1">
      <alignment horizontal="center" vertical="center"/>
      <protection locked="0"/>
    </xf>
    <xf numFmtId="2" fontId="17" fillId="16" borderId="125" xfId="0" applyNumberFormat="1" applyFont="1" applyFill="1" applyBorder="1" applyAlignment="1" applyProtection="1">
      <alignment horizontal="center" vertical="center"/>
      <protection hidden="1"/>
    </xf>
    <xf numFmtId="2" fontId="17" fillId="0" borderId="108" xfId="0" applyNumberFormat="1" applyFont="1" applyBorder="1" applyAlignment="1" applyProtection="1">
      <alignment horizontal="center" vertical="center"/>
      <protection hidden="1"/>
    </xf>
    <xf numFmtId="1" fontId="17" fillId="0" borderId="109" xfId="0" applyNumberFormat="1" applyFont="1" applyBorder="1" applyAlignment="1" applyProtection="1">
      <alignment horizontal="center" vertical="center"/>
      <protection hidden="1"/>
    </xf>
    <xf numFmtId="0" fontId="6" fillId="13" borderId="126" xfId="0" applyFont="1" applyFill="1" applyBorder="1" applyAlignment="1" applyProtection="1">
      <alignment horizontal="center" vertical="center" shrinkToFit="1"/>
      <protection hidden="1"/>
    </xf>
    <xf numFmtId="0" fontId="6" fillId="13" borderId="127" xfId="0" applyFont="1" applyFill="1" applyBorder="1" applyAlignment="1" applyProtection="1">
      <alignment horizontal="center" vertical="center" shrinkToFit="1"/>
      <protection hidden="1"/>
    </xf>
    <xf numFmtId="0" fontId="6" fillId="13" borderId="128" xfId="0" applyFont="1" applyFill="1" applyBorder="1" applyAlignment="1" applyProtection="1">
      <alignment horizontal="center" vertical="center" shrinkToFit="1"/>
      <protection hidden="1"/>
    </xf>
    <xf numFmtId="0" fontId="11" fillId="0" borderId="7" xfId="0" applyFont="1" applyBorder="1" applyAlignment="1" applyProtection="1">
      <alignment horizontal="center" vertical="center"/>
      <protection hidden="1"/>
    </xf>
    <xf numFmtId="0" fontId="11" fillId="0" borderId="8" xfId="0" applyFont="1" applyBorder="1" applyAlignment="1" applyProtection="1">
      <alignment horizontal="center" vertical="center"/>
      <protection hidden="1"/>
    </xf>
    <xf numFmtId="0" fontId="11" fillId="0" borderId="129" xfId="0" applyFont="1" applyBorder="1" applyAlignment="1" applyProtection="1">
      <alignment horizontal="center" vertical="center"/>
      <protection hidden="1"/>
    </xf>
    <xf numFmtId="0" fontId="11" fillId="0" borderId="49" xfId="0" applyFont="1" applyBorder="1" applyAlignment="1" applyProtection="1">
      <alignment horizontal="center" vertical="center"/>
      <protection hidden="1"/>
    </xf>
    <xf numFmtId="0" fontId="11" fillId="0" borderId="50" xfId="0" applyFont="1" applyBorder="1" applyAlignment="1" applyProtection="1">
      <alignment horizontal="center" vertical="center"/>
      <protection hidden="1"/>
    </xf>
    <xf numFmtId="0" fontId="11" fillId="0" borderId="130" xfId="0" applyFont="1" applyBorder="1" applyAlignment="1" applyProtection="1">
      <alignment horizontal="center" vertical="center"/>
      <protection hidden="1"/>
    </xf>
    <xf numFmtId="0" fontId="11" fillId="0" borderId="75" xfId="0" applyFont="1" applyBorder="1" applyAlignment="1" applyProtection="1">
      <alignment horizontal="center" vertical="center" wrapText="1"/>
      <protection hidden="1"/>
    </xf>
    <xf numFmtId="0" fontId="11" fillId="0" borderId="47" xfId="0" applyFont="1" applyBorder="1" applyAlignment="1" applyProtection="1">
      <alignment horizontal="center" vertical="center" wrapText="1"/>
      <protection hidden="1"/>
    </xf>
    <xf numFmtId="0" fontId="11" fillId="0" borderId="131" xfId="0" applyFont="1" applyBorder="1" applyAlignment="1" applyProtection="1">
      <alignment horizontal="center" vertical="center"/>
      <protection hidden="1"/>
    </xf>
    <xf numFmtId="0" fontId="11" fillId="0" borderId="53" xfId="0" applyFont="1" applyBorder="1" applyAlignment="1" applyProtection="1">
      <alignment horizontal="center" vertical="center"/>
      <protection hidden="1"/>
    </xf>
    <xf numFmtId="0" fontId="11" fillId="0" borderId="132" xfId="0" applyFont="1" applyBorder="1" applyAlignment="1" applyProtection="1">
      <alignment horizontal="center" vertical="center"/>
      <protection hidden="1"/>
    </xf>
    <xf numFmtId="0" fontId="11" fillId="0" borderId="131" xfId="0" applyFont="1" applyBorder="1" applyAlignment="1" applyProtection="1">
      <alignment horizontal="center" vertical="center" wrapText="1"/>
      <protection hidden="1"/>
    </xf>
    <xf numFmtId="0" fontId="11" fillId="0" borderId="53" xfId="0" applyFont="1" applyBorder="1" applyAlignment="1" applyProtection="1">
      <alignment horizontal="center" vertical="center" wrapText="1"/>
      <protection hidden="1"/>
    </xf>
    <xf numFmtId="0" fontId="11" fillId="0" borderId="132" xfId="0" applyFont="1" applyBorder="1" applyAlignment="1" applyProtection="1">
      <alignment horizontal="center" vertical="center" wrapText="1"/>
      <protection hidden="1"/>
    </xf>
    <xf numFmtId="2" fontId="6" fillId="0" borderId="133" xfId="0" applyNumberFormat="1" applyFont="1" applyBorder="1" applyAlignment="1" applyProtection="1">
      <alignment horizontal="center" vertical="center" wrapText="1"/>
      <protection hidden="1"/>
    </xf>
    <xf numFmtId="2" fontId="6" fillId="0" borderId="134" xfId="0" applyNumberFormat="1" applyFont="1" applyBorder="1" applyAlignment="1" applyProtection="1">
      <alignment horizontal="center" vertical="center" wrapText="1"/>
      <protection hidden="1"/>
    </xf>
    <xf numFmtId="0" fontId="11" fillId="0" borderId="42" xfId="0" applyFont="1" applyBorder="1" applyAlignment="1" applyProtection="1">
      <alignment horizontal="center" vertical="center" wrapText="1"/>
      <protection hidden="1"/>
    </xf>
    <xf numFmtId="0" fontId="11" fillId="0" borderId="43" xfId="0" applyFont="1" applyBorder="1" applyAlignment="1" applyProtection="1">
      <alignment horizontal="center" vertical="center" wrapText="1"/>
      <protection hidden="1"/>
    </xf>
    <xf numFmtId="9" fontId="6" fillId="16" borderId="135" xfId="3" applyFont="1" applyFill="1" applyBorder="1" applyAlignment="1" applyProtection="1">
      <alignment horizontal="center" vertical="center"/>
      <protection hidden="1"/>
    </xf>
    <xf numFmtId="2" fontId="6" fillId="0" borderId="106" xfId="0" applyNumberFormat="1" applyFont="1" applyBorder="1" applyAlignment="1" applyProtection="1">
      <alignment horizontal="center" vertical="center" wrapText="1"/>
      <protection hidden="1"/>
    </xf>
    <xf numFmtId="2" fontId="6" fillId="0" borderId="31" xfId="0" applyNumberFormat="1" applyFont="1" applyBorder="1" applyAlignment="1" applyProtection="1">
      <alignment horizontal="center" vertical="center" wrapText="1"/>
      <protection hidden="1"/>
    </xf>
    <xf numFmtId="0" fontId="6" fillId="0" borderId="45" xfId="0" applyFont="1" applyBorder="1" applyAlignment="1" applyProtection="1">
      <alignment horizontal="right" vertical="center" shrinkToFit="1"/>
      <protection hidden="1"/>
    </xf>
    <xf numFmtId="0" fontId="6" fillId="0" borderId="0" xfId="0" applyFont="1" applyAlignment="1" applyProtection="1">
      <alignment horizontal="right" vertical="center" shrinkToFit="1"/>
      <protection hidden="1"/>
    </xf>
    <xf numFmtId="0" fontId="17" fillId="0" borderId="136" xfId="0" applyFont="1" applyBorder="1" applyAlignment="1" applyProtection="1">
      <alignment horizontal="center" vertical="center" shrinkToFit="1"/>
      <protection locked="0"/>
    </xf>
    <xf numFmtId="0" fontId="17" fillId="0" borderId="23" xfId="0" applyFont="1" applyBorder="1" applyAlignment="1" applyProtection="1">
      <alignment horizontal="center" vertical="center" shrinkToFit="1"/>
      <protection locked="0"/>
    </xf>
    <xf numFmtId="0" fontId="17" fillId="0" borderId="1" xfId="0" applyFont="1" applyBorder="1" applyAlignment="1" applyProtection="1">
      <alignment horizontal="center" vertical="center" shrinkToFit="1"/>
      <protection locked="0"/>
    </xf>
    <xf numFmtId="0" fontId="17" fillId="0" borderId="31" xfId="0" applyFont="1" applyBorder="1" applyAlignment="1" applyProtection="1">
      <alignment horizontal="center" vertical="center"/>
      <protection hidden="1"/>
    </xf>
    <xf numFmtId="0" fontId="6" fillId="13" borderId="77" xfId="0" applyFont="1" applyFill="1" applyBorder="1" applyAlignment="1" applyProtection="1">
      <alignment horizontal="center" vertical="center" shrinkToFit="1"/>
      <protection hidden="1"/>
    </xf>
    <xf numFmtId="0" fontId="6" fillId="13" borderId="78" xfId="0" applyFont="1" applyFill="1" applyBorder="1" applyAlignment="1" applyProtection="1">
      <alignment horizontal="center" vertical="center" shrinkToFit="1"/>
      <protection hidden="1"/>
    </xf>
    <xf numFmtId="0" fontId="6" fillId="13" borderId="101" xfId="0" applyFont="1" applyFill="1" applyBorder="1" applyAlignment="1" applyProtection="1">
      <alignment horizontal="center" vertical="center" shrinkToFit="1"/>
      <protection hidden="1"/>
    </xf>
    <xf numFmtId="2" fontId="6" fillId="13" borderId="103" xfId="0" applyNumberFormat="1" applyFont="1" applyFill="1" applyBorder="1" applyAlignment="1" applyProtection="1">
      <alignment horizontal="center" vertical="center"/>
      <protection hidden="1"/>
    </xf>
    <xf numFmtId="1" fontId="6" fillId="13" borderId="102" xfId="0" applyNumberFormat="1" applyFont="1" applyFill="1" applyBorder="1" applyAlignment="1" applyProtection="1">
      <alignment horizontal="center" vertical="center"/>
      <protection hidden="1"/>
    </xf>
    <xf numFmtId="0" fontId="17" fillId="0" borderId="137" xfId="0" applyFont="1" applyBorder="1" applyAlignment="1" applyProtection="1">
      <alignment horizontal="center" vertical="center"/>
      <protection hidden="1"/>
    </xf>
    <xf numFmtId="0" fontId="17" fillId="0" borderId="99" xfId="0" applyFont="1" applyBorder="1" applyAlignment="1" applyProtection="1">
      <alignment horizontal="center" vertical="center"/>
      <protection hidden="1"/>
    </xf>
    <xf numFmtId="2" fontId="17" fillId="16" borderId="138" xfId="0" applyNumberFormat="1" applyFont="1" applyFill="1" applyBorder="1" applyAlignment="1" applyProtection="1">
      <alignment horizontal="center" vertical="center"/>
      <protection hidden="1"/>
    </xf>
    <xf numFmtId="0" fontId="17" fillId="13" borderId="71" xfId="0" applyFont="1" applyFill="1" applyBorder="1" applyAlignment="1" applyProtection="1">
      <alignment horizontal="center" vertical="center" shrinkToFit="1"/>
      <protection hidden="1"/>
    </xf>
    <xf numFmtId="0" fontId="17" fillId="13" borderId="43" xfId="0" applyFont="1" applyFill="1" applyBorder="1" applyAlignment="1" applyProtection="1">
      <alignment horizontal="center" vertical="center" shrinkToFit="1"/>
      <protection hidden="1"/>
    </xf>
    <xf numFmtId="0" fontId="17" fillId="13" borderId="44" xfId="0" applyFont="1" applyFill="1" applyBorder="1" applyAlignment="1" applyProtection="1">
      <alignment horizontal="center" vertical="center" shrinkToFit="1"/>
      <protection hidden="1"/>
    </xf>
    <xf numFmtId="0" fontId="17" fillId="13" borderId="42" xfId="0" applyFont="1" applyFill="1" applyBorder="1" applyAlignment="1" applyProtection="1">
      <alignment horizontal="center" vertical="center"/>
      <protection hidden="1"/>
    </xf>
    <xf numFmtId="2" fontId="17" fillId="13" borderId="43" xfId="0" applyNumberFormat="1" applyFont="1" applyFill="1" applyBorder="1" applyAlignment="1" applyProtection="1">
      <alignment horizontal="center" vertical="center"/>
      <protection hidden="1"/>
    </xf>
    <xf numFmtId="2" fontId="17" fillId="15" borderId="51" xfId="0" applyNumberFormat="1" applyFont="1" applyFill="1" applyBorder="1" applyAlignment="1" applyProtection="1">
      <alignment horizontal="center" vertical="center"/>
      <protection hidden="1"/>
    </xf>
    <xf numFmtId="0" fontId="17" fillId="0" borderId="139" xfId="0" applyFont="1" applyBorder="1" applyAlignment="1" applyProtection="1">
      <alignment horizontal="center" vertical="center"/>
      <protection hidden="1"/>
    </xf>
    <xf numFmtId="0" fontId="20" fillId="0" borderId="0" xfId="0" applyFont="1" applyAlignment="1">
      <alignment vertical="center"/>
    </xf>
    <xf numFmtId="0" fontId="20" fillId="0" borderId="0" xfId="0" applyFont="1" applyAlignment="1">
      <alignment horizontal="left" vertical="center" indent="1"/>
    </xf>
    <xf numFmtId="0" fontId="20" fillId="0" borderId="0" xfId="0" applyFont="1" applyAlignment="1">
      <alignment horizontal="left" vertical="center"/>
    </xf>
    <xf numFmtId="0" fontId="21" fillId="0" borderId="0" xfId="0" applyFont="1" applyAlignment="1">
      <alignment horizontal="center" vertical="center"/>
    </xf>
    <xf numFmtId="0" fontId="21" fillId="0" borderId="0" xfId="0" applyFont="1" applyAlignment="1">
      <alignment horizontal="left" vertical="center"/>
    </xf>
    <xf numFmtId="0" fontId="22" fillId="17" borderId="0" xfId="0" applyFont="1" applyFill="1" applyAlignment="1">
      <alignment vertical="center"/>
    </xf>
    <xf numFmtId="0" fontId="23" fillId="17" borderId="0" xfId="0" applyFont="1" applyFill="1" applyAlignment="1">
      <alignment horizontal="left" vertical="center" indent="1"/>
    </xf>
    <xf numFmtId="0" fontId="23" fillId="17" borderId="0" xfId="0" applyFont="1" applyFill="1" applyAlignment="1">
      <alignment vertical="center"/>
    </xf>
    <xf numFmtId="0" fontId="23" fillId="17" borderId="0" xfId="0" applyFont="1" applyFill="1" applyAlignment="1">
      <alignment horizontal="left" vertical="center"/>
    </xf>
    <xf numFmtId="0" fontId="20" fillId="17" borderId="0" xfId="0" applyFont="1" applyFill="1" applyAlignment="1">
      <alignment vertical="center"/>
    </xf>
    <xf numFmtId="0" fontId="24" fillId="17" borderId="0" xfId="0" applyFont="1" applyFill="1" applyAlignment="1">
      <alignment horizontal="left" vertical="center"/>
    </xf>
    <xf numFmtId="0" fontId="25" fillId="17" borderId="0" xfId="0" applyFont="1" applyFill="1" applyAlignment="1">
      <alignment horizontal="right" vertical="center"/>
    </xf>
    <xf numFmtId="0" fontId="26" fillId="3" borderId="7" xfId="0" applyFont="1" applyFill="1" applyBorder="1" applyAlignment="1">
      <alignment horizontal="left" vertical="center" indent="1"/>
    </xf>
    <xf numFmtId="0" fontId="26" fillId="3" borderId="8" xfId="0" applyFont="1" applyFill="1" applyBorder="1" applyAlignment="1">
      <alignment horizontal="left" vertical="center" indent="1"/>
    </xf>
    <xf numFmtId="0" fontId="26" fillId="3" borderId="9" xfId="0" applyFont="1" applyFill="1" applyBorder="1" applyAlignment="1">
      <alignment horizontal="left" vertical="center" indent="1"/>
    </xf>
    <xf numFmtId="0" fontId="26" fillId="3" borderId="45" xfId="0" applyFont="1" applyFill="1" applyBorder="1" applyAlignment="1">
      <alignment horizontal="left" vertical="center" indent="1"/>
    </xf>
    <xf numFmtId="0" fontId="26" fillId="3" borderId="0" xfId="0" applyFont="1" applyFill="1" applyAlignment="1">
      <alignment horizontal="left" vertical="center" indent="1"/>
    </xf>
    <xf numFmtId="0" fontId="26" fillId="3" borderId="69" xfId="0" applyFont="1" applyFill="1" applyBorder="1" applyAlignment="1">
      <alignment horizontal="left" vertical="center" indent="1"/>
    </xf>
    <xf numFmtId="0" fontId="26" fillId="16" borderId="45" xfId="0" applyFont="1" applyFill="1" applyBorder="1" applyAlignment="1">
      <alignment horizontal="left" vertical="center" indent="1"/>
    </xf>
    <xf numFmtId="0" fontId="26" fillId="16" borderId="0" xfId="0" applyFont="1" applyFill="1" applyAlignment="1">
      <alignment horizontal="left" vertical="center"/>
    </xf>
    <xf numFmtId="0" fontId="26" fillId="16" borderId="0" xfId="0" applyFont="1" applyFill="1" applyAlignment="1">
      <alignment horizontal="center" vertical="center"/>
    </xf>
    <xf numFmtId="0" fontId="26" fillId="16" borderId="69" xfId="0" applyFont="1" applyFill="1" applyBorder="1" applyAlignment="1">
      <alignment horizontal="left" vertical="center"/>
    </xf>
    <xf numFmtId="0" fontId="20" fillId="16" borderId="45" xfId="0" applyFont="1" applyFill="1" applyBorder="1" applyAlignment="1">
      <alignment vertical="center"/>
    </xf>
    <xf numFmtId="0" fontId="20" fillId="16" borderId="0" xfId="0" applyFont="1" applyFill="1" applyAlignment="1">
      <alignment vertical="center"/>
    </xf>
    <xf numFmtId="0" fontId="21" fillId="16" borderId="0" xfId="0" applyFont="1" applyFill="1" applyAlignment="1">
      <alignment horizontal="left" vertical="center"/>
    </xf>
    <xf numFmtId="0" fontId="20" fillId="16" borderId="69" xfId="0" applyFont="1" applyFill="1" applyBorder="1" applyAlignment="1">
      <alignment vertical="center"/>
    </xf>
    <xf numFmtId="0" fontId="20" fillId="16" borderId="45" xfId="0" applyFont="1" applyFill="1" applyBorder="1" applyAlignment="1">
      <alignment horizontal="left" vertical="center" indent="1"/>
    </xf>
    <xf numFmtId="0" fontId="27" fillId="12" borderId="13" xfId="0" applyFont="1" applyFill="1" applyBorder="1" applyAlignment="1">
      <alignment horizontal="left" vertical="center" indent="1"/>
    </xf>
    <xf numFmtId="0" fontId="27" fillId="12" borderId="14" xfId="0" applyFont="1" applyFill="1" applyBorder="1" applyAlignment="1">
      <alignment horizontal="left" vertical="center" indent="1"/>
    </xf>
    <xf numFmtId="0" fontId="27" fillId="12" borderId="14" xfId="0" applyFont="1" applyFill="1" applyBorder="1" applyAlignment="1">
      <alignment horizontal="center" vertical="center"/>
    </xf>
    <xf numFmtId="0" fontId="21" fillId="12" borderId="14" xfId="0" applyFont="1" applyFill="1" applyBorder="1" applyAlignment="1" applyProtection="1">
      <alignment horizontal="left" vertical="center"/>
      <protection locked="0"/>
    </xf>
    <xf numFmtId="0" fontId="21" fillId="12" borderId="15" xfId="0" applyFont="1" applyFill="1" applyBorder="1" applyAlignment="1" applyProtection="1">
      <alignment horizontal="left" vertical="center"/>
      <protection locked="0"/>
    </xf>
    <xf numFmtId="0" fontId="26" fillId="3" borderId="13" xfId="0" applyFont="1" applyFill="1" applyBorder="1" applyAlignment="1">
      <alignment horizontal="left" vertical="center" indent="1"/>
    </xf>
    <xf numFmtId="0" fontId="28" fillId="3" borderId="15" xfId="0" applyFont="1" applyFill="1" applyBorder="1" applyAlignment="1">
      <alignment horizontal="left" vertical="center"/>
    </xf>
    <xf numFmtId="0" fontId="28" fillId="3" borderId="16" xfId="0" applyFont="1" applyFill="1" applyBorder="1" applyAlignment="1">
      <alignment horizontal="left" vertical="center"/>
    </xf>
    <xf numFmtId="0" fontId="27" fillId="12" borderId="16" xfId="0" applyFont="1" applyFill="1" applyBorder="1" applyAlignment="1">
      <alignment vertical="center"/>
    </xf>
    <xf numFmtId="0" fontId="20" fillId="12" borderId="16" xfId="0" applyFont="1" applyFill="1" applyBorder="1" applyAlignment="1" applyProtection="1">
      <alignment horizontal="left" vertical="center" indent="1"/>
      <protection locked="0"/>
    </xf>
    <xf numFmtId="0" fontId="27" fillId="16" borderId="0" xfId="0" applyFont="1" applyFill="1" applyAlignment="1">
      <alignment horizontal="left" vertical="center" indent="1"/>
    </xf>
    <xf numFmtId="0" fontId="27" fillId="16" borderId="0" xfId="0" applyFont="1" applyFill="1" applyAlignment="1">
      <alignment horizontal="center" vertical="center"/>
    </xf>
    <xf numFmtId="0" fontId="21" fillId="16" borderId="45" xfId="0" applyFont="1" applyFill="1" applyBorder="1" applyAlignment="1">
      <alignment horizontal="left" vertical="center"/>
    </xf>
    <xf numFmtId="0" fontId="27" fillId="12" borderId="3" xfId="0" applyFont="1" applyFill="1" applyBorder="1" applyAlignment="1">
      <alignment horizontal="left" vertical="center" indent="1"/>
    </xf>
    <xf numFmtId="0" fontId="27" fillId="12" borderId="4" xfId="0" applyFont="1" applyFill="1" applyBorder="1" applyAlignment="1">
      <alignment horizontal="left" vertical="center" indent="1"/>
    </xf>
    <xf numFmtId="0" fontId="27" fillId="12" borderId="4" xfId="0" applyFont="1" applyFill="1" applyBorder="1" applyAlignment="1">
      <alignment horizontal="center" vertical="center"/>
    </xf>
    <xf numFmtId="0" fontId="21" fillId="12" borderId="4" xfId="0" applyFont="1" applyFill="1" applyBorder="1" applyAlignment="1" applyProtection="1">
      <alignment horizontal="left" vertical="center"/>
      <protection locked="0"/>
    </xf>
    <xf numFmtId="0" fontId="21" fillId="12" borderId="5" xfId="0" applyFont="1" applyFill="1" applyBorder="1" applyAlignment="1" applyProtection="1">
      <alignment horizontal="left" vertical="center"/>
      <protection locked="0"/>
    </xf>
    <xf numFmtId="0" fontId="27" fillId="12" borderId="37" xfId="0" applyFont="1" applyFill="1" applyBorder="1" applyAlignment="1">
      <alignment horizontal="left" vertical="center" indent="1"/>
    </xf>
    <xf numFmtId="0" fontId="27" fillId="12" borderId="38" xfId="0" applyFont="1" applyFill="1" applyBorder="1" applyAlignment="1">
      <alignment horizontal="left" vertical="center" indent="1"/>
    </xf>
    <xf numFmtId="0" fontId="27" fillId="12" borderId="38" xfId="0" applyFont="1" applyFill="1" applyBorder="1" applyAlignment="1">
      <alignment horizontal="center" vertical="center"/>
    </xf>
    <xf numFmtId="0" fontId="21" fillId="12" borderId="38" xfId="0" applyFont="1" applyFill="1" applyBorder="1" applyAlignment="1" applyProtection="1">
      <alignment horizontal="left" vertical="center"/>
      <protection locked="0"/>
    </xf>
    <xf numFmtId="0" fontId="21" fillId="12" borderId="39" xfId="0" applyFont="1" applyFill="1" applyBorder="1" applyAlignment="1" applyProtection="1">
      <alignment horizontal="left" vertical="center"/>
      <protection locked="0"/>
    </xf>
    <xf numFmtId="0" fontId="20" fillId="16" borderId="75" xfId="0" applyFont="1" applyFill="1" applyBorder="1" applyAlignment="1">
      <alignment horizontal="left" vertical="center" indent="1"/>
    </xf>
    <xf numFmtId="0" fontId="20" fillId="16" borderId="47" xfId="0" applyFont="1" applyFill="1" applyBorder="1" applyAlignment="1">
      <alignment vertical="center"/>
    </xf>
    <xf numFmtId="0" fontId="20" fillId="16" borderId="47" xfId="0" applyFont="1" applyFill="1" applyBorder="1" applyAlignment="1">
      <alignment horizontal="left" vertical="center"/>
    </xf>
    <xf numFmtId="0" fontId="20" fillId="16" borderId="47" xfId="0" applyFont="1" applyFill="1" applyBorder="1" applyAlignment="1">
      <alignment horizontal="center" vertical="center"/>
    </xf>
    <xf numFmtId="0" fontId="20" fillId="16" borderId="48" xfId="0" applyFont="1" applyFill="1" applyBorder="1" applyAlignment="1">
      <alignment vertical="center"/>
    </xf>
    <xf numFmtId="0" fontId="27" fillId="12" borderId="140" xfId="0" applyFont="1" applyFill="1" applyBorder="1" applyAlignment="1">
      <alignment horizontal="left" vertical="center"/>
    </xf>
    <xf numFmtId="0" fontId="27" fillId="12" borderId="141" xfId="0" applyFont="1" applyFill="1" applyBorder="1" applyAlignment="1">
      <alignment horizontal="left" vertical="center"/>
    </xf>
    <xf numFmtId="0" fontId="27" fillId="12" borderId="141" xfId="0" applyFont="1" applyFill="1" applyBorder="1" applyAlignment="1">
      <alignment horizontal="center" vertical="center"/>
    </xf>
    <xf numFmtId="0" fontId="21" fillId="12" borderId="141" xfId="0" applyFont="1" applyFill="1" applyBorder="1" applyAlignment="1" applyProtection="1">
      <alignment horizontal="left" vertical="center" wrapText="1"/>
      <protection locked="0"/>
    </xf>
    <xf numFmtId="0" fontId="21" fillId="12" borderId="142" xfId="0" applyFont="1" applyFill="1" applyBorder="1" applyAlignment="1" applyProtection="1">
      <alignment horizontal="left" vertical="center" wrapText="1"/>
      <protection locked="0"/>
    </xf>
    <xf numFmtId="0" fontId="27" fillId="12" borderId="143" xfId="0" applyFont="1" applyFill="1" applyBorder="1" applyAlignment="1">
      <alignment horizontal="left" vertical="center"/>
    </xf>
    <xf numFmtId="0" fontId="27" fillId="12" borderId="38" xfId="0" applyFont="1" applyFill="1" applyBorder="1" applyAlignment="1">
      <alignment horizontal="left" vertical="center"/>
    </xf>
    <xf numFmtId="0" fontId="21" fillId="12" borderId="38" xfId="0" applyFont="1" applyFill="1" applyBorder="1" applyAlignment="1" applyProtection="1">
      <alignment horizontal="left" vertical="center" wrapText="1"/>
      <protection locked="0"/>
    </xf>
    <xf numFmtId="0" fontId="21" fillId="12" borderId="144" xfId="0" applyFont="1" applyFill="1" applyBorder="1" applyAlignment="1" applyProtection="1">
      <alignment horizontal="left" vertical="center" wrapText="1"/>
      <protection locked="0"/>
    </xf>
    <xf numFmtId="0" fontId="27" fillId="12" borderId="145" xfId="0" applyFont="1" applyFill="1" applyBorder="1" applyAlignment="1">
      <alignment horizontal="left" vertical="center"/>
    </xf>
    <xf numFmtId="0" fontId="27" fillId="12" borderId="14" xfId="0" applyFont="1" applyFill="1" applyBorder="1" applyAlignment="1">
      <alignment horizontal="left" vertical="center"/>
    </xf>
    <xf numFmtId="0" fontId="21" fillId="12" borderId="15" xfId="0" applyFont="1" applyFill="1" applyBorder="1" applyAlignment="1" applyProtection="1">
      <alignment horizontal="left" vertical="center" wrapText="1"/>
      <protection locked="0"/>
    </xf>
    <xf numFmtId="0" fontId="29" fillId="16" borderId="146" xfId="0" applyFont="1" applyFill="1" applyBorder="1" applyAlignment="1">
      <alignment horizontal="left" vertical="center" wrapText="1"/>
    </xf>
    <xf numFmtId="0" fontId="21" fillId="12" borderId="14" xfId="0" applyFont="1" applyFill="1" applyBorder="1" applyAlignment="1" applyProtection="1">
      <alignment horizontal="left" vertical="center" wrapText="1"/>
      <protection locked="0"/>
    </xf>
    <xf numFmtId="0" fontId="21" fillId="12" borderId="147" xfId="0" applyFont="1" applyFill="1" applyBorder="1" applyAlignment="1" applyProtection="1">
      <alignment horizontal="left" vertical="center" wrapText="1"/>
      <protection locked="0"/>
    </xf>
    <xf numFmtId="0" fontId="27" fillId="12" borderId="148" xfId="0" applyFont="1" applyFill="1" applyBorder="1" applyAlignment="1">
      <alignment horizontal="left" vertical="center"/>
    </xf>
    <xf numFmtId="0" fontId="27" fillId="12" borderId="4" xfId="0" applyFont="1" applyFill="1" applyBorder="1" applyAlignment="1">
      <alignment horizontal="left" vertical="center"/>
    </xf>
    <xf numFmtId="0" fontId="21" fillId="12" borderId="4" xfId="0" applyFont="1" applyFill="1" applyBorder="1" applyAlignment="1" applyProtection="1">
      <alignment horizontal="left" vertical="center" wrapText="1"/>
      <protection locked="0"/>
    </xf>
    <xf numFmtId="0" fontId="21" fillId="12" borderId="149" xfId="0" applyFont="1" applyFill="1" applyBorder="1" applyAlignment="1" applyProtection="1">
      <alignment horizontal="left" vertical="center" wrapText="1"/>
      <protection locked="0"/>
    </xf>
    <xf numFmtId="0" fontId="30" fillId="16" borderId="3" xfId="0" applyFont="1" applyFill="1" applyBorder="1" applyAlignment="1">
      <alignment horizontal="left" vertical="center" wrapText="1"/>
    </xf>
    <xf numFmtId="0" fontId="30" fillId="16" borderId="4" xfId="0" applyFont="1" applyFill="1" applyBorder="1" applyAlignment="1">
      <alignment horizontal="left" vertical="center" wrapText="1"/>
    </xf>
    <xf numFmtId="0" fontId="31" fillId="16" borderId="4" xfId="0" applyFont="1" applyFill="1" applyBorder="1" applyAlignment="1">
      <alignment horizontal="center" vertical="center"/>
    </xf>
    <xf numFmtId="0" fontId="31" fillId="16" borderId="4" xfId="0" applyFont="1" applyFill="1" applyBorder="1" applyAlignment="1" applyProtection="1">
      <alignment horizontal="left" vertical="center" wrapText="1"/>
      <protection locked="0"/>
    </xf>
    <xf numFmtId="0" fontId="31" fillId="16" borderId="5" xfId="0" applyFont="1" applyFill="1" applyBorder="1" applyAlignment="1" applyProtection="1">
      <alignment horizontal="left" vertical="center" wrapText="1"/>
      <protection locked="0"/>
    </xf>
    <xf numFmtId="0" fontId="30" fillId="16" borderId="37" xfId="0" applyFont="1" applyFill="1" applyBorder="1" applyAlignment="1">
      <alignment horizontal="left" vertical="center" wrapText="1"/>
    </xf>
    <xf numFmtId="0" fontId="30" fillId="16" borderId="38" xfId="0" applyFont="1" applyFill="1" applyBorder="1" applyAlignment="1">
      <alignment horizontal="left" vertical="center" wrapText="1"/>
    </xf>
    <xf numFmtId="0" fontId="31" fillId="16" borderId="38" xfId="0" applyFont="1" applyFill="1" applyBorder="1" applyAlignment="1">
      <alignment horizontal="center" vertical="center"/>
    </xf>
    <xf numFmtId="0" fontId="31" fillId="16" borderId="38" xfId="0" applyFont="1" applyFill="1" applyBorder="1" applyAlignment="1" applyProtection="1">
      <alignment horizontal="left" vertical="center" wrapText="1"/>
      <protection locked="0"/>
    </xf>
    <xf numFmtId="0" fontId="31" fillId="16" borderId="39" xfId="0" applyFont="1" applyFill="1" applyBorder="1" applyAlignment="1" applyProtection="1">
      <alignment horizontal="left" vertical="center" wrapText="1"/>
      <protection locked="0"/>
    </xf>
    <xf numFmtId="0" fontId="20" fillId="16" borderId="0" xfId="0" applyFont="1" applyFill="1" applyAlignment="1">
      <alignment horizontal="left" vertical="center"/>
    </xf>
    <xf numFmtId="0" fontId="20" fillId="18" borderId="45" xfId="0" applyFont="1" applyFill="1" applyBorder="1" applyAlignment="1">
      <alignment horizontal="left" vertical="center" indent="1"/>
    </xf>
    <xf numFmtId="0" fontId="32" fillId="18" borderId="0" xfId="0" applyFont="1" applyFill="1" applyAlignment="1">
      <alignment horizontal="left" vertical="center"/>
    </xf>
    <xf numFmtId="0" fontId="32" fillId="18" borderId="0" xfId="0" applyFont="1" applyFill="1" applyAlignment="1">
      <alignment horizontal="left" vertical="center" wrapText="1"/>
    </xf>
    <xf numFmtId="0" fontId="20" fillId="18" borderId="69" xfId="0" applyFont="1" applyFill="1" applyBorder="1" applyAlignment="1">
      <alignment vertical="center"/>
    </xf>
    <xf numFmtId="0" fontId="33" fillId="18" borderId="0" xfId="0" applyFont="1" applyFill="1" applyAlignment="1">
      <alignment horizontal="center" vertical="center"/>
    </xf>
    <xf numFmtId="0" fontId="20" fillId="18" borderId="75" xfId="0" applyFont="1" applyFill="1" applyBorder="1" applyAlignment="1">
      <alignment horizontal="left" vertical="center" indent="1"/>
    </xf>
    <xf numFmtId="0" fontId="20" fillId="18" borderId="47" xfId="0" applyFont="1" applyFill="1" applyBorder="1" applyAlignment="1">
      <alignment horizontal="left" vertical="center"/>
    </xf>
    <xf numFmtId="0" fontId="20" fillId="18" borderId="47" xfId="0" applyFont="1" applyFill="1" applyBorder="1" applyAlignment="1">
      <alignment horizontal="center" vertical="center"/>
    </xf>
    <xf numFmtId="0" fontId="20" fillId="18" borderId="47" xfId="0" applyFont="1" applyFill="1" applyBorder="1" applyAlignment="1">
      <alignment vertical="center"/>
    </xf>
    <xf numFmtId="0" fontId="20" fillId="18" borderId="48" xfId="0" applyFont="1" applyFill="1" applyBorder="1" applyAlignment="1">
      <alignment vertical="center"/>
    </xf>
    <xf numFmtId="0" fontId="20" fillId="16" borderId="75" xfId="0" applyFont="1" applyFill="1" applyBorder="1" applyAlignment="1">
      <alignment vertical="center"/>
    </xf>
    <xf numFmtId="0" fontId="34" fillId="0" borderId="0" xfId="0" applyFont="1" applyAlignment="1">
      <alignment horizontal="right" vertical="center"/>
    </xf>
    <xf numFmtId="0" fontId="20" fillId="17" borderId="0" xfId="0" applyFont="1" applyFill="1" applyAlignment="1">
      <alignment vertical="top"/>
    </xf>
    <xf numFmtId="0" fontId="20" fillId="0" borderId="0" xfId="0" applyFont="1" applyAlignment="1">
      <alignment vertical="top"/>
    </xf>
    <xf numFmtId="0" fontId="21" fillId="0" borderId="0" xfId="0" applyFont="1" applyAlignment="1">
      <alignment vertical="top"/>
    </xf>
    <xf numFmtId="0" fontId="35" fillId="17" borderId="0" xfId="0" applyFont="1" applyFill="1" applyAlignment="1">
      <alignment vertical="center"/>
    </xf>
    <xf numFmtId="0" fontId="26" fillId="17" borderId="0" xfId="0" applyFont="1" applyFill="1" applyAlignment="1">
      <alignment horizontal="left" vertical="center" indent="1"/>
    </xf>
    <xf numFmtId="0" fontId="26" fillId="17" borderId="0" xfId="0" applyFont="1" applyFill="1" applyAlignment="1">
      <alignment vertical="center"/>
    </xf>
    <xf numFmtId="0" fontId="26" fillId="17" borderId="0" xfId="0" applyFont="1" applyFill="1" applyAlignment="1">
      <alignment horizontal="left" vertical="center"/>
    </xf>
    <xf numFmtId="0" fontId="27" fillId="17" borderId="0" xfId="0" applyFont="1" applyFill="1" applyAlignment="1">
      <alignment horizontal="left" vertical="center"/>
    </xf>
    <xf numFmtId="0" fontId="36" fillId="17" borderId="0" xfId="0" applyFont="1" applyFill="1" applyAlignment="1">
      <alignment horizontal="right" vertical="center"/>
    </xf>
    <xf numFmtId="0" fontId="37" fillId="17" borderId="7" xfId="0" applyFont="1" applyFill="1" applyBorder="1" applyAlignment="1">
      <alignment vertical="top"/>
    </xf>
    <xf numFmtId="0" fontId="37" fillId="17" borderId="8" xfId="0" applyFont="1" applyFill="1" applyBorder="1" applyAlignment="1">
      <alignment horizontal="left" vertical="top" wrapText="1"/>
    </xf>
    <xf numFmtId="0" fontId="20" fillId="17" borderId="9" xfId="0" applyFont="1" applyFill="1" applyBorder="1" applyAlignment="1">
      <alignment vertical="top"/>
    </xf>
    <xf numFmtId="0" fontId="37" fillId="17" borderId="45" xfId="0" applyFont="1" applyFill="1" applyBorder="1" applyAlignment="1">
      <alignment vertical="top"/>
    </xf>
    <xf numFmtId="0" fontId="37" fillId="17" borderId="0" xfId="0" applyFont="1" applyFill="1" applyAlignment="1">
      <alignment horizontal="left" vertical="top" wrapText="1"/>
    </xf>
    <xf numFmtId="0" fontId="20" fillId="17" borderId="69" xfId="0" applyFont="1" applyFill="1" applyBorder="1" applyAlignment="1">
      <alignment vertical="top"/>
    </xf>
    <xf numFmtId="0" fontId="21" fillId="17" borderId="45" xfId="0" applyFont="1" applyFill="1" applyBorder="1" applyAlignment="1">
      <alignment vertical="top"/>
    </xf>
    <xf numFmtId="0" fontId="20" fillId="17" borderId="0" xfId="0" applyFont="1" applyFill="1" applyAlignment="1">
      <alignment horizontal="left" vertical="top"/>
    </xf>
    <xf numFmtId="0" fontId="21" fillId="3" borderId="56" xfId="0" applyFont="1" applyFill="1" applyBorder="1" applyAlignment="1">
      <alignment vertical="top"/>
    </xf>
    <xf numFmtId="0" fontId="26" fillId="3" borderId="14" xfId="0" applyFont="1" applyFill="1" applyBorder="1" applyAlignment="1">
      <alignment vertical="top"/>
    </xf>
    <xf numFmtId="0" fontId="28" fillId="3" borderId="14" xfId="0" applyFont="1" applyFill="1" applyBorder="1" applyAlignment="1">
      <alignment vertical="top"/>
    </xf>
    <xf numFmtId="0" fontId="28" fillId="3" borderId="15" xfId="0" applyFont="1" applyFill="1" applyBorder="1" applyAlignment="1">
      <alignment vertical="top"/>
    </xf>
    <xf numFmtId="0" fontId="21" fillId="0" borderId="67" xfId="0" applyFont="1" applyBorder="1" applyAlignment="1">
      <alignment vertical="top"/>
    </xf>
    <xf numFmtId="0" fontId="21" fillId="0" borderId="4" xfId="0" applyFont="1" applyBorder="1" applyAlignment="1">
      <alignment vertical="top"/>
    </xf>
    <xf numFmtId="0" fontId="20" fillId="0" borderId="4" xfId="0" applyFont="1" applyBorder="1" applyAlignment="1">
      <alignment vertical="top"/>
    </xf>
    <xf numFmtId="0" fontId="20" fillId="0" borderId="150" xfId="0" applyFont="1" applyBorder="1" applyAlignment="1">
      <alignment vertical="top"/>
    </xf>
    <xf numFmtId="0" fontId="21" fillId="0" borderId="45" xfId="0" applyFont="1" applyBorder="1" applyAlignment="1">
      <alignment vertical="top"/>
    </xf>
    <xf numFmtId="0" fontId="20" fillId="0" borderId="69" xfId="0" applyFont="1" applyBorder="1" applyAlignment="1">
      <alignment vertical="top"/>
    </xf>
    <xf numFmtId="0" fontId="20" fillId="0" borderId="0" xfId="0" applyFont="1" applyAlignment="1">
      <alignment horizontal="right" vertical="top"/>
    </xf>
    <xf numFmtId="0" fontId="20" fillId="0" borderId="38" xfId="0" applyFont="1" applyBorder="1" applyAlignment="1">
      <alignment vertical="top"/>
    </xf>
    <xf numFmtId="0" fontId="20" fillId="0" borderId="38" xfId="0" applyFont="1" applyBorder="1" applyAlignment="1">
      <alignment horizontal="right" vertical="top"/>
    </xf>
    <xf numFmtId="0" fontId="38" fillId="0" borderId="0" xfId="0" applyFont="1" applyAlignment="1">
      <alignment vertical="top"/>
    </xf>
    <xf numFmtId="177" fontId="39" fillId="0" borderId="0" xfId="0" applyNumberFormat="1" applyFont="1" applyAlignment="1">
      <alignment horizontal="right" vertical="top"/>
    </xf>
    <xf numFmtId="0" fontId="39" fillId="0" borderId="0" xfId="0" applyFont="1" applyAlignment="1">
      <alignment horizontal="left" vertical="top" wrapText="1"/>
    </xf>
    <xf numFmtId="0" fontId="40" fillId="0" borderId="0" xfId="0" applyFont="1" applyAlignment="1">
      <alignment vertical="top"/>
    </xf>
    <xf numFmtId="0" fontId="38" fillId="11" borderId="0" xfId="0" applyFont="1" applyFill="1" applyAlignment="1">
      <alignment horizontal="left" vertical="top" wrapText="1"/>
    </xf>
    <xf numFmtId="0" fontId="20" fillId="0" borderId="0" xfId="0" applyFont="1" applyAlignment="1">
      <alignment horizontal="left" vertical="top" wrapText="1"/>
    </xf>
    <xf numFmtId="0" fontId="20" fillId="0" borderId="0" xfId="0" applyFont="1" applyAlignment="1">
      <alignment vertical="top" wrapText="1"/>
    </xf>
    <xf numFmtId="0" fontId="21" fillId="16" borderId="45" xfId="0" applyFont="1" applyFill="1" applyBorder="1" applyAlignment="1">
      <alignment vertical="top"/>
    </xf>
    <xf numFmtId="0" fontId="20" fillId="16" borderId="0" xfId="0" applyFont="1" applyFill="1" applyAlignment="1">
      <alignment vertical="top"/>
    </xf>
    <xf numFmtId="0" fontId="38" fillId="16" borderId="0" xfId="0" applyFont="1" applyFill="1" applyAlignment="1">
      <alignment vertical="top"/>
    </xf>
    <xf numFmtId="0" fontId="20" fillId="16" borderId="69" xfId="0" applyFont="1" applyFill="1" applyBorder="1" applyAlignment="1">
      <alignment vertical="top"/>
    </xf>
    <xf numFmtId="0" fontId="38" fillId="16" borderId="0" xfId="0" applyFont="1" applyFill="1" applyAlignment="1">
      <alignment horizontal="left" vertical="center" wrapText="1"/>
    </xf>
    <xf numFmtId="0" fontId="28" fillId="2" borderId="151" xfId="0" applyFont="1" applyFill="1" applyBorder="1" applyAlignment="1">
      <alignment horizontal="left" vertical="center" wrapText="1"/>
    </xf>
    <xf numFmtId="0" fontId="28" fillId="2" borderId="152" xfId="0" applyFont="1" applyFill="1" applyBorder="1" applyAlignment="1">
      <alignment horizontal="left" vertical="center" wrapText="1"/>
    </xf>
    <xf numFmtId="0" fontId="28" fillId="2" borderId="153" xfId="0" applyFont="1" applyFill="1" applyBorder="1" applyAlignment="1">
      <alignment horizontal="left" vertical="center" wrapText="1"/>
    </xf>
    <xf numFmtId="0" fontId="41" fillId="0" borderId="154" xfId="0" applyFont="1" applyBorder="1" applyAlignment="1">
      <alignment horizontal="center" vertical="center"/>
    </xf>
    <xf numFmtId="0" fontId="28" fillId="2" borderId="155" xfId="0" applyFont="1" applyFill="1" applyBorder="1" applyAlignment="1">
      <alignment horizontal="center" vertical="center" wrapText="1"/>
    </xf>
    <xf numFmtId="0" fontId="28" fillId="2" borderId="156" xfId="0" applyFont="1" applyFill="1" applyBorder="1" applyAlignment="1">
      <alignment horizontal="left" vertical="center" wrapText="1"/>
    </xf>
    <xf numFmtId="0" fontId="28" fillId="2" borderId="157" xfId="0" applyFont="1" applyFill="1" applyBorder="1" applyAlignment="1">
      <alignment horizontal="left" vertical="center" wrapText="1"/>
    </xf>
    <xf numFmtId="0" fontId="28" fillId="2" borderId="158" xfId="0" applyFont="1" applyFill="1" applyBorder="1" applyAlignment="1">
      <alignment horizontal="left" vertical="center" wrapText="1"/>
    </xf>
    <xf numFmtId="0" fontId="41" fillId="0" borderId="159" xfId="0" applyFont="1" applyBorder="1" applyAlignment="1">
      <alignment horizontal="center" vertical="center"/>
    </xf>
    <xf numFmtId="0" fontId="28" fillId="2" borderId="160" xfId="0" applyFont="1" applyFill="1" applyBorder="1" applyAlignment="1">
      <alignment horizontal="center" vertical="center" wrapText="1"/>
    </xf>
    <xf numFmtId="0" fontId="28" fillId="2" borderId="161" xfId="0" applyFont="1" applyFill="1" applyBorder="1" applyAlignment="1">
      <alignment horizontal="left" vertical="center" wrapText="1"/>
    </xf>
    <xf numFmtId="0" fontId="28" fillId="2" borderId="162" xfId="0" applyFont="1" applyFill="1" applyBorder="1" applyAlignment="1">
      <alignment horizontal="left" vertical="center" wrapText="1"/>
    </xf>
    <xf numFmtId="0" fontId="21" fillId="16" borderId="75" xfId="0" applyFont="1" applyFill="1" applyBorder="1" applyAlignment="1">
      <alignment vertical="top"/>
    </xf>
    <xf numFmtId="0" fontId="20" fillId="16" borderId="47" xfId="0" applyFont="1" applyFill="1" applyBorder="1" applyAlignment="1">
      <alignment vertical="top"/>
    </xf>
    <xf numFmtId="0" fontId="20" fillId="16" borderId="48" xfId="0" applyFont="1" applyFill="1" applyBorder="1" applyAlignment="1">
      <alignment vertical="top"/>
    </xf>
    <xf numFmtId="0" fontId="26" fillId="3" borderId="56" xfId="0" applyFont="1" applyFill="1" applyBorder="1" applyAlignment="1">
      <alignment vertical="top"/>
    </xf>
    <xf numFmtId="0" fontId="20" fillId="17" borderId="38" xfId="0" applyFont="1" applyFill="1" applyBorder="1" applyAlignment="1">
      <alignment vertical="top"/>
    </xf>
    <xf numFmtId="0" fontId="20" fillId="17" borderId="64" xfId="0" applyFont="1" applyFill="1" applyBorder="1" applyAlignment="1">
      <alignment vertical="top"/>
    </xf>
    <xf numFmtId="0" fontId="29" fillId="16" borderId="0" xfId="0" applyFont="1" applyFill="1" applyAlignment="1">
      <alignment horizontal="right" vertical="top"/>
    </xf>
    <xf numFmtId="0" fontId="42" fillId="16" borderId="0" xfId="0" applyFont="1" applyFill="1" applyAlignment="1">
      <alignment horizontal="right" vertical="center"/>
    </xf>
    <xf numFmtId="0" fontId="21" fillId="14" borderId="45" xfId="0" applyFont="1" applyFill="1" applyBorder="1" applyAlignment="1">
      <alignment vertical="top"/>
    </xf>
    <xf numFmtId="0" fontId="43" fillId="19" borderId="163" xfId="0" applyFont="1" applyFill="1" applyBorder="1" applyAlignment="1">
      <alignment horizontal="center" vertical="center"/>
    </xf>
    <xf numFmtId="0" fontId="43" fillId="20" borderId="163" xfId="0" applyFont="1" applyFill="1" applyBorder="1" applyAlignment="1">
      <alignment horizontal="center" vertical="center"/>
    </xf>
    <xf numFmtId="0" fontId="21" fillId="4" borderId="163" xfId="0" applyFont="1" applyFill="1" applyBorder="1" applyAlignment="1">
      <alignment horizontal="center" vertical="center"/>
    </xf>
    <xf numFmtId="0" fontId="21" fillId="5" borderId="163" xfId="0" applyFont="1" applyFill="1" applyBorder="1" applyAlignment="1">
      <alignment horizontal="center" vertical="center"/>
    </xf>
    <xf numFmtId="0" fontId="43" fillId="11" borderId="163" xfId="0" applyFont="1" applyFill="1" applyBorder="1" applyAlignment="1">
      <alignment horizontal="center" vertical="center"/>
    </xf>
    <xf numFmtId="0" fontId="43" fillId="10" borderId="163" xfId="0" applyFont="1" applyFill="1" applyBorder="1" applyAlignment="1">
      <alignment horizontal="center" vertical="center"/>
    </xf>
    <xf numFmtId="0" fontId="43" fillId="21" borderId="163" xfId="0" applyFont="1" applyFill="1" applyBorder="1" applyAlignment="1">
      <alignment horizontal="center" vertical="center"/>
    </xf>
    <xf numFmtId="0" fontId="20" fillId="14" borderId="69" xfId="0" applyFont="1" applyFill="1" applyBorder="1" applyAlignment="1">
      <alignment vertical="top"/>
    </xf>
    <xf numFmtId="0" fontId="44" fillId="0" borderId="0" xfId="0" applyFont="1" applyAlignment="1">
      <alignment horizontal="right" vertical="center" indent="1"/>
    </xf>
    <xf numFmtId="0" fontId="20" fillId="10" borderId="0" xfId="0" applyFont="1" applyFill="1" applyAlignment="1">
      <alignment vertical="top"/>
    </xf>
    <xf numFmtId="0" fontId="20" fillId="22" borderId="0" xfId="0" applyFont="1" applyFill="1" applyAlignment="1">
      <alignment vertical="top"/>
    </xf>
    <xf numFmtId="0" fontId="21" fillId="23" borderId="67" xfId="0" applyFont="1" applyFill="1" applyBorder="1" applyAlignment="1">
      <alignment vertical="top"/>
    </xf>
    <xf numFmtId="0" fontId="20" fillId="23" borderId="4" xfId="0" applyFont="1" applyFill="1" applyBorder="1" applyAlignment="1">
      <alignment vertical="top"/>
    </xf>
    <xf numFmtId="0" fontId="20" fillId="23" borderId="150" xfId="0" applyFont="1" applyFill="1" applyBorder="1" applyAlignment="1">
      <alignment vertical="top"/>
    </xf>
    <xf numFmtId="0" fontId="21" fillId="23" borderId="45" xfId="0" applyFont="1" applyFill="1" applyBorder="1" applyAlignment="1">
      <alignment vertical="top"/>
    </xf>
    <xf numFmtId="0" fontId="21" fillId="23" borderId="0" xfId="0" applyFont="1" applyFill="1" applyAlignment="1">
      <alignment vertical="top"/>
    </xf>
    <xf numFmtId="0" fontId="20" fillId="23" borderId="0" xfId="0" applyFont="1" applyFill="1" applyAlignment="1">
      <alignment vertical="top"/>
    </xf>
    <xf numFmtId="0" fontId="20" fillId="23" borderId="69" xfId="0" applyFont="1" applyFill="1" applyBorder="1" applyAlignment="1">
      <alignment vertical="top"/>
    </xf>
    <xf numFmtId="0" fontId="21" fillId="0" borderId="16" xfId="0" applyFont="1" applyBorder="1" applyAlignment="1">
      <alignment horizontal="center" vertical="center"/>
    </xf>
    <xf numFmtId="0" fontId="21" fillId="0" borderId="13" xfId="0" applyFont="1" applyBorder="1" applyAlignment="1">
      <alignment horizontal="center" vertical="center"/>
    </xf>
    <xf numFmtId="0" fontId="21" fillId="0" borderId="14" xfId="0" applyFont="1" applyBorder="1" applyAlignment="1">
      <alignment horizontal="center" vertical="center"/>
    </xf>
    <xf numFmtId="0" fontId="21" fillId="0" borderId="15" xfId="0" applyFont="1" applyBorder="1" applyAlignment="1">
      <alignment horizontal="center" vertical="center"/>
    </xf>
    <xf numFmtId="0" fontId="21" fillId="0" borderId="6" xfId="0" applyFont="1" applyBorder="1" applyAlignment="1">
      <alignment horizontal="center" vertical="center"/>
    </xf>
    <xf numFmtId="0" fontId="45" fillId="0" borderId="6" xfId="0" applyFont="1" applyBorder="1" applyAlignment="1">
      <alignment horizontal="center" vertical="center" wrapText="1"/>
    </xf>
    <xf numFmtId="0" fontId="20" fillId="0" borderId="13" xfId="0" applyFont="1" applyBorder="1" applyAlignment="1">
      <alignment horizontal="left" vertical="top" indent="1"/>
    </xf>
    <xf numFmtId="0" fontId="20" fillId="0" borderId="14" xfId="0" applyFont="1" applyBorder="1" applyAlignment="1">
      <alignment horizontal="left" vertical="top" indent="1"/>
    </xf>
    <xf numFmtId="0" fontId="20" fillId="0" borderId="15" xfId="0" applyFont="1" applyBorder="1" applyAlignment="1">
      <alignment horizontal="left" vertical="top" indent="1"/>
    </xf>
    <xf numFmtId="9" fontId="20" fillId="0" borderId="16" xfId="3" applyFont="1" applyBorder="1" applyAlignment="1">
      <alignment horizontal="center" vertical="center"/>
    </xf>
    <xf numFmtId="9" fontId="20" fillId="12" borderId="16" xfId="3" applyFont="1" applyFill="1" applyBorder="1" applyAlignment="1">
      <alignment horizontal="center" vertical="center"/>
    </xf>
    <xf numFmtId="9" fontId="21" fillId="0" borderId="16" xfId="3" applyFont="1" applyBorder="1" applyAlignment="1">
      <alignment horizontal="center" vertical="center"/>
    </xf>
    <xf numFmtId="0" fontId="21" fillId="23" borderId="75" xfId="0" applyFont="1" applyFill="1" applyBorder="1" applyAlignment="1">
      <alignment vertical="top"/>
    </xf>
    <xf numFmtId="0" fontId="20" fillId="23" borderId="47" xfId="0" applyFont="1" applyFill="1" applyBorder="1" applyAlignment="1">
      <alignment vertical="top"/>
    </xf>
    <xf numFmtId="0" fontId="20" fillId="23" borderId="48" xfId="0" applyFont="1" applyFill="1" applyBorder="1" applyAlignment="1">
      <alignment vertical="top"/>
    </xf>
    <xf numFmtId="0" fontId="20" fillId="17" borderId="0" xfId="0" applyFont="1" applyFill="1" applyAlignment="1">
      <alignment horizontal="left" vertical="top" wrapText="1"/>
    </xf>
    <xf numFmtId="0" fontId="20" fillId="0" borderId="67" xfId="0" applyFont="1" applyBorder="1" applyAlignment="1">
      <alignment vertical="top"/>
    </xf>
    <xf numFmtId="0" fontId="20" fillId="0" borderId="45" xfId="0" applyFont="1" applyBorder="1" applyAlignment="1">
      <alignment vertical="top"/>
    </xf>
    <xf numFmtId="0" fontId="21" fillId="0" borderId="16" xfId="0" applyFont="1" applyBorder="1" applyAlignment="1">
      <alignment horizontal="center" vertical="top" wrapText="1"/>
    </xf>
    <xf numFmtId="0" fontId="20" fillId="0" borderId="16" xfId="0" applyFont="1" applyBorder="1" applyAlignment="1">
      <alignment horizontal="left" vertical="center" wrapText="1" indent="1"/>
    </xf>
    <xf numFmtId="0" fontId="40" fillId="6" borderId="16" xfId="0" applyFont="1" applyFill="1" applyBorder="1" applyAlignment="1">
      <alignment horizontal="center" vertical="center" wrapText="1"/>
    </xf>
    <xf numFmtId="0" fontId="40" fillId="0" borderId="16" xfId="0" applyFont="1" applyBorder="1" applyAlignment="1">
      <alignment horizontal="center" vertical="center" wrapText="1"/>
    </xf>
    <xf numFmtId="0" fontId="40" fillId="4" borderId="16" xfId="0" applyFont="1" applyFill="1" applyBorder="1" applyAlignment="1">
      <alignment horizontal="center" vertical="center" wrapText="1"/>
    </xf>
    <xf numFmtId="0" fontId="40" fillId="5" borderId="16" xfId="0" applyFont="1" applyFill="1" applyBorder="1" applyAlignment="1">
      <alignment horizontal="center" vertical="center" wrapText="1"/>
    </xf>
    <xf numFmtId="0" fontId="38" fillId="11" borderId="0" xfId="0" applyFont="1" applyFill="1" applyAlignment="1">
      <alignment vertical="top" wrapText="1"/>
    </xf>
    <xf numFmtId="0" fontId="21" fillId="0" borderId="75" xfId="0" applyFont="1" applyBorder="1" applyAlignment="1">
      <alignment vertical="top"/>
    </xf>
    <xf numFmtId="0" fontId="20" fillId="0" borderId="47" xfId="0" applyFont="1" applyBorder="1" applyAlignment="1">
      <alignment vertical="top"/>
    </xf>
    <xf numFmtId="0" fontId="20" fillId="0" borderId="48" xfId="0" applyFont="1" applyBorder="1" applyAlignment="1">
      <alignment vertical="top"/>
    </xf>
    <xf numFmtId="0" fontId="37" fillId="17" borderId="75" xfId="0" applyFont="1" applyFill="1" applyBorder="1" applyAlignment="1">
      <alignment vertical="top"/>
    </xf>
    <xf numFmtId="0" fontId="37" fillId="17" borderId="47" xfId="0" applyFont="1" applyFill="1" applyBorder="1" applyAlignment="1">
      <alignment horizontal="left" vertical="top" wrapText="1"/>
    </xf>
    <xf numFmtId="0" fontId="20" fillId="17" borderId="48" xfId="0" applyFont="1" applyFill="1" applyBorder="1" applyAlignment="1">
      <alignment vertical="top"/>
    </xf>
    <xf numFmtId="0" fontId="21" fillId="12" borderId="15" xfId="0" applyFont="1" applyFill="1" applyBorder="1" applyAlignment="1" applyProtection="1" quotePrefix="1">
      <alignment horizontal="left" vertical="center"/>
      <protection locked="0"/>
    </xf>
    <xf numFmtId="176" fontId="12" fillId="0" borderId="13" xfId="0" applyNumberFormat="1" applyFont="1" applyBorder="1" applyAlignment="1" applyProtection="1" quotePrefix="1">
      <alignment horizontal="center" vertical="center" shrinkToFit="1"/>
      <protection hidden="1"/>
    </xf>
    <xf numFmtId="176" fontId="6" fillId="0" borderId="87" xfId="0" applyNumberFormat="1" applyFont="1" applyBorder="1" applyAlignment="1" applyProtection="1" quotePrefix="1">
      <alignment horizontal="left" vertical="center" wrapText="1" indent="1"/>
      <protection hidden="1"/>
    </xf>
    <xf numFmtId="176" fontId="7" fillId="0" borderId="43" xfId="0" applyNumberFormat="1" applyFont="1" applyBorder="1" applyAlignment="1" applyProtection="1" quotePrefix="1">
      <alignment horizontal="left" vertical="center" indent="1"/>
      <protection hidden="1"/>
    </xf>
    <xf numFmtId="0" fontId="4" fillId="9" borderId="0" xfId="0" applyFont="1" applyFill="1" applyAlignment="1" quotePrefix="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8">
    <dxf>
      <font>
        <color theme="1"/>
      </font>
      <fill>
        <patternFill patternType="solid">
          <bgColor rgb="FF00B050"/>
        </patternFill>
      </fill>
    </dxf>
    <dxf>
      <font>
        <color theme="1"/>
      </font>
      <fill>
        <patternFill patternType="solid">
          <bgColor rgb="FFFFFF00"/>
        </patternFill>
      </fill>
    </dxf>
    <dxf>
      <font>
        <color theme="1"/>
      </font>
      <fill>
        <patternFill patternType="solid">
          <bgColor rgb="FF00B0F0"/>
        </patternFill>
      </fill>
    </dxf>
    <dxf>
      <font>
        <color rgb="FF002060"/>
      </font>
      <fill>
        <patternFill patternType="solid">
          <bgColor theme="0"/>
        </patternFill>
      </fill>
    </dxf>
    <dxf>
      <font>
        <color rgb="FF006100"/>
      </font>
      <fill>
        <patternFill patternType="solid">
          <bgColor rgb="FFC6EFCE"/>
        </patternFill>
      </fill>
    </dxf>
    <dxf>
      <font>
        <b val="1"/>
        <i val="0"/>
        <color theme="0" tint="-0.349986266670736"/>
      </font>
      <fill>
        <patternFill patternType="solid">
          <bgColor theme="0" tint="-0.349986266670736"/>
        </patternFill>
      </fill>
    </dxf>
    <dxf>
      <font>
        <color theme="9" tint="-0.249946592608417"/>
      </font>
      <fill>
        <patternFill patternType="solid">
          <bgColor rgb="FF91E7BA"/>
        </patternFill>
      </fill>
    </dxf>
    <dxf>
      <font>
        <color rgb="FF006100"/>
      </font>
      <fill>
        <patternFill patternType="solid">
          <bgColor rgb="FFC6EFCE"/>
        </patternFill>
      </fill>
    </dxf>
  </dxfs>
  <tableStyles count="0" defaultTableStyle="TableStyleMedium2" defaultPivotStyle="PivotStyleLight16"/>
  <colors>
    <mruColors>
      <color rgb="00FFCCCC"/>
      <color rgb="000046D2"/>
      <color rgb="00FF9933"/>
      <color rgb="00F3A1E7"/>
      <color rgb="00F1AEA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294734</xdr:colOff>
      <xdr:row>10</xdr:row>
      <xdr:rowOff>143774</xdr:rowOff>
    </xdr:from>
    <xdr:to>
      <xdr:col>21</xdr:col>
      <xdr:colOff>45693</xdr:colOff>
      <xdr:row>22</xdr:row>
      <xdr:rowOff>146631</xdr:rowOff>
    </xdr:to>
    <xdr:pic>
      <xdr:nvPicPr>
        <xdr:cNvPr id="3" name="Picture 2"/>
        <xdr:cNvPicPr>
          <a:picLocks noChangeAspect="1"/>
        </xdr:cNvPicPr>
      </xdr:nvPicPr>
      <xdr:blipFill>
        <a:blip r:embed="rId1"/>
        <a:stretch>
          <a:fillRect/>
        </a:stretch>
      </xdr:blipFill>
      <xdr:spPr>
        <a:xfrm>
          <a:off x="6832600" y="2088515"/>
          <a:ext cx="2013585" cy="2105660"/>
        </a:xfrm>
        <a:prstGeom prst="rect">
          <a:avLst/>
        </a:prstGeom>
      </xdr:spPr>
    </xdr:pic>
    <xdr:clientData/>
  </xdr:twoCellAnchor>
  <xdr:twoCellAnchor editAs="oneCell">
    <xdr:from>
      <xdr:col>14</xdr:col>
      <xdr:colOff>143444</xdr:colOff>
      <xdr:row>30</xdr:row>
      <xdr:rowOff>50325</xdr:rowOff>
    </xdr:from>
    <xdr:to>
      <xdr:col>21</xdr:col>
      <xdr:colOff>42714</xdr:colOff>
      <xdr:row>34</xdr:row>
      <xdr:rowOff>122210</xdr:rowOff>
    </xdr:to>
    <xdr:pic>
      <xdr:nvPicPr>
        <xdr:cNvPr id="4" name="Picture 3"/>
        <xdr:cNvPicPr>
          <a:picLocks noChangeAspect="1"/>
        </xdr:cNvPicPr>
      </xdr:nvPicPr>
      <xdr:blipFill>
        <a:blip r:embed="rId2"/>
        <a:srcRect t="-1" b="73624"/>
        <a:stretch>
          <a:fillRect/>
        </a:stretch>
      </xdr:blipFill>
      <xdr:spPr>
        <a:xfrm>
          <a:off x="5674995" y="5530850"/>
          <a:ext cx="3168650" cy="772795"/>
        </a:xfrm>
        <a:prstGeom prst="rect">
          <a:avLst/>
        </a:prstGeom>
      </xdr:spPr>
    </xdr:pic>
    <xdr:clientData/>
  </xdr:twoCellAnchor>
  <xdr:twoCellAnchor editAs="oneCell">
    <xdr:from>
      <xdr:col>2</xdr:col>
      <xdr:colOff>21565</xdr:colOff>
      <xdr:row>46</xdr:row>
      <xdr:rowOff>150963</xdr:rowOff>
    </xdr:from>
    <xdr:to>
      <xdr:col>20</xdr:col>
      <xdr:colOff>235580</xdr:colOff>
      <xdr:row>52</xdr:row>
      <xdr:rowOff>158768</xdr:rowOff>
    </xdr:to>
    <xdr:pic>
      <xdr:nvPicPr>
        <xdr:cNvPr id="11" name="Picture 10"/>
        <xdr:cNvPicPr>
          <a:picLocks noChangeAspect="1"/>
        </xdr:cNvPicPr>
      </xdr:nvPicPr>
      <xdr:blipFill>
        <a:blip r:embed="rId3"/>
        <a:srcRect r="1004"/>
        <a:stretch>
          <a:fillRect/>
        </a:stretch>
      </xdr:blipFill>
      <xdr:spPr>
        <a:xfrm>
          <a:off x="523875" y="8543925"/>
          <a:ext cx="8260715" cy="105981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1269856</xdr:colOff>
      <xdr:row>0</xdr:row>
      <xdr:rowOff>173629</xdr:rowOff>
    </xdr:from>
    <xdr:to>
      <xdr:col>16</xdr:col>
      <xdr:colOff>20902</xdr:colOff>
      <xdr:row>3</xdr:row>
      <xdr:rowOff>157024</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344785" y="173355"/>
          <a:ext cx="1448435" cy="67691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xdr:cNvPicPr>
          <a:picLocks noChangeAspect="1"/>
        </xdr:cNvPicPr>
      </xdr:nvPicPr>
      <xdr:blipFill>
        <a:blip r:embed="rId2" cstate="screen"/>
        <a:stretch>
          <a:fillRect/>
        </a:stretch>
      </xdr:blipFill>
      <xdr:spPr>
        <a:xfrm>
          <a:off x="289560" y="171450"/>
          <a:ext cx="847725"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5"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32657</xdr:colOff>
      <xdr:row>0</xdr:row>
      <xdr:rowOff>0</xdr:rowOff>
    </xdr:from>
    <xdr:to>
      <xdr:col>35</xdr:col>
      <xdr:colOff>0</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3"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4" name="Picture 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2"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2"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2" name="Picture 1"/>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2"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2"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W97"/>
  <sheetViews>
    <sheetView showGridLines="0" tabSelected="1" workbookViewId="0">
      <pane ySplit="3" topLeftCell="A4" activePane="bottomLeft" state="frozen"/>
      <selection/>
      <selection pane="bottomLeft" activeCell="A1" sqref="A1"/>
    </sheetView>
  </sheetViews>
  <sheetFormatPr defaultColWidth="0" defaultRowHeight="13.8" zeroHeight="1"/>
  <cols>
    <col min="1" max="1" width="3.66666666666667" style="580" customWidth="1"/>
    <col min="2" max="2" width="3.66666666666667" style="581" customWidth="1"/>
    <col min="3" max="6" width="3.66666666666667" style="580" customWidth="1"/>
    <col min="7" max="20" width="7.33333333333333" style="580" customWidth="1"/>
    <col min="21" max="23" width="3.66666666666667" style="580" customWidth="1"/>
    <col min="24" max="16384" width="9.11111111111111" style="580" hidden="1"/>
  </cols>
  <sheetData>
    <row r="1" s="579" customFormat="1" spans="1:22">
      <c r="A1" s="582"/>
      <c r="B1" s="583"/>
      <c r="C1" s="584"/>
      <c r="D1" s="584"/>
      <c r="E1" s="584"/>
      <c r="F1" s="585"/>
      <c r="G1" s="584"/>
      <c r="H1" s="584"/>
      <c r="I1" s="584"/>
      <c r="J1" s="584"/>
      <c r="K1" s="584"/>
      <c r="L1" s="584"/>
      <c r="M1" s="584"/>
      <c r="N1" s="584"/>
      <c r="O1" s="584"/>
      <c r="P1" s="584"/>
      <c r="Q1" s="491"/>
    </row>
    <row r="2" s="579" customFormat="1" spans="1:22">
      <c r="A2" s="491"/>
      <c r="B2" s="583"/>
      <c r="C2" s="584"/>
      <c r="D2" s="584"/>
      <c r="E2" s="584"/>
      <c r="F2" s="585"/>
      <c r="G2" s="584"/>
      <c r="H2" s="584"/>
      <c r="I2" s="584"/>
      <c r="J2" s="584"/>
      <c r="K2" s="584"/>
      <c r="L2" s="584"/>
      <c r="M2" s="584"/>
      <c r="N2" s="584"/>
      <c r="O2" s="584"/>
      <c r="P2" s="584"/>
      <c r="Q2" s="491"/>
    </row>
    <row r="3" s="579" customFormat="1" ht="24.6" spans="1:22">
      <c r="A3" s="491"/>
      <c r="B3" s="492" t="s">
        <v>0</v>
      </c>
      <c r="C3" s="584"/>
      <c r="D3" s="586"/>
      <c r="E3" s="584"/>
      <c r="F3" s="585"/>
      <c r="G3" s="584"/>
      <c r="H3" s="584"/>
      <c r="I3" s="584"/>
      <c r="J3" s="584"/>
      <c r="K3" s="584"/>
      <c r="L3" s="584"/>
      <c r="M3" s="584"/>
      <c r="N3" s="584"/>
      <c r="O3" s="584"/>
      <c r="P3" s="584"/>
      <c r="Q3" s="491"/>
    </row>
    <row r="4" s="579" customFormat="1" spans="1:22">
      <c r="A4" s="491"/>
      <c r="B4" s="583"/>
      <c r="C4" s="584"/>
      <c r="D4" s="584"/>
      <c r="E4" s="584"/>
      <c r="F4" s="585"/>
      <c r="G4" s="584"/>
      <c r="H4" s="584"/>
      <c r="I4" s="584"/>
      <c r="J4" s="584"/>
      <c r="K4" s="584"/>
      <c r="L4" s="584"/>
      <c r="M4" s="584"/>
      <c r="N4" s="584"/>
      <c r="O4" s="584"/>
      <c r="P4" s="584"/>
      <c r="Q4" s="491"/>
    </row>
    <row r="5" s="579" customFormat="1" spans="1:22">
      <c r="A5" s="491"/>
      <c r="B5" s="583"/>
      <c r="C5" s="584"/>
      <c r="D5" s="584"/>
      <c r="E5" s="584"/>
      <c r="F5" s="585"/>
      <c r="G5" s="584"/>
      <c r="H5" s="584"/>
      <c r="I5" s="584"/>
      <c r="J5" s="584"/>
      <c r="K5" s="584"/>
      <c r="L5" s="584"/>
      <c r="M5" s="584"/>
      <c r="N5" s="584"/>
      <c r="O5" s="584"/>
      <c r="P5" s="587"/>
      <c r="Q5" s="491"/>
    </row>
    <row r="6" ht="14.55"/>
    <row r="7" ht="15.6" spans="1:22">
      <c r="B7" s="588">
        <v>1</v>
      </c>
      <c r="C7" s="589" t="s">
        <v>1</v>
      </c>
      <c r="D7" s="589"/>
      <c r="E7" s="589"/>
      <c r="F7" s="589"/>
      <c r="G7" s="589"/>
      <c r="H7" s="589"/>
      <c r="I7" s="589"/>
      <c r="J7" s="589"/>
      <c r="K7" s="589"/>
      <c r="L7" s="589"/>
      <c r="M7" s="589"/>
      <c r="N7" s="589"/>
      <c r="O7" s="589"/>
      <c r="P7" s="589"/>
      <c r="Q7" s="589"/>
      <c r="R7" s="589"/>
      <c r="S7" s="589"/>
      <c r="T7" s="589"/>
      <c r="U7" s="589"/>
      <c r="V7" s="590"/>
    </row>
    <row r="8" ht="15.6" spans="1:22">
      <c r="B8" s="591"/>
      <c r="C8" s="592"/>
      <c r="D8" s="592"/>
      <c r="E8" s="592"/>
      <c r="F8" s="592"/>
      <c r="G8" s="592"/>
      <c r="H8" s="592"/>
      <c r="I8" s="592"/>
      <c r="J8" s="592"/>
      <c r="K8" s="592"/>
      <c r="L8" s="592"/>
      <c r="M8" s="592"/>
      <c r="N8" s="592"/>
      <c r="O8" s="592"/>
      <c r="P8" s="592"/>
      <c r="Q8" s="592"/>
      <c r="R8" s="592"/>
      <c r="S8" s="592"/>
      <c r="T8" s="592"/>
      <c r="U8" s="592"/>
      <c r="V8" s="593"/>
    </row>
    <row r="9" spans="1:22">
      <c r="B9" s="594"/>
      <c r="C9" s="595"/>
      <c r="D9" s="595"/>
      <c r="E9" s="595"/>
      <c r="F9" s="595"/>
      <c r="G9" s="595"/>
      <c r="H9" s="595"/>
      <c r="I9" s="595"/>
      <c r="J9" s="595"/>
      <c r="K9" s="595"/>
      <c r="L9" s="595"/>
      <c r="M9" s="595"/>
      <c r="N9" s="595"/>
      <c r="O9" s="595"/>
      <c r="P9" s="595"/>
      <c r="Q9" s="595"/>
      <c r="R9" s="595"/>
      <c r="S9" s="595"/>
      <c r="T9" s="595"/>
      <c r="U9" s="595"/>
      <c r="V9" s="593"/>
    </row>
    <row r="10" spans="1:22">
      <c r="B10" s="596"/>
      <c r="C10" s="597" t="s">
        <v>2</v>
      </c>
      <c r="D10" s="598"/>
      <c r="E10" s="598"/>
      <c r="F10" s="598"/>
      <c r="G10" s="598"/>
      <c r="H10" s="598"/>
      <c r="I10" s="599"/>
      <c r="J10" s="579"/>
      <c r="K10" s="579"/>
      <c r="L10" s="579"/>
      <c r="M10" s="579"/>
      <c r="N10" s="579"/>
      <c r="O10" s="579"/>
      <c r="P10" s="579"/>
      <c r="Q10" s="579"/>
      <c r="R10" s="579"/>
      <c r="S10" s="579"/>
      <c r="T10" s="579"/>
      <c r="U10" s="579"/>
      <c r="V10" s="593"/>
    </row>
    <row r="11" spans="1:22">
      <c r="B11" s="600"/>
      <c r="C11" s="601"/>
      <c r="D11" s="601"/>
      <c r="E11" s="601"/>
      <c r="F11" s="601"/>
      <c r="G11" s="601"/>
      <c r="H11" s="601"/>
      <c r="I11" s="601"/>
      <c r="J11" s="601"/>
      <c r="K11" s="601"/>
      <c r="L11" s="601"/>
      <c r="M11" s="601"/>
      <c r="N11" s="601"/>
      <c r="O11" s="601"/>
      <c r="P11" s="601"/>
      <c r="Q11" s="602"/>
      <c r="R11" s="602"/>
      <c r="S11" s="602"/>
      <c r="T11" s="602"/>
      <c r="U11" s="602"/>
      <c r="V11" s="603"/>
    </row>
    <row r="12" spans="1:22">
      <c r="B12" s="604"/>
      <c r="C12" s="581" t="s">
        <v>3</v>
      </c>
      <c r="D12" s="581" t="s">
        <v>4</v>
      </c>
      <c r="V12" s="605"/>
    </row>
    <row r="13" spans="1:22">
      <c r="B13" s="604"/>
      <c r="D13" s="580">
        <v>1</v>
      </c>
      <c r="E13" s="580" t="s">
        <v>5</v>
      </c>
      <c r="I13" s="606" t="s">
        <v>6</v>
      </c>
      <c r="J13" s="580" t="s">
        <v>7</v>
      </c>
      <c r="V13" s="605"/>
    </row>
    <row r="14" spans="1:22">
      <c r="B14" s="604"/>
      <c r="D14" s="580">
        <v>2</v>
      </c>
      <c r="E14" s="580" t="s">
        <v>8</v>
      </c>
      <c r="I14" s="606" t="s">
        <v>6</v>
      </c>
      <c r="J14" s="580" t="s">
        <v>9</v>
      </c>
      <c r="V14" s="605"/>
    </row>
    <row r="15" spans="1:22">
      <c r="B15" s="604"/>
      <c r="D15" s="580">
        <v>3</v>
      </c>
      <c r="E15" s="580" t="s">
        <v>10</v>
      </c>
      <c r="I15" s="606" t="s">
        <v>6</v>
      </c>
      <c r="J15" s="580" t="s">
        <v>11</v>
      </c>
      <c r="V15" s="605"/>
    </row>
    <row r="16" spans="1:22">
      <c r="B16" s="604"/>
      <c r="D16" s="580">
        <v>4</v>
      </c>
      <c r="E16" s="580" t="s">
        <v>12</v>
      </c>
      <c r="I16" s="606" t="s">
        <v>6</v>
      </c>
      <c r="J16" s="580" t="s">
        <v>13</v>
      </c>
      <c r="V16" s="605"/>
    </row>
    <row r="17" spans="2:22">
      <c r="B17" s="604"/>
      <c r="C17" s="607"/>
      <c r="D17" s="607">
        <v>5</v>
      </c>
      <c r="E17" s="607" t="s">
        <v>14</v>
      </c>
      <c r="F17" s="607"/>
      <c r="G17" s="607"/>
      <c r="H17" s="607"/>
      <c r="I17" s="608" t="s">
        <v>6</v>
      </c>
      <c r="J17" s="607" t="s">
        <v>15</v>
      </c>
      <c r="K17" s="607"/>
      <c r="L17" s="607"/>
      <c r="M17" s="607"/>
      <c r="N17" s="607"/>
      <c r="O17" s="607"/>
      <c r="P17" s="607"/>
      <c r="Q17" s="607"/>
      <c r="R17" s="607"/>
      <c r="S17" s="607"/>
      <c r="T17" s="607"/>
      <c r="U17" s="607"/>
      <c r="V17" s="605"/>
    </row>
    <row r="18" spans="2:22">
      <c r="B18" s="604"/>
      <c r="I18" s="606"/>
      <c r="V18" s="605"/>
    </row>
    <row r="19" spans="2:22">
      <c r="B19" s="604"/>
      <c r="C19" s="581" t="s">
        <v>16</v>
      </c>
      <c r="D19" s="581" t="s">
        <v>17</v>
      </c>
      <c r="V19" s="605"/>
    </row>
    <row r="20" spans="2:22">
      <c r="B20" s="604"/>
      <c r="D20" s="580">
        <v>1</v>
      </c>
      <c r="E20" s="580" t="s">
        <v>18</v>
      </c>
      <c r="J20" s="580" t="s">
        <v>19</v>
      </c>
      <c r="V20" s="605"/>
    </row>
    <row r="21" spans="2:22">
      <c r="B21" s="604"/>
      <c r="D21" s="580">
        <v>2</v>
      </c>
      <c r="E21" s="580" t="s">
        <v>20</v>
      </c>
      <c r="J21" s="580" t="s">
        <v>21</v>
      </c>
      <c r="V21" s="605"/>
    </row>
    <row r="22" spans="2:22">
      <c r="B22" s="604"/>
      <c r="D22" s="580">
        <v>3</v>
      </c>
      <c r="E22" s="580" t="s">
        <v>22</v>
      </c>
      <c r="J22" s="580" t="s">
        <v>23</v>
      </c>
      <c r="V22" s="605"/>
    </row>
    <row r="23" spans="2:22">
      <c r="B23" s="604"/>
      <c r="D23" s="580">
        <v>4</v>
      </c>
      <c r="E23" s="580" t="s">
        <v>24</v>
      </c>
      <c r="J23" s="580" t="s">
        <v>25</v>
      </c>
      <c r="V23" s="605"/>
    </row>
    <row r="24" spans="2:22">
      <c r="B24" s="604"/>
      <c r="D24" s="580">
        <v>5</v>
      </c>
      <c r="E24" s="580" t="s">
        <v>26</v>
      </c>
      <c r="J24" s="609" t="s">
        <v>27</v>
      </c>
      <c r="V24" s="605"/>
    </row>
    <row r="25" ht="14.4" customHeight="1" spans="2:22">
      <c r="B25" s="604"/>
      <c r="E25" s="610">
        <v>5.1</v>
      </c>
      <c r="F25" s="611" t="s">
        <v>28</v>
      </c>
      <c r="G25" s="611"/>
      <c r="H25" s="611"/>
      <c r="I25" s="612"/>
      <c r="J25" s="611" t="s">
        <v>29</v>
      </c>
      <c r="K25" s="611"/>
      <c r="L25" s="611"/>
      <c r="M25" s="611"/>
      <c r="N25" s="611"/>
      <c r="O25" s="611"/>
      <c r="P25" s="611"/>
      <c r="Q25" s="611"/>
      <c r="R25" s="611"/>
      <c r="S25" s="611"/>
      <c r="T25" s="611"/>
      <c r="U25" s="611"/>
      <c r="V25" s="605"/>
    </row>
    <row r="26" ht="14.4" customHeight="1" spans="2:22">
      <c r="B26" s="604"/>
      <c r="E26" s="612"/>
      <c r="F26" s="611"/>
      <c r="G26" s="611"/>
      <c r="H26" s="611"/>
      <c r="I26" s="612"/>
      <c r="J26" s="611"/>
      <c r="K26" s="611"/>
      <c r="L26" s="611"/>
      <c r="M26" s="611"/>
      <c r="N26" s="611"/>
      <c r="O26" s="611"/>
      <c r="P26" s="611"/>
      <c r="Q26" s="611"/>
      <c r="R26" s="611"/>
      <c r="S26" s="611"/>
      <c r="T26" s="611"/>
      <c r="U26" s="611"/>
      <c r="V26" s="605"/>
    </row>
    <row r="27" spans="2:22">
      <c r="B27" s="604"/>
      <c r="J27" s="609"/>
      <c r="V27" s="605"/>
    </row>
    <row r="28" ht="15" customHeight="1" spans="2:22">
      <c r="B28" s="604"/>
      <c r="C28" s="613"/>
      <c r="D28" s="613" t="s">
        <v>30</v>
      </c>
      <c r="E28" s="613"/>
      <c r="F28" s="613"/>
      <c r="G28" s="613"/>
      <c r="H28" s="613"/>
      <c r="I28" s="613"/>
      <c r="J28" s="613"/>
      <c r="K28" s="613"/>
      <c r="L28" s="613"/>
      <c r="M28" s="613"/>
      <c r="N28" s="613"/>
      <c r="O28" s="613"/>
      <c r="P28" s="613"/>
      <c r="Q28" s="613"/>
      <c r="R28" s="613"/>
      <c r="S28" s="613"/>
      <c r="T28" s="613"/>
      <c r="U28" s="613"/>
      <c r="V28" s="605"/>
    </row>
    <row r="29" spans="2:22">
      <c r="B29" s="604"/>
      <c r="C29" s="613"/>
      <c r="D29" s="613"/>
      <c r="E29" s="613"/>
      <c r="F29" s="613"/>
      <c r="G29" s="613"/>
      <c r="H29" s="613"/>
      <c r="I29" s="613"/>
      <c r="J29" s="613"/>
      <c r="K29" s="613"/>
      <c r="L29" s="613"/>
      <c r="M29" s="613"/>
      <c r="N29" s="613"/>
      <c r="O29" s="613"/>
      <c r="P29" s="613"/>
      <c r="Q29" s="613"/>
      <c r="R29" s="613"/>
      <c r="S29" s="613"/>
      <c r="T29" s="613"/>
      <c r="U29" s="613"/>
      <c r="V29" s="605"/>
    </row>
    <row r="30" spans="2:22">
      <c r="B30" s="604"/>
      <c r="C30" s="607"/>
      <c r="D30" s="607"/>
      <c r="E30" s="607"/>
      <c r="F30" s="607"/>
      <c r="G30" s="607"/>
      <c r="H30" s="607"/>
      <c r="I30" s="607"/>
      <c r="J30" s="607"/>
      <c r="K30" s="607"/>
      <c r="L30" s="607"/>
      <c r="M30" s="607"/>
      <c r="N30" s="607"/>
      <c r="O30" s="607"/>
      <c r="P30" s="607"/>
      <c r="Q30" s="607"/>
      <c r="R30" s="607"/>
      <c r="S30" s="607"/>
      <c r="T30" s="607"/>
      <c r="U30" s="607"/>
      <c r="V30" s="605"/>
    </row>
    <row r="31" spans="2:22">
      <c r="B31" s="604"/>
      <c r="V31" s="605"/>
    </row>
    <row r="32" spans="2:22">
      <c r="B32" s="604"/>
      <c r="C32" s="581" t="s">
        <v>31</v>
      </c>
      <c r="D32" s="581" t="s">
        <v>32</v>
      </c>
      <c r="V32" s="605"/>
    </row>
    <row r="33" customHeight="1" spans="2:22">
      <c r="B33" s="604"/>
      <c r="D33" s="614" t="s">
        <v>33</v>
      </c>
      <c r="E33" s="614"/>
      <c r="F33" s="614"/>
      <c r="G33" s="614"/>
      <c r="H33" s="614"/>
      <c r="I33" s="614"/>
      <c r="J33" s="614"/>
      <c r="K33" s="614"/>
      <c r="L33" s="614"/>
      <c r="M33" s="614"/>
      <c r="N33" s="614"/>
      <c r="O33" s="615"/>
      <c r="P33" s="615"/>
      <c r="Q33" s="615"/>
      <c r="R33" s="615"/>
      <c r="S33" s="615"/>
      <c r="T33" s="615"/>
      <c r="U33" s="614"/>
      <c r="V33" s="605"/>
    </row>
    <row r="34" customHeight="1" spans="2:22">
      <c r="B34" s="604"/>
      <c r="D34" s="614"/>
      <c r="E34" s="614"/>
      <c r="F34" s="614"/>
      <c r="G34" s="614"/>
      <c r="H34" s="614"/>
      <c r="I34" s="614"/>
      <c r="J34" s="614"/>
      <c r="K34" s="614"/>
      <c r="L34" s="614"/>
      <c r="M34" s="614"/>
      <c r="N34" s="614"/>
      <c r="O34" s="615"/>
      <c r="P34" s="615"/>
      <c r="Q34" s="615"/>
      <c r="R34" s="615"/>
      <c r="S34" s="615"/>
      <c r="T34" s="615"/>
      <c r="U34" s="614"/>
      <c r="V34" s="605"/>
    </row>
    <row r="35" spans="2:22">
      <c r="B35" s="604"/>
      <c r="F35" s="609"/>
      <c r="V35" s="605"/>
    </row>
    <row r="36" ht="14.55" spans="2:22">
      <c r="B36" s="616"/>
      <c r="C36" s="617"/>
      <c r="D36" s="617"/>
      <c r="E36" s="617"/>
      <c r="F36" s="618"/>
      <c r="G36" s="617"/>
      <c r="H36" s="617"/>
      <c r="I36" s="617"/>
      <c r="J36" s="617"/>
      <c r="K36" s="617"/>
      <c r="L36" s="617"/>
      <c r="M36" s="617"/>
      <c r="N36" s="617"/>
      <c r="O36" s="617"/>
      <c r="P36" s="617"/>
      <c r="Q36" s="617"/>
      <c r="R36" s="617"/>
      <c r="S36" s="617"/>
      <c r="T36" s="617"/>
      <c r="U36" s="617"/>
      <c r="V36" s="619"/>
    </row>
    <row r="37" spans="2:22">
      <c r="B37" s="616"/>
      <c r="C37" s="617"/>
      <c r="D37" s="620" t="s">
        <v>34</v>
      </c>
      <c r="E37" s="620"/>
      <c r="F37" s="620"/>
      <c r="G37" s="620"/>
      <c r="H37" s="620"/>
      <c r="I37" s="620"/>
      <c r="J37" s="620"/>
      <c r="K37" s="620"/>
      <c r="L37" s="617"/>
      <c r="M37" s="621" t="s">
        <v>35</v>
      </c>
      <c r="N37" s="622"/>
      <c r="O37" s="623"/>
      <c r="P37" s="624" t="s">
        <v>36</v>
      </c>
      <c r="Q37" s="624" t="s">
        <v>37</v>
      </c>
      <c r="R37" s="624" t="s">
        <v>38</v>
      </c>
      <c r="S37" s="625" t="s">
        <v>39</v>
      </c>
      <c r="T37" s="617"/>
      <c r="U37" s="617"/>
      <c r="V37" s="619"/>
    </row>
    <row r="38" ht="15.75" customHeight="1" spans="2:22">
      <c r="B38" s="616"/>
      <c r="C38" s="617"/>
      <c r="D38" s="620"/>
      <c r="E38" s="620"/>
      <c r="F38" s="620"/>
      <c r="G38" s="620"/>
      <c r="H38" s="620"/>
      <c r="I38" s="620"/>
      <c r="J38" s="620"/>
      <c r="K38" s="620"/>
      <c r="L38" s="617"/>
      <c r="M38" s="626"/>
      <c r="N38" s="627"/>
      <c r="O38" s="628"/>
      <c r="P38" s="629"/>
      <c r="Q38" s="629"/>
      <c r="R38" s="629"/>
      <c r="S38" s="630"/>
      <c r="T38" s="617"/>
      <c r="U38" s="617"/>
      <c r="V38" s="619"/>
    </row>
    <row r="39" spans="2:22">
      <c r="B39" s="616"/>
      <c r="C39" s="617"/>
      <c r="D39" s="620"/>
      <c r="E39" s="620"/>
      <c r="F39" s="620"/>
      <c r="G39" s="620"/>
      <c r="H39" s="620"/>
      <c r="I39" s="620"/>
      <c r="J39" s="620"/>
      <c r="K39" s="620"/>
      <c r="L39" s="617"/>
      <c r="M39" s="621" t="s">
        <v>40</v>
      </c>
      <c r="N39" s="631"/>
      <c r="O39" s="566"/>
      <c r="P39" s="505"/>
      <c r="Q39" s="505"/>
      <c r="R39" s="505"/>
      <c r="S39" s="505"/>
      <c r="T39" s="617"/>
      <c r="U39" s="617"/>
      <c r="V39" s="619"/>
    </row>
    <row r="40" ht="14.55" spans="2:22">
      <c r="B40" s="616"/>
      <c r="C40" s="617"/>
      <c r="D40" s="620"/>
      <c r="E40" s="620"/>
      <c r="F40" s="620"/>
      <c r="G40" s="620"/>
      <c r="H40" s="620"/>
      <c r="I40" s="620"/>
      <c r="J40" s="620"/>
      <c r="K40" s="620"/>
      <c r="L40" s="617"/>
      <c r="M40" s="626"/>
      <c r="N40" s="632"/>
      <c r="O40" s="566"/>
      <c r="P40" s="505"/>
      <c r="Q40" s="505"/>
      <c r="R40" s="505"/>
      <c r="S40" s="505"/>
      <c r="T40" s="617"/>
      <c r="U40" s="617"/>
      <c r="V40" s="619"/>
    </row>
    <row r="41" ht="14.55" spans="2:22">
      <c r="B41" s="633"/>
      <c r="C41" s="634"/>
      <c r="D41" s="634"/>
      <c r="E41" s="634"/>
      <c r="F41" s="634"/>
      <c r="G41" s="634"/>
      <c r="H41" s="634"/>
      <c r="I41" s="634"/>
      <c r="J41" s="634"/>
      <c r="K41" s="634"/>
      <c r="L41" s="634"/>
      <c r="M41" s="634"/>
      <c r="N41" s="634"/>
      <c r="O41" s="634"/>
      <c r="P41" s="634"/>
      <c r="Q41" s="634"/>
      <c r="R41" s="634"/>
      <c r="S41" s="634"/>
      <c r="T41" s="634"/>
      <c r="U41" s="634"/>
      <c r="V41" s="635"/>
    </row>
    <row r="42" ht="14.55"/>
    <row r="43" ht="15.6" spans="2:22">
      <c r="B43" s="588">
        <v>2</v>
      </c>
      <c r="C43" s="589" t="s">
        <v>41</v>
      </c>
      <c r="D43" s="589"/>
      <c r="E43" s="589"/>
      <c r="F43" s="589"/>
      <c r="G43" s="589"/>
      <c r="H43" s="589"/>
      <c r="I43" s="589"/>
      <c r="J43" s="589"/>
      <c r="K43" s="589"/>
      <c r="L43" s="589"/>
      <c r="M43" s="589"/>
      <c r="N43" s="589"/>
      <c r="O43" s="589"/>
      <c r="P43" s="589"/>
      <c r="Q43" s="589"/>
      <c r="R43" s="589"/>
      <c r="S43" s="589"/>
      <c r="T43" s="589"/>
      <c r="U43" s="589"/>
      <c r="V43" s="590"/>
    </row>
    <row r="44" ht="15.6" spans="2:22">
      <c r="B44" s="591"/>
      <c r="C44" s="592"/>
      <c r="D44" s="592"/>
      <c r="E44" s="592"/>
      <c r="F44" s="592"/>
      <c r="G44" s="592"/>
      <c r="H44" s="592"/>
      <c r="I44" s="592"/>
      <c r="J44" s="592"/>
      <c r="K44" s="592"/>
      <c r="L44" s="592"/>
      <c r="M44" s="592"/>
      <c r="N44" s="592"/>
      <c r="O44" s="592"/>
      <c r="P44" s="592"/>
      <c r="Q44" s="592"/>
      <c r="R44" s="592"/>
      <c r="S44" s="592"/>
      <c r="T44" s="592"/>
      <c r="U44" s="592"/>
      <c r="V44" s="593"/>
    </row>
    <row r="45" spans="2:22">
      <c r="B45" s="594"/>
      <c r="C45" s="579"/>
      <c r="D45" s="579"/>
      <c r="E45" s="579"/>
      <c r="F45" s="579"/>
      <c r="G45" s="579"/>
      <c r="H45" s="579"/>
      <c r="I45" s="579"/>
      <c r="J45" s="579"/>
      <c r="K45" s="579"/>
      <c r="L45" s="579"/>
      <c r="M45" s="579"/>
      <c r="N45" s="579"/>
      <c r="O45" s="579"/>
      <c r="P45" s="579"/>
      <c r="Q45" s="579"/>
      <c r="R45" s="579"/>
      <c r="S45" s="579"/>
      <c r="T45" s="579"/>
      <c r="U45" s="579"/>
      <c r="V45" s="593"/>
    </row>
    <row r="46" spans="2:22">
      <c r="B46" s="636"/>
      <c r="C46" s="597" t="s">
        <v>42</v>
      </c>
      <c r="D46" s="598"/>
      <c r="E46" s="598"/>
      <c r="F46" s="598"/>
      <c r="G46" s="598"/>
      <c r="H46" s="598"/>
      <c r="I46" s="598"/>
      <c r="J46" s="637"/>
      <c r="K46" s="637"/>
      <c r="L46" s="637"/>
      <c r="M46" s="637"/>
      <c r="N46" s="637"/>
      <c r="O46" s="637"/>
      <c r="P46" s="637"/>
      <c r="Q46" s="637"/>
      <c r="R46" s="637"/>
      <c r="S46" s="637"/>
      <c r="T46" s="637"/>
      <c r="U46" s="637"/>
      <c r="V46" s="638"/>
    </row>
    <row r="47" spans="2:22">
      <c r="B47" s="616"/>
      <c r="C47" s="617"/>
      <c r="D47" s="617"/>
      <c r="E47" s="617"/>
      <c r="F47" s="617"/>
      <c r="G47" s="617"/>
      <c r="H47" s="617"/>
      <c r="I47" s="617"/>
      <c r="J47" s="617"/>
      <c r="K47" s="617"/>
      <c r="L47" s="617"/>
      <c r="M47" s="617"/>
      <c r="N47" s="617"/>
      <c r="O47" s="617"/>
      <c r="P47" s="617"/>
      <c r="Q47" s="617"/>
      <c r="R47" s="617"/>
      <c r="S47" s="617"/>
      <c r="T47" s="617"/>
      <c r="U47" s="639"/>
      <c r="V47" s="619"/>
    </row>
    <row r="48" spans="2:22">
      <c r="B48" s="616"/>
      <c r="C48" s="617"/>
      <c r="D48" s="617"/>
      <c r="E48" s="617"/>
      <c r="F48" s="617"/>
      <c r="G48" s="617"/>
      <c r="H48" s="617"/>
      <c r="I48" s="617"/>
      <c r="J48" s="617"/>
      <c r="K48" s="617"/>
      <c r="L48" s="617"/>
      <c r="M48" s="617"/>
      <c r="N48" s="617"/>
      <c r="O48" s="617"/>
      <c r="P48" s="617"/>
      <c r="Q48" s="617"/>
      <c r="R48" s="617"/>
      <c r="S48" s="617"/>
      <c r="T48" s="617"/>
      <c r="U48" s="617"/>
      <c r="V48" s="619"/>
    </row>
    <row r="49" spans="2:22">
      <c r="B49" s="616"/>
      <c r="C49" s="617"/>
      <c r="D49" s="617"/>
      <c r="E49" s="617"/>
      <c r="F49" s="617"/>
      <c r="G49" s="617"/>
      <c r="H49" s="617"/>
      <c r="I49" s="617"/>
      <c r="J49" s="617"/>
      <c r="K49" s="617"/>
      <c r="L49" s="617"/>
      <c r="M49" s="617"/>
      <c r="N49" s="617"/>
      <c r="O49" s="617"/>
      <c r="P49" s="617"/>
      <c r="Q49" s="617"/>
      <c r="R49" s="617"/>
      <c r="S49" s="617"/>
      <c r="T49" s="617"/>
      <c r="U49" s="617"/>
      <c r="V49" s="619"/>
    </row>
    <row r="50" spans="2:22">
      <c r="B50" s="616"/>
      <c r="C50" s="617"/>
      <c r="D50" s="617"/>
      <c r="E50" s="617"/>
      <c r="F50" s="617"/>
      <c r="G50" s="617"/>
      <c r="H50" s="617"/>
      <c r="I50" s="617"/>
      <c r="J50" s="617"/>
      <c r="K50" s="617"/>
      <c r="L50" s="617"/>
      <c r="M50" s="617"/>
      <c r="N50" s="617"/>
      <c r="O50" s="617"/>
      <c r="P50" s="617"/>
      <c r="Q50" s="617"/>
      <c r="R50" s="617"/>
      <c r="S50" s="617"/>
      <c r="T50" s="617"/>
      <c r="U50" s="617"/>
      <c r="V50" s="619"/>
    </row>
    <row r="51" spans="2:22">
      <c r="B51" s="616"/>
      <c r="C51" s="617"/>
      <c r="D51" s="617"/>
      <c r="E51" s="617"/>
      <c r="F51" s="617"/>
      <c r="G51" s="617"/>
      <c r="H51" s="617"/>
      <c r="I51" s="617"/>
      <c r="J51" s="617"/>
      <c r="K51" s="617"/>
      <c r="L51" s="617"/>
      <c r="M51" s="617"/>
      <c r="N51" s="617"/>
      <c r="O51" s="617"/>
      <c r="P51" s="617"/>
      <c r="Q51" s="617"/>
      <c r="R51" s="617"/>
      <c r="S51" s="617"/>
      <c r="T51" s="617"/>
      <c r="U51" s="617"/>
      <c r="V51" s="619"/>
    </row>
    <row r="52" spans="2:22">
      <c r="B52" s="616"/>
      <c r="C52" s="617"/>
      <c r="D52" s="617"/>
      <c r="E52" s="617"/>
      <c r="F52" s="617"/>
      <c r="G52" s="617"/>
      <c r="H52" s="617"/>
      <c r="I52" s="617"/>
      <c r="J52" s="617"/>
      <c r="K52" s="617"/>
      <c r="L52" s="617"/>
      <c r="M52" s="617"/>
      <c r="N52" s="617"/>
      <c r="O52" s="617"/>
      <c r="P52" s="617"/>
      <c r="Q52" s="617"/>
      <c r="R52" s="617"/>
      <c r="S52" s="617"/>
      <c r="T52" s="617"/>
      <c r="U52" s="617"/>
      <c r="V52" s="619"/>
    </row>
    <row r="53" spans="2:22">
      <c r="B53" s="616"/>
      <c r="C53" s="617"/>
      <c r="D53" s="617"/>
      <c r="E53" s="617"/>
      <c r="F53" s="617"/>
      <c r="G53" s="617"/>
      <c r="H53" s="617"/>
      <c r="I53" s="617"/>
      <c r="J53" s="617"/>
      <c r="K53" s="617"/>
      <c r="L53" s="617"/>
      <c r="M53" s="617"/>
      <c r="N53" s="617"/>
      <c r="O53" s="617"/>
      <c r="P53" s="617"/>
      <c r="Q53" s="617"/>
      <c r="R53" s="617"/>
      <c r="S53" s="617"/>
      <c r="T53" s="617"/>
      <c r="U53" s="617"/>
      <c r="V53" s="619"/>
    </row>
    <row r="54" spans="2:22">
      <c r="B54" s="616"/>
      <c r="C54" s="617"/>
      <c r="D54" s="617"/>
      <c r="E54" s="617"/>
      <c r="F54" s="617"/>
      <c r="G54" s="617"/>
      <c r="H54" s="617"/>
      <c r="I54" s="617"/>
      <c r="J54" s="617"/>
      <c r="K54" s="617"/>
      <c r="L54" s="617"/>
      <c r="M54" s="617"/>
      <c r="N54" s="617"/>
      <c r="O54" s="617"/>
      <c r="P54" s="617"/>
      <c r="Q54" s="617"/>
      <c r="R54" s="617"/>
      <c r="S54" s="617"/>
      <c r="T54" s="617"/>
      <c r="U54" s="640" t="s">
        <v>43</v>
      </c>
      <c r="V54" s="619"/>
    </row>
    <row r="55" spans="2:22">
      <c r="B55" s="641"/>
      <c r="C55" s="642" t="s">
        <v>44</v>
      </c>
      <c r="D55" s="642"/>
      <c r="E55" s="642"/>
      <c r="F55" s="642"/>
      <c r="G55" s="643" t="s">
        <v>45</v>
      </c>
      <c r="H55" s="643"/>
      <c r="I55" s="644" t="s">
        <v>46</v>
      </c>
      <c r="J55" s="644" t="s">
        <v>47</v>
      </c>
      <c r="K55" s="645" t="s">
        <v>48</v>
      </c>
      <c r="L55" s="645" t="s">
        <v>49</v>
      </c>
      <c r="M55" s="646" t="s">
        <v>50</v>
      </c>
      <c r="N55" s="646"/>
      <c r="O55" s="646"/>
      <c r="P55" s="647" t="s">
        <v>51</v>
      </c>
      <c r="Q55" s="647"/>
      <c r="R55" s="647"/>
      <c r="S55" s="648" t="s">
        <v>52</v>
      </c>
      <c r="T55" s="648"/>
      <c r="U55" s="648"/>
      <c r="V55" s="649"/>
    </row>
    <row r="56" spans="2:22">
      <c r="B56" s="604"/>
      <c r="U56" s="650"/>
      <c r="V56" s="605"/>
    </row>
    <row r="57" spans="2:22">
      <c r="B57" s="604"/>
      <c r="C57" s="651"/>
      <c r="D57" s="581" t="s">
        <v>53</v>
      </c>
      <c r="J57" s="580" t="s">
        <v>54</v>
      </c>
      <c r="V57" s="605"/>
    </row>
    <row r="58" spans="2:22">
      <c r="B58" s="604"/>
      <c r="C58" s="652"/>
      <c r="D58" s="581" t="s">
        <v>55</v>
      </c>
      <c r="J58" s="580" t="s">
        <v>56</v>
      </c>
      <c r="V58" s="605"/>
    </row>
    <row r="59" spans="2:22">
      <c r="B59" s="604"/>
      <c r="V59" s="605"/>
    </row>
    <row r="60" spans="2:22">
      <c r="B60" s="604"/>
      <c r="C60" s="613"/>
      <c r="D60" s="613" t="s">
        <v>57</v>
      </c>
      <c r="E60" s="613"/>
      <c r="F60" s="613"/>
      <c r="G60" s="613"/>
      <c r="H60" s="613"/>
      <c r="I60" s="613"/>
      <c r="J60" s="613"/>
      <c r="K60" s="613"/>
      <c r="L60" s="613"/>
      <c r="M60" s="613"/>
      <c r="N60" s="613"/>
      <c r="O60" s="613"/>
      <c r="P60" s="613"/>
      <c r="Q60" s="613"/>
      <c r="R60" s="613"/>
      <c r="S60" s="613"/>
      <c r="T60" s="613"/>
      <c r="U60" s="613"/>
      <c r="V60" s="605"/>
    </row>
    <row r="61" ht="15" customHeight="1" spans="2:22">
      <c r="B61" s="604"/>
      <c r="C61" s="613"/>
      <c r="D61" s="613"/>
      <c r="E61" s="613"/>
      <c r="F61" s="613"/>
      <c r="G61" s="613"/>
      <c r="H61" s="613"/>
      <c r="I61" s="613"/>
      <c r="J61" s="613"/>
      <c r="K61" s="613"/>
      <c r="L61" s="613"/>
      <c r="M61" s="613"/>
      <c r="N61" s="613"/>
      <c r="O61" s="613"/>
      <c r="P61" s="613"/>
      <c r="Q61" s="613"/>
      <c r="R61" s="613"/>
      <c r="S61" s="613"/>
      <c r="T61" s="613"/>
      <c r="U61" s="613"/>
      <c r="V61" s="605"/>
    </row>
    <row r="62" spans="2:22">
      <c r="B62" s="604"/>
      <c r="V62" s="605"/>
    </row>
    <row r="63" spans="2:22">
      <c r="B63" s="653"/>
      <c r="C63" s="654"/>
      <c r="D63" s="654"/>
      <c r="E63" s="654"/>
      <c r="F63" s="654"/>
      <c r="G63" s="654"/>
      <c r="H63" s="654"/>
      <c r="I63" s="654"/>
      <c r="J63" s="654"/>
      <c r="K63" s="654"/>
      <c r="L63" s="654"/>
      <c r="M63" s="654"/>
      <c r="N63" s="654"/>
      <c r="O63" s="654"/>
      <c r="P63" s="654"/>
      <c r="Q63" s="654"/>
      <c r="R63" s="654"/>
      <c r="S63" s="654"/>
      <c r="T63" s="654"/>
      <c r="U63" s="654"/>
      <c r="V63" s="655"/>
    </row>
    <row r="64" spans="2:22">
      <c r="B64" s="656"/>
      <c r="C64" s="657" t="s">
        <v>58</v>
      </c>
      <c r="D64" s="658" t="s">
        <v>59</v>
      </c>
      <c r="E64" s="658"/>
      <c r="F64" s="658"/>
      <c r="G64" s="658"/>
      <c r="H64" s="658"/>
      <c r="I64" s="658"/>
      <c r="J64" s="658"/>
      <c r="K64" s="658"/>
      <c r="L64" s="658"/>
      <c r="M64" s="658"/>
      <c r="N64" s="658"/>
      <c r="O64" s="658"/>
      <c r="P64" s="658"/>
      <c r="Q64" s="658"/>
      <c r="R64" s="658"/>
      <c r="S64" s="658"/>
      <c r="T64" s="658"/>
      <c r="U64" s="658"/>
      <c r="V64" s="659"/>
    </row>
    <row r="65" spans="2:22">
      <c r="B65" s="656"/>
      <c r="C65" s="657"/>
      <c r="D65" s="658"/>
      <c r="E65" s="658"/>
      <c r="F65" s="658"/>
      <c r="G65" s="658"/>
      <c r="H65" s="658"/>
      <c r="I65" s="658"/>
      <c r="J65" s="658"/>
      <c r="K65" s="658"/>
      <c r="L65" s="658"/>
      <c r="M65" s="658"/>
      <c r="N65" s="658"/>
      <c r="O65" s="658"/>
      <c r="P65" s="658"/>
      <c r="Q65" s="658"/>
      <c r="R65" s="658"/>
      <c r="S65" s="658"/>
      <c r="T65" s="658"/>
      <c r="U65" s="658"/>
      <c r="V65" s="659"/>
    </row>
    <row r="66" spans="2:22">
      <c r="B66" s="656"/>
      <c r="C66" s="657"/>
      <c r="D66" s="658"/>
      <c r="E66" s="658"/>
      <c r="F66" s="658"/>
      <c r="G66" s="658"/>
      <c r="H66" s="658"/>
      <c r="I66" s="658"/>
      <c r="J66" s="658"/>
      <c r="K66" s="660" t="s">
        <v>60</v>
      </c>
      <c r="L66" s="660"/>
      <c r="M66" s="661" t="s">
        <v>61</v>
      </c>
      <c r="N66" s="662"/>
      <c r="O66" s="662"/>
      <c r="P66" s="663"/>
      <c r="Q66" s="661" t="s">
        <v>62</v>
      </c>
      <c r="R66" s="662"/>
      <c r="S66" s="662"/>
      <c r="T66" s="663"/>
      <c r="U66" s="658"/>
      <c r="V66" s="659"/>
    </row>
    <row r="67" ht="36" customHeight="1" spans="2:22">
      <c r="B67" s="656"/>
      <c r="C67" s="657"/>
      <c r="D67" s="658"/>
      <c r="E67" s="658"/>
      <c r="F67" s="658"/>
      <c r="G67" s="658"/>
      <c r="H67" s="658"/>
      <c r="I67" s="658"/>
      <c r="J67" s="658"/>
      <c r="K67" s="664"/>
      <c r="L67" s="664"/>
      <c r="M67" s="665" t="s">
        <v>63</v>
      </c>
      <c r="N67" s="665"/>
      <c r="O67" s="665" t="s">
        <v>64</v>
      </c>
      <c r="P67" s="665"/>
      <c r="Q67" s="665" t="s">
        <v>63</v>
      </c>
      <c r="R67" s="665"/>
      <c r="S67" s="665" t="s">
        <v>65</v>
      </c>
      <c r="T67" s="665"/>
      <c r="U67" s="658"/>
      <c r="V67" s="659"/>
    </row>
    <row r="68" spans="2:22">
      <c r="B68" s="656"/>
      <c r="C68" s="658"/>
      <c r="D68" s="658"/>
      <c r="E68" s="666" t="s">
        <v>66</v>
      </c>
      <c r="F68" s="667"/>
      <c r="G68" s="667"/>
      <c r="H68" s="667"/>
      <c r="I68" s="667"/>
      <c r="J68" s="668"/>
      <c r="K68" s="669">
        <v>0.25</v>
      </c>
      <c r="L68" s="669"/>
      <c r="M68" s="669">
        <v>0.25</v>
      </c>
      <c r="N68" s="669"/>
      <c r="O68" s="669">
        <v>0.2</v>
      </c>
      <c r="P68" s="669"/>
      <c r="Q68" s="669">
        <v>0.15</v>
      </c>
      <c r="R68" s="669"/>
      <c r="S68" s="669">
        <v>0.2</v>
      </c>
      <c r="T68" s="669"/>
      <c r="U68" s="658"/>
      <c r="V68" s="659"/>
    </row>
    <row r="69" spans="2:22">
      <c r="B69" s="656"/>
      <c r="C69" s="658"/>
      <c r="D69" s="658"/>
      <c r="E69" s="666" t="s">
        <v>67</v>
      </c>
      <c r="F69" s="667"/>
      <c r="G69" s="667"/>
      <c r="H69" s="667"/>
      <c r="I69" s="667"/>
      <c r="J69" s="668"/>
      <c r="K69" s="669">
        <v>0.5</v>
      </c>
      <c r="L69" s="669"/>
      <c r="M69" s="669">
        <v>0.45</v>
      </c>
      <c r="N69" s="669"/>
      <c r="O69" s="669">
        <v>0.6</v>
      </c>
      <c r="P69" s="669"/>
      <c r="Q69" s="669">
        <v>0.65</v>
      </c>
      <c r="R69" s="669"/>
      <c r="S69" s="669">
        <v>0.8</v>
      </c>
      <c r="T69" s="669"/>
      <c r="U69" s="658"/>
      <c r="V69" s="659"/>
    </row>
    <row r="70" spans="2:22">
      <c r="B70" s="656"/>
      <c r="C70" s="658"/>
      <c r="D70" s="658"/>
      <c r="E70" s="666" t="s">
        <v>68</v>
      </c>
      <c r="F70" s="667"/>
      <c r="G70" s="667"/>
      <c r="H70" s="667"/>
      <c r="I70" s="667"/>
      <c r="J70" s="668"/>
      <c r="K70" s="669">
        <v>0.25</v>
      </c>
      <c r="L70" s="669"/>
      <c r="M70" s="669">
        <v>0.3</v>
      </c>
      <c r="N70" s="669"/>
      <c r="O70" s="669">
        <v>0.2</v>
      </c>
      <c r="P70" s="669"/>
      <c r="Q70" s="669">
        <v>0.2</v>
      </c>
      <c r="R70" s="669"/>
      <c r="S70" s="670"/>
      <c r="T70" s="670"/>
      <c r="U70" s="658"/>
      <c r="V70" s="659"/>
    </row>
    <row r="71" spans="2:22">
      <c r="B71" s="656"/>
      <c r="C71" s="658"/>
      <c r="D71" s="658"/>
      <c r="E71" s="658"/>
      <c r="F71" s="658"/>
      <c r="G71" s="658"/>
      <c r="H71" s="658"/>
      <c r="I71" s="658"/>
      <c r="J71" s="658"/>
      <c r="K71" s="671">
        <f>SUM(K68:K70)</f>
        <v>1</v>
      </c>
      <c r="L71" s="671"/>
      <c r="M71" s="671">
        <f>SUM(M68:M70)</f>
        <v>1</v>
      </c>
      <c r="N71" s="671"/>
      <c r="O71" s="671">
        <f>SUM(O68:O70)</f>
        <v>1</v>
      </c>
      <c r="P71" s="671"/>
      <c r="Q71" s="671">
        <f>SUM(Q68:Q70)</f>
        <v>1</v>
      </c>
      <c r="R71" s="671"/>
      <c r="S71" s="671">
        <f>SUM(S68:S70)</f>
        <v>1</v>
      </c>
      <c r="T71" s="671"/>
      <c r="U71" s="658"/>
      <c r="V71" s="659"/>
    </row>
    <row r="72" ht="14.55" spans="2:22">
      <c r="B72" s="672"/>
      <c r="C72" s="673"/>
      <c r="D72" s="673"/>
      <c r="E72" s="673"/>
      <c r="F72" s="673"/>
      <c r="G72" s="673"/>
      <c r="H72" s="673"/>
      <c r="I72" s="673"/>
      <c r="J72" s="673"/>
      <c r="K72" s="673"/>
      <c r="L72" s="673"/>
      <c r="M72" s="673"/>
      <c r="N72" s="673"/>
      <c r="O72" s="673"/>
      <c r="P72" s="673"/>
      <c r="Q72" s="673"/>
      <c r="R72" s="673"/>
      <c r="S72" s="673"/>
      <c r="T72" s="673"/>
      <c r="U72" s="673"/>
      <c r="V72" s="674"/>
    </row>
    <row r="73" ht="14.55"/>
    <row r="74" ht="15.6" spans="2:22">
      <c r="B74" s="588">
        <v>3</v>
      </c>
      <c r="C74" s="589" t="s">
        <v>69</v>
      </c>
      <c r="D74" s="589"/>
      <c r="E74" s="589"/>
      <c r="F74" s="589"/>
      <c r="G74" s="589"/>
      <c r="H74" s="589"/>
      <c r="I74" s="589"/>
      <c r="J74" s="589"/>
      <c r="K74" s="589"/>
      <c r="L74" s="589"/>
      <c r="M74" s="589"/>
      <c r="N74" s="589"/>
      <c r="O74" s="589"/>
      <c r="P74" s="589"/>
      <c r="Q74" s="589"/>
      <c r="R74" s="589"/>
      <c r="S74" s="589"/>
      <c r="T74" s="589"/>
      <c r="U74" s="589"/>
      <c r="V74" s="590"/>
    </row>
    <row r="75" ht="15.6" spans="2:22">
      <c r="B75" s="591"/>
      <c r="C75" s="592"/>
      <c r="D75" s="592"/>
      <c r="E75" s="592"/>
      <c r="F75" s="592"/>
      <c r="G75" s="592"/>
      <c r="H75" s="592"/>
      <c r="I75" s="592"/>
      <c r="J75" s="592"/>
      <c r="K75" s="592"/>
      <c r="L75" s="592"/>
      <c r="M75" s="592"/>
      <c r="N75" s="592"/>
      <c r="O75" s="592"/>
      <c r="P75" s="592"/>
      <c r="Q75" s="592"/>
      <c r="R75" s="592"/>
      <c r="S75" s="592"/>
      <c r="T75" s="592"/>
      <c r="U75" s="592"/>
      <c r="V75" s="593"/>
    </row>
    <row r="76" spans="2:22">
      <c r="B76" s="594"/>
      <c r="C76" s="675"/>
      <c r="D76" s="675"/>
      <c r="E76" s="675"/>
      <c r="F76" s="675"/>
      <c r="G76" s="675"/>
      <c r="H76" s="675"/>
      <c r="I76" s="675"/>
      <c r="J76" s="675"/>
      <c r="K76" s="675"/>
      <c r="L76" s="675"/>
      <c r="M76" s="675"/>
      <c r="N76" s="675"/>
      <c r="O76" s="675"/>
      <c r="P76" s="675"/>
      <c r="Q76" s="675"/>
      <c r="R76" s="675"/>
      <c r="S76" s="675"/>
      <c r="T76" s="675"/>
      <c r="U76" s="675"/>
      <c r="V76" s="593"/>
    </row>
    <row r="77" spans="2:22">
      <c r="B77" s="636"/>
      <c r="C77" s="597" t="s">
        <v>70</v>
      </c>
      <c r="D77" s="598"/>
      <c r="E77" s="598"/>
      <c r="F77" s="598"/>
      <c r="G77" s="598"/>
      <c r="H77" s="598"/>
      <c r="I77" s="599"/>
      <c r="J77" s="599"/>
      <c r="K77" s="579"/>
      <c r="L77" s="579"/>
      <c r="M77" s="579"/>
      <c r="N77" s="579"/>
      <c r="O77" s="579"/>
      <c r="P77" s="579"/>
      <c r="Q77" s="579"/>
      <c r="R77" s="579"/>
      <c r="S77" s="579"/>
      <c r="T77" s="579"/>
      <c r="U77" s="579"/>
      <c r="V77" s="593"/>
    </row>
    <row r="78" spans="2:22">
      <c r="B78" s="676"/>
      <c r="C78" s="602"/>
      <c r="D78" s="602"/>
      <c r="E78" s="602"/>
      <c r="F78" s="602"/>
      <c r="G78" s="602"/>
      <c r="H78" s="602"/>
      <c r="I78" s="602"/>
      <c r="J78" s="602"/>
      <c r="K78" s="602"/>
      <c r="L78" s="602"/>
      <c r="M78" s="602"/>
      <c r="N78" s="602"/>
      <c r="O78" s="602"/>
      <c r="P78" s="602"/>
      <c r="Q78" s="602"/>
      <c r="R78" s="602"/>
      <c r="S78" s="602"/>
      <c r="T78" s="602"/>
      <c r="U78" s="602"/>
      <c r="V78" s="603"/>
    </row>
    <row r="79" customHeight="1" spans="2:22">
      <c r="B79" s="677"/>
      <c r="C79" s="678" t="s">
        <v>71</v>
      </c>
      <c r="D79" s="678"/>
      <c r="E79" s="678"/>
      <c r="F79" s="678"/>
      <c r="G79" s="678"/>
      <c r="H79" s="678" t="s">
        <v>72</v>
      </c>
      <c r="I79" s="678"/>
      <c r="J79" s="678"/>
      <c r="K79" s="678" t="s">
        <v>73</v>
      </c>
      <c r="L79" s="678"/>
      <c r="M79" s="678"/>
      <c r="N79" s="678"/>
      <c r="O79" s="678" t="s">
        <v>74</v>
      </c>
      <c r="P79" s="678"/>
      <c r="Q79" s="678"/>
      <c r="R79" s="678" t="s">
        <v>75</v>
      </c>
      <c r="S79" s="678"/>
      <c r="T79" s="678"/>
      <c r="U79" s="678"/>
      <c r="V79" s="605"/>
    </row>
    <row r="80" customHeight="1" spans="2:22">
      <c r="B80" s="677"/>
      <c r="C80" s="679" t="s">
        <v>76</v>
      </c>
      <c r="D80" s="679"/>
      <c r="E80" s="679"/>
      <c r="F80" s="679"/>
      <c r="G80" s="679"/>
      <c r="H80" s="679" t="s">
        <v>77</v>
      </c>
      <c r="I80" s="679"/>
      <c r="J80" s="679"/>
      <c r="K80" s="679" t="s">
        <v>78</v>
      </c>
      <c r="L80" s="679"/>
      <c r="M80" s="679"/>
      <c r="N80" s="679"/>
      <c r="O80" s="679" t="s">
        <v>79</v>
      </c>
      <c r="P80" s="679"/>
      <c r="Q80" s="679"/>
      <c r="R80" s="680" t="s">
        <v>80</v>
      </c>
      <c r="S80" s="680"/>
      <c r="T80" s="680"/>
      <c r="U80" s="680"/>
      <c r="V80" s="605"/>
    </row>
    <row r="81" spans="2:22">
      <c r="B81" s="677"/>
      <c r="C81" s="679"/>
      <c r="D81" s="679"/>
      <c r="E81" s="679"/>
      <c r="F81" s="679"/>
      <c r="G81" s="679"/>
      <c r="H81" s="679"/>
      <c r="I81" s="679"/>
      <c r="J81" s="679"/>
      <c r="K81" s="679"/>
      <c r="L81" s="679"/>
      <c r="M81" s="679"/>
      <c r="N81" s="679"/>
      <c r="O81" s="679"/>
      <c r="P81" s="679"/>
      <c r="Q81" s="679"/>
      <c r="R81" s="681"/>
      <c r="S81" s="681"/>
      <c r="T81" s="681"/>
      <c r="U81" s="681"/>
      <c r="V81" s="605"/>
    </row>
    <row r="82" customHeight="1" spans="2:22">
      <c r="B82" s="677"/>
      <c r="C82" s="679" t="s">
        <v>81</v>
      </c>
      <c r="D82" s="679"/>
      <c r="E82" s="679"/>
      <c r="F82" s="679"/>
      <c r="G82" s="679"/>
      <c r="H82" s="679" t="s">
        <v>82</v>
      </c>
      <c r="I82" s="679"/>
      <c r="J82" s="679"/>
      <c r="K82" s="679" t="s">
        <v>83</v>
      </c>
      <c r="L82" s="679"/>
      <c r="M82" s="679"/>
      <c r="N82" s="679"/>
      <c r="O82" s="679" t="s">
        <v>84</v>
      </c>
      <c r="P82" s="679"/>
      <c r="Q82" s="679"/>
      <c r="R82" s="682" t="s">
        <v>50</v>
      </c>
      <c r="S82" s="682"/>
      <c r="T82" s="682"/>
      <c r="U82" s="682"/>
      <c r="V82" s="605"/>
    </row>
    <row r="83" spans="2:22">
      <c r="B83" s="677"/>
      <c r="C83" s="679"/>
      <c r="D83" s="679"/>
      <c r="E83" s="679"/>
      <c r="F83" s="679"/>
      <c r="G83" s="679"/>
      <c r="H83" s="679"/>
      <c r="I83" s="679"/>
      <c r="J83" s="679"/>
      <c r="K83" s="679"/>
      <c r="L83" s="679"/>
      <c r="M83" s="679"/>
      <c r="N83" s="679"/>
      <c r="O83" s="679"/>
      <c r="P83" s="679"/>
      <c r="Q83" s="679"/>
      <c r="R83" s="683" t="s">
        <v>51</v>
      </c>
      <c r="S83" s="683"/>
      <c r="T83" s="683"/>
      <c r="U83" s="683"/>
      <c r="V83" s="605"/>
    </row>
    <row r="84" customHeight="1" spans="2:22">
      <c r="B84" s="677"/>
      <c r="C84" s="679" t="s">
        <v>85</v>
      </c>
      <c r="D84" s="679"/>
      <c r="E84" s="679"/>
      <c r="F84" s="679"/>
      <c r="G84" s="679"/>
      <c r="H84" s="679" t="s">
        <v>77</v>
      </c>
      <c r="I84" s="679"/>
      <c r="J84" s="679"/>
      <c r="K84" s="679" t="s">
        <v>78</v>
      </c>
      <c r="L84" s="679"/>
      <c r="M84" s="679"/>
      <c r="N84" s="679"/>
      <c r="O84" s="679" t="s">
        <v>79</v>
      </c>
      <c r="P84" s="679"/>
      <c r="Q84" s="679"/>
      <c r="R84" s="680" t="s">
        <v>80</v>
      </c>
      <c r="S84" s="680"/>
      <c r="T84" s="680"/>
      <c r="U84" s="680"/>
      <c r="V84" s="605"/>
    </row>
    <row r="85" customHeight="1" spans="2:22">
      <c r="B85" s="677"/>
      <c r="C85" s="679"/>
      <c r="D85" s="679"/>
      <c r="E85" s="679"/>
      <c r="F85" s="679"/>
      <c r="G85" s="679"/>
      <c r="H85" s="679"/>
      <c r="I85" s="679"/>
      <c r="J85" s="679"/>
      <c r="K85" s="679"/>
      <c r="L85" s="679"/>
      <c r="M85" s="679"/>
      <c r="N85" s="679"/>
      <c r="O85" s="679"/>
      <c r="P85" s="679"/>
      <c r="Q85" s="679"/>
      <c r="R85" s="681"/>
      <c r="S85" s="681"/>
      <c r="T85" s="681"/>
      <c r="U85" s="681"/>
      <c r="V85" s="605"/>
    </row>
    <row r="86" customHeight="1" spans="2:22">
      <c r="B86" s="677"/>
      <c r="C86" s="679" t="s">
        <v>86</v>
      </c>
      <c r="D86" s="679"/>
      <c r="E86" s="679"/>
      <c r="F86" s="679"/>
      <c r="G86" s="679"/>
      <c r="H86" s="679" t="s">
        <v>82</v>
      </c>
      <c r="I86" s="679"/>
      <c r="J86" s="679"/>
      <c r="K86" s="679" t="s">
        <v>83</v>
      </c>
      <c r="L86" s="679"/>
      <c r="M86" s="679"/>
      <c r="N86" s="679"/>
      <c r="O86" s="679" t="s">
        <v>84</v>
      </c>
      <c r="P86" s="679"/>
      <c r="Q86" s="679"/>
      <c r="R86" s="682" t="s">
        <v>50</v>
      </c>
      <c r="S86" s="682"/>
      <c r="T86" s="682"/>
      <c r="U86" s="682"/>
      <c r="V86" s="605"/>
    </row>
    <row r="87" customHeight="1" spans="2:22">
      <c r="B87" s="677"/>
      <c r="C87" s="679"/>
      <c r="D87" s="679"/>
      <c r="E87" s="679"/>
      <c r="F87" s="679"/>
      <c r="G87" s="679"/>
      <c r="H87" s="679"/>
      <c r="I87" s="679"/>
      <c r="J87" s="679"/>
      <c r="K87" s="679"/>
      <c r="L87" s="679"/>
      <c r="M87" s="679"/>
      <c r="N87" s="679"/>
      <c r="O87" s="679"/>
      <c r="P87" s="679"/>
      <c r="Q87" s="679"/>
      <c r="R87" s="683" t="s">
        <v>51</v>
      </c>
      <c r="S87" s="683"/>
      <c r="T87" s="683"/>
      <c r="U87" s="683"/>
      <c r="V87" s="605"/>
    </row>
    <row r="88" spans="2:22">
      <c r="B88" s="604"/>
      <c r="V88" s="605"/>
    </row>
    <row r="89" ht="15" customHeight="1" spans="2:22">
      <c r="B89" s="604"/>
      <c r="C89" s="684"/>
      <c r="D89" s="613" t="s">
        <v>87</v>
      </c>
      <c r="E89" s="613"/>
      <c r="F89" s="613"/>
      <c r="G89" s="613"/>
      <c r="H89" s="613"/>
      <c r="I89" s="613"/>
      <c r="J89" s="613"/>
      <c r="K89" s="613"/>
      <c r="L89" s="613"/>
      <c r="M89" s="613"/>
      <c r="N89" s="613"/>
      <c r="O89" s="613"/>
      <c r="P89" s="613"/>
      <c r="Q89" s="613"/>
      <c r="R89" s="613"/>
      <c r="S89" s="613"/>
      <c r="T89" s="613"/>
      <c r="U89" s="613"/>
      <c r="V89" s="605"/>
    </row>
    <row r="90" ht="15" customHeight="1" spans="2:22">
      <c r="B90" s="604"/>
      <c r="C90" s="684"/>
      <c r="D90" s="613"/>
      <c r="E90" s="613"/>
      <c r="F90" s="613"/>
      <c r="G90" s="613"/>
      <c r="H90" s="613"/>
      <c r="I90" s="613"/>
      <c r="J90" s="613"/>
      <c r="K90" s="613"/>
      <c r="L90" s="613"/>
      <c r="M90" s="613"/>
      <c r="N90" s="613"/>
      <c r="O90" s="613"/>
      <c r="P90" s="613"/>
      <c r="Q90" s="613"/>
      <c r="R90" s="613"/>
      <c r="S90" s="613"/>
      <c r="T90" s="613"/>
      <c r="U90" s="613"/>
      <c r="V90" s="605"/>
    </row>
    <row r="91" spans="2:22">
      <c r="B91" s="604"/>
      <c r="C91" s="684"/>
      <c r="D91" s="613"/>
      <c r="E91" s="613"/>
      <c r="F91" s="613"/>
      <c r="G91" s="613"/>
      <c r="H91" s="613"/>
      <c r="I91" s="613"/>
      <c r="J91" s="613"/>
      <c r="K91" s="613"/>
      <c r="L91" s="613"/>
      <c r="M91" s="613"/>
      <c r="N91" s="613"/>
      <c r="O91" s="613"/>
      <c r="P91" s="613"/>
      <c r="Q91" s="613"/>
      <c r="R91" s="613"/>
      <c r="S91" s="613"/>
      <c r="T91" s="613"/>
      <c r="U91" s="613"/>
      <c r="V91" s="605"/>
    </row>
    <row r="92" ht="14.55" spans="2:22">
      <c r="B92" s="685"/>
      <c r="C92" s="686"/>
      <c r="D92" s="686"/>
      <c r="E92" s="686"/>
      <c r="F92" s="686"/>
      <c r="G92" s="686"/>
      <c r="H92" s="686"/>
      <c r="I92" s="686"/>
      <c r="J92" s="686"/>
      <c r="K92" s="686"/>
      <c r="L92" s="686"/>
      <c r="M92" s="686"/>
      <c r="N92" s="686"/>
      <c r="O92" s="686"/>
      <c r="P92" s="686"/>
      <c r="Q92" s="686"/>
      <c r="R92" s="686"/>
      <c r="S92" s="686"/>
      <c r="T92" s="686"/>
      <c r="U92" s="686"/>
      <c r="V92" s="687"/>
    </row>
    <row r="93" ht="14.55"/>
    <row r="94" ht="15.6" spans="2:22">
      <c r="B94" s="588">
        <v>4</v>
      </c>
      <c r="C94" s="589" t="s">
        <v>88</v>
      </c>
      <c r="D94" s="589"/>
      <c r="E94" s="589"/>
      <c r="F94" s="589"/>
      <c r="G94" s="589"/>
      <c r="H94" s="589"/>
      <c r="I94" s="589"/>
      <c r="J94" s="589"/>
      <c r="K94" s="589"/>
      <c r="L94" s="589"/>
      <c r="M94" s="589"/>
      <c r="N94" s="589"/>
      <c r="O94" s="589"/>
      <c r="P94" s="589"/>
      <c r="Q94" s="589"/>
      <c r="R94" s="589"/>
      <c r="S94" s="589"/>
      <c r="T94" s="589"/>
      <c r="U94" s="589"/>
      <c r="V94" s="590"/>
    </row>
    <row r="95" ht="16.35" spans="2:22">
      <c r="B95" s="688"/>
      <c r="C95" s="689"/>
      <c r="D95" s="689"/>
      <c r="E95" s="689"/>
      <c r="F95" s="689"/>
      <c r="G95" s="689"/>
      <c r="H95" s="689"/>
      <c r="I95" s="689"/>
      <c r="J95" s="689"/>
      <c r="K95" s="689"/>
      <c r="L95" s="689"/>
      <c r="M95" s="689"/>
      <c r="N95" s="689"/>
      <c r="O95" s="689"/>
      <c r="P95" s="689"/>
      <c r="Q95" s="689"/>
      <c r="R95" s="689"/>
      <c r="S95" s="689"/>
      <c r="T95" s="689"/>
      <c r="U95" s="689"/>
      <c r="V95" s="690"/>
    </row>
    <row r="96"/>
    <row r="97" spans="1:23">
      <c r="A97" s="579"/>
      <c r="B97" s="579"/>
      <c r="C97" s="579"/>
      <c r="D97" s="579"/>
      <c r="E97" s="579"/>
      <c r="F97" s="579"/>
      <c r="G97" s="579"/>
      <c r="H97" s="579"/>
      <c r="I97" s="579"/>
      <c r="J97" s="579"/>
      <c r="K97" s="579"/>
      <c r="L97" s="579"/>
      <c r="M97" s="579"/>
      <c r="N97" s="579"/>
      <c r="O97" s="579"/>
      <c r="P97" s="579"/>
      <c r="Q97" s="579"/>
      <c r="R97" s="579"/>
      <c r="S97" s="579"/>
      <c r="T97" s="579"/>
      <c r="U97" s="579"/>
      <c r="V97" s="579"/>
      <c r="W97" s="579"/>
    </row>
  </sheetData>
  <sheetProtection algorithmName="SHA-512" hashValue="XBQiY8YVIJYMnc27seu7ml74x3Qt6gC0RikfL0ekphh3UHsr66cd0NpRde0mV3O4iVrTBGoRoe3clCo9DU2jBw==" saltValue="Wm5NkoqmpS9B8SlAXm9U5A==" spinCount="100000" sheet="1" objects="1" scenarios="1"/>
  <mergeCells count="81">
    <mergeCell ref="C55:F55"/>
    <mergeCell ref="G55:H55"/>
    <mergeCell ref="M55:O55"/>
    <mergeCell ref="P55:R55"/>
    <mergeCell ref="S55:U55"/>
    <mergeCell ref="M66:P66"/>
    <mergeCell ref="Q66:T66"/>
    <mergeCell ref="M67:N67"/>
    <mergeCell ref="O67:P67"/>
    <mergeCell ref="Q67:R67"/>
    <mergeCell ref="S67:T67"/>
    <mergeCell ref="E68:J68"/>
    <mergeCell ref="K68:L68"/>
    <mergeCell ref="M68:N68"/>
    <mergeCell ref="O68:P68"/>
    <mergeCell ref="Q68:R68"/>
    <mergeCell ref="S68:T68"/>
    <mergeCell ref="E69:J69"/>
    <mergeCell ref="K69:L69"/>
    <mergeCell ref="M69:N69"/>
    <mergeCell ref="O69:P69"/>
    <mergeCell ref="Q69:R69"/>
    <mergeCell ref="S69:T69"/>
    <mergeCell ref="E70:J70"/>
    <mergeCell ref="K70:L70"/>
    <mergeCell ref="M70:N70"/>
    <mergeCell ref="O70:P70"/>
    <mergeCell ref="Q70:R70"/>
    <mergeCell ref="S70:T70"/>
    <mergeCell ref="K71:L71"/>
    <mergeCell ref="M71:N71"/>
    <mergeCell ref="O71:P71"/>
    <mergeCell ref="Q71:R71"/>
    <mergeCell ref="S71:T71"/>
    <mergeCell ref="C79:G79"/>
    <mergeCell ref="H79:J79"/>
    <mergeCell ref="K79:N79"/>
    <mergeCell ref="O79:Q79"/>
    <mergeCell ref="R79:U79"/>
    <mergeCell ref="R80:U80"/>
    <mergeCell ref="R81:U81"/>
    <mergeCell ref="R82:U82"/>
    <mergeCell ref="R83:U83"/>
    <mergeCell ref="R84:U84"/>
    <mergeCell ref="R85:U85"/>
    <mergeCell ref="R86:U86"/>
    <mergeCell ref="R87:U87"/>
    <mergeCell ref="P37:P38"/>
    <mergeCell ref="Q37:Q38"/>
    <mergeCell ref="R37:R38"/>
    <mergeCell ref="S37:S38"/>
    <mergeCell ref="C84:G85"/>
    <mergeCell ref="C86:G87"/>
    <mergeCell ref="K86:N87"/>
    <mergeCell ref="O86:Q87"/>
    <mergeCell ref="D89:T91"/>
    <mergeCell ref="J25:U26"/>
    <mergeCell ref="F25:H26"/>
    <mergeCell ref="D33:N34"/>
    <mergeCell ref="C80:G81"/>
    <mergeCell ref="C82:G83"/>
    <mergeCell ref="O80:Q81"/>
    <mergeCell ref="H82:J83"/>
    <mergeCell ref="K82:N83"/>
    <mergeCell ref="O82:Q83"/>
    <mergeCell ref="H80:J81"/>
    <mergeCell ref="K80:N81"/>
    <mergeCell ref="H84:J85"/>
    <mergeCell ref="K84:N85"/>
    <mergeCell ref="O84:Q85"/>
    <mergeCell ref="H86:J87"/>
    <mergeCell ref="M37:O38"/>
    <mergeCell ref="M39:N40"/>
    <mergeCell ref="C7:T8"/>
    <mergeCell ref="C74:T75"/>
    <mergeCell ref="D28:T29"/>
    <mergeCell ref="C94:T95"/>
    <mergeCell ref="D37:K40"/>
    <mergeCell ref="K66:L67"/>
    <mergeCell ref="C43:T44"/>
    <mergeCell ref="D60:T6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L69"/>
  <sheetViews>
    <sheetView showGridLines="0" workbookViewId="0">
      <pane ySplit="3" topLeftCell="A4" activePane="bottomLeft" state="frozen"/>
      <selection/>
      <selection pane="bottomLeft" activeCell="A1" sqref="A1"/>
    </sheetView>
  </sheetViews>
  <sheetFormatPr defaultColWidth="0" defaultRowHeight="13.8" zeroHeight="1"/>
  <cols>
    <col min="1" max="1" width="3.66666666666667" style="482" customWidth="1"/>
    <col min="2" max="2" width="3.66666666666667" style="483" customWidth="1"/>
    <col min="3" max="3" width="10.6666666666667" style="482" customWidth="1"/>
    <col min="4" max="4" width="10.6666666666667" style="484" customWidth="1"/>
    <col min="5" max="5" width="2.66666666666667" style="485" customWidth="1"/>
    <col min="6" max="6" width="10.6666666666667" style="486" customWidth="1"/>
    <col min="7" max="7" width="32.6666666666667" style="486" customWidth="1"/>
    <col min="8" max="9" width="3.66666666666667" style="482" customWidth="1"/>
    <col min="10" max="10" width="3.66666666666667" style="486" customWidth="1"/>
    <col min="11" max="11" width="3.66666666666667" style="482" customWidth="1"/>
    <col min="12" max="12" width="35.6666666666667" style="482" customWidth="1"/>
    <col min="13" max="14" width="3.66666666666667" style="482" customWidth="1"/>
    <col min="15" max="15" width="35.6666666666667" style="482" customWidth="1"/>
    <col min="16" max="17" width="3.66666666666667" style="482" customWidth="1"/>
    <col min="18" max="19" width="9.11111111111111" style="482" hidden="1" customWidth="1"/>
    <col min="20" max="25" width="0" style="482" hidden="1" customWidth="1"/>
    <col min="26" max="16384" width="9.11111111111111" style="482" hidden="1"/>
  </cols>
  <sheetData>
    <row r="1" ht="15" customHeight="1" spans="1:38">
      <c r="A1" s="487"/>
      <c r="B1" s="488"/>
      <c r="C1" s="489"/>
      <c r="D1" s="489"/>
      <c r="E1" s="489"/>
      <c r="F1" s="490"/>
      <c r="G1" s="489"/>
      <c r="H1" s="489"/>
      <c r="I1" s="489"/>
      <c r="J1" s="489"/>
      <c r="K1" s="489"/>
      <c r="L1" s="489"/>
      <c r="M1" s="489"/>
      <c r="N1" s="489"/>
      <c r="O1" s="489"/>
      <c r="P1" s="489"/>
      <c r="Q1" s="491"/>
    </row>
    <row r="2" ht="15" customHeight="1" spans="1:38">
      <c r="A2" s="491"/>
      <c r="B2" s="488"/>
      <c r="C2" s="489"/>
      <c r="D2" s="489"/>
      <c r="E2" s="489"/>
      <c r="F2" s="490"/>
      <c r="G2" s="489"/>
      <c r="H2" s="489"/>
      <c r="I2" s="489"/>
      <c r="J2" s="489"/>
      <c r="K2" s="489"/>
      <c r="L2" s="489"/>
      <c r="M2" s="489"/>
      <c r="N2" s="489"/>
      <c r="O2" s="489"/>
      <c r="P2" s="489"/>
      <c r="Q2" s="491"/>
    </row>
    <row r="3" ht="24.6" spans="1:38">
      <c r="A3" s="491"/>
      <c r="B3" s="488"/>
      <c r="C3" s="489"/>
      <c r="D3" s="492" t="s">
        <v>89</v>
      </c>
      <c r="E3" s="489"/>
      <c r="F3" s="490"/>
      <c r="G3" s="489"/>
      <c r="H3" s="489"/>
      <c r="I3" s="489"/>
      <c r="J3" s="489"/>
      <c r="K3" s="489"/>
      <c r="L3" s="489"/>
      <c r="M3" s="489"/>
      <c r="N3" s="489"/>
      <c r="O3" s="489"/>
      <c r="P3" s="489"/>
      <c r="Q3" s="491"/>
    </row>
    <row r="4" ht="15" customHeight="1" spans="1:38">
      <c r="A4" s="491"/>
      <c r="B4" s="488"/>
      <c r="C4" s="489"/>
      <c r="D4" s="489"/>
      <c r="E4" s="489"/>
      <c r="F4" s="490"/>
      <c r="G4" s="489"/>
      <c r="H4" s="489"/>
      <c r="I4" s="489"/>
      <c r="J4" s="489"/>
      <c r="K4" s="489"/>
      <c r="L4" s="489"/>
      <c r="M4" s="489"/>
      <c r="N4" s="489"/>
      <c r="O4" s="489"/>
      <c r="P4" s="489"/>
      <c r="Q4" s="491"/>
    </row>
    <row r="5" ht="15" customHeight="1" spans="1:38">
      <c r="A5" s="491"/>
      <c r="B5" s="488"/>
      <c r="C5" s="489"/>
      <c r="D5" s="489"/>
      <c r="E5" s="489"/>
      <c r="F5" s="490"/>
      <c r="G5" s="489"/>
      <c r="H5" s="489"/>
      <c r="I5" s="489"/>
      <c r="J5" s="489"/>
      <c r="K5" s="489"/>
      <c r="L5" s="489"/>
      <c r="M5" s="489"/>
      <c r="N5" s="489"/>
      <c r="O5" s="489"/>
      <c r="P5" s="493"/>
      <c r="Q5" s="491"/>
    </row>
    <row r="6" ht="14.55"/>
    <row r="7" spans="1:38">
      <c r="B7" s="494" t="s">
        <v>4</v>
      </c>
      <c r="C7" s="495"/>
      <c r="D7" s="495"/>
      <c r="E7" s="495"/>
      <c r="F7" s="495"/>
      <c r="G7" s="495"/>
      <c r="H7" s="496"/>
      <c r="J7" s="494" t="s">
        <v>32</v>
      </c>
      <c r="K7" s="495"/>
      <c r="L7" s="495"/>
      <c r="M7" s="495"/>
      <c r="N7" s="495"/>
      <c r="O7" s="495"/>
      <c r="P7" s="496"/>
    </row>
    <row r="8" spans="1:38">
      <c r="B8" s="497"/>
      <c r="C8" s="498"/>
      <c r="D8" s="498"/>
      <c r="E8" s="498"/>
      <c r="F8" s="498"/>
      <c r="G8" s="498"/>
      <c r="H8" s="499"/>
      <c r="J8" s="497"/>
      <c r="K8" s="498"/>
      <c r="L8" s="498"/>
      <c r="M8" s="498"/>
      <c r="N8" s="498"/>
      <c r="O8" s="498"/>
      <c r="P8" s="499"/>
    </row>
    <row r="9" spans="1:38">
      <c r="B9" s="500"/>
      <c r="C9" s="501"/>
      <c r="D9" s="501"/>
      <c r="E9" s="502"/>
      <c r="F9" s="501"/>
      <c r="G9" s="501"/>
      <c r="H9" s="503"/>
      <c r="J9" s="504"/>
      <c r="K9" s="505"/>
      <c r="L9" s="506"/>
      <c r="M9" s="505"/>
      <c r="N9" s="505"/>
      <c r="O9" s="505"/>
      <c r="P9" s="507"/>
    </row>
    <row r="10" ht="14.4" spans="1:38">
      <c r="B10" s="508"/>
      <c r="C10" s="509" t="s">
        <v>5</v>
      </c>
      <c r="D10" s="510"/>
      <c r="E10" s="511" t="s">
        <v>6</v>
      </c>
      <c r="F10" s="512" t="s">
        <v>90</v>
      </c>
      <c r="G10" s="513"/>
      <c r="H10" s="507"/>
      <c r="J10" s="504"/>
      <c r="K10" s="514" t="s">
        <v>91</v>
      </c>
      <c r="L10" s="515"/>
      <c r="M10" s="505"/>
      <c r="N10" s="514" t="s">
        <v>92</v>
      </c>
      <c r="O10" s="516"/>
      <c r="P10" s="507"/>
      <c r="AK10" t="s">
        <v>93</v>
      </c>
      <c r="AL10" t="s">
        <v>94</v>
      </c>
    </row>
    <row r="11" ht="14.4" spans="1:38">
      <c r="B11" s="508"/>
      <c r="C11" s="509" t="s">
        <v>8</v>
      </c>
      <c r="D11" s="510"/>
      <c r="E11" s="511" t="s">
        <v>6</v>
      </c>
      <c r="F11" s="512" t="s">
        <v>95</v>
      </c>
      <c r="G11" s="513"/>
      <c r="H11" s="507"/>
      <c r="J11" s="504"/>
      <c r="K11" s="517">
        <v>1</v>
      </c>
      <c r="L11" s="518" t="s">
        <v>96</v>
      </c>
      <c r="M11" s="505"/>
      <c r="N11" s="517">
        <v>1</v>
      </c>
      <c r="O11" s="518" t="s">
        <v>97</v>
      </c>
      <c r="P11" s="507"/>
      <c r="AK11" t="s">
        <v>98</v>
      </c>
      <c r="AL11" t="s">
        <v>99</v>
      </c>
    </row>
    <row r="12" ht="14.4" spans="1:38">
      <c r="B12" s="508"/>
      <c r="C12" s="519"/>
      <c r="D12" s="519"/>
      <c r="E12" s="520"/>
      <c r="F12" s="506"/>
      <c r="G12" s="506"/>
      <c r="H12" s="507"/>
      <c r="J12" s="521"/>
      <c r="K12" s="517">
        <v>2</v>
      </c>
      <c r="L12" s="518" t="s">
        <v>100</v>
      </c>
      <c r="M12" s="505"/>
      <c r="N12" s="517">
        <v>2</v>
      </c>
      <c r="O12" s="518" t="s">
        <v>101</v>
      </c>
      <c r="P12" s="507"/>
      <c r="AK12" t="s">
        <v>102</v>
      </c>
      <c r="AL12" t="s">
        <v>103</v>
      </c>
    </row>
    <row r="13" ht="14.4" spans="1:38">
      <c r="B13" s="508"/>
      <c r="C13" s="509" t="s">
        <v>10</v>
      </c>
      <c r="D13" s="510"/>
      <c r="E13" s="511" t="s">
        <v>6</v>
      </c>
      <c r="F13" s="691" t="s">
        <v>104</v>
      </c>
      <c r="G13" s="506"/>
      <c r="H13" s="507"/>
      <c r="J13" s="521"/>
      <c r="K13" s="517">
        <v>3</v>
      </c>
      <c r="L13" s="518" t="s">
        <v>105</v>
      </c>
      <c r="M13" s="505"/>
      <c r="N13" s="517">
        <v>3</v>
      </c>
      <c r="O13" s="518" t="s">
        <v>106</v>
      </c>
      <c r="P13" s="507"/>
      <c r="AK13" t="s">
        <v>107</v>
      </c>
      <c r="AL13" t="s">
        <v>108</v>
      </c>
    </row>
    <row r="14" ht="14.4" spans="1:38">
      <c r="B14" s="508"/>
      <c r="C14" s="522" t="s">
        <v>12</v>
      </c>
      <c r="D14" s="523"/>
      <c r="E14" s="524" t="s">
        <v>6</v>
      </c>
      <c r="F14" s="525" t="s">
        <v>109</v>
      </c>
      <c r="G14" s="526"/>
      <c r="H14" s="507"/>
      <c r="J14" s="521"/>
      <c r="K14" s="517">
        <v>4</v>
      </c>
      <c r="L14" s="518" t="s">
        <v>110</v>
      </c>
      <c r="M14" s="505"/>
      <c r="N14" s="517">
        <v>4</v>
      </c>
      <c r="O14" s="518" t="s">
        <v>111</v>
      </c>
      <c r="P14" s="507"/>
      <c r="AK14" t="s">
        <v>112</v>
      </c>
      <c r="AL14" t="s">
        <v>113</v>
      </c>
    </row>
    <row r="15" ht="14.4" spans="1:38">
      <c r="B15" s="508"/>
      <c r="C15" s="527"/>
      <c r="D15" s="528"/>
      <c r="E15" s="529"/>
      <c r="F15" s="530"/>
      <c r="G15" s="531"/>
      <c r="H15" s="507"/>
      <c r="J15" s="521"/>
      <c r="K15" s="517">
        <v>5</v>
      </c>
      <c r="L15" s="518" t="s">
        <v>114</v>
      </c>
      <c r="M15" s="505"/>
      <c r="N15" s="517">
        <v>5</v>
      </c>
      <c r="O15" s="518" t="s">
        <v>115</v>
      </c>
      <c r="P15" s="507"/>
      <c r="AK15" t="s">
        <v>116</v>
      </c>
      <c r="AL15" t="s">
        <v>117</v>
      </c>
    </row>
    <row r="16" ht="14.4" spans="1:38">
      <c r="B16" s="508"/>
      <c r="C16" s="509" t="s">
        <v>14</v>
      </c>
      <c r="D16" s="510"/>
      <c r="E16" s="511" t="s">
        <v>6</v>
      </c>
      <c r="F16" s="512" t="s">
        <v>118</v>
      </c>
      <c r="G16" s="513"/>
      <c r="H16" s="507"/>
      <c r="J16" s="521"/>
      <c r="K16" s="517">
        <v>6</v>
      </c>
      <c r="L16" s="518" t="s">
        <v>119</v>
      </c>
      <c r="M16" s="505"/>
      <c r="N16" s="517">
        <v>6</v>
      </c>
      <c r="O16" s="518" t="s">
        <v>120</v>
      </c>
      <c r="P16" s="507"/>
      <c r="AK16" t="s">
        <v>121</v>
      </c>
      <c r="AL16" t="s">
        <v>122</v>
      </c>
    </row>
    <row r="17" ht="15.15" spans="2:38">
      <c r="B17" s="532"/>
      <c r="C17" s="533"/>
      <c r="D17" s="534"/>
      <c r="E17" s="535"/>
      <c r="F17" s="534"/>
      <c r="G17" s="533"/>
      <c r="H17" s="536"/>
      <c r="J17" s="521"/>
      <c r="K17" s="517">
        <v>7</v>
      </c>
      <c r="L17" s="518" t="s">
        <v>123</v>
      </c>
      <c r="M17" s="505"/>
      <c r="N17" s="517">
        <v>7</v>
      </c>
      <c r="O17" s="518" t="s">
        <v>124</v>
      </c>
      <c r="P17" s="507"/>
      <c r="AK17" t="s">
        <v>125</v>
      </c>
      <c r="AL17" t="s">
        <v>126</v>
      </c>
    </row>
    <row r="18" ht="15.15" spans="2:38">
      <c r="J18" s="521"/>
      <c r="K18" s="517">
        <v>8</v>
      </c>
      <c r="L18" s="518" t="s">
        <v>127</v>
      </c>
      <c r="M18" s="505"/>
      <c r="N18" s="517">
        <v>8</v>
      </c>
      <c r="O18" s="518" t="s">
        <v>128</v>
      </c>
      <c r="P18" s="507"/>
      <c r="AK18" t="s">
        <v>129</v>
      </c>
      <c r="AL18" t="s">
        <v>130</v>
      </c>
    </row>
    <row r="19" ht="14.4" spans="2:38">
      <c r="B19" s="494" t="s">
        <v>17</v>
      </c>
      <c r="C19" s="495"/>
      <c r="D19" s="495"/>
      <c r="E19" s="495"/>
      <c r="F19" s="495"/>
      <c r="G19" s="495"/>
      <c r="H19" s="496"/>
      <c r="J19" s="521"/>
      <c r="K19" s="517">
        <v>9</v>
      </c>
      <c r="L19" s="518" t="s">
        <v>131</v>
      </c>
      <c r="M19" s="505"/>
      <c r="N19" s="517">
        <v>9</v>
      </c>
      <c r="O19" s="518" t="s">
        <v>132</v>
      </c>
      <c r="P19" s="507"/>
      <c r="AK19" t="s">
        <v>133</v>
      </c>
      <c r="AL19" t="s">
        <v>134</v>
      </c>
    </row>
    <row r="20" ht="14.4" spans="2:38">
      <c r="B20" s="497"/>
      <c r="C20" s="498"/>
      <c r="D20" s="498"/>
      <c r="E20" s="498"/>
      <c r="F20" s="498"/>
      <c r="G20" s="498"/>
      <c r="H20" s="499"/>
      <c r="J20" s="521"/>
      <c r="K20" s="517">
        <v>10</v>
      </c>
      <c r="L20" s="518" t="s">
        <v>135</v>
      </c>
      <c r="M20" s="505"/>
      <c r="N20" s="517">
        <v>10</v>
      </c>
      <c r="O20" s="518" t="s">
        <v>136</v>
      </c>
      <c r="P20" s="507"/>
      <c r="AK20" t="s">
        <v>137</v>
      </c>
      <c r="AL20" t="s">
        <v>138</v>
      </c>
    </row>
    <row r="21" ht="14.4" spans="2:38">
      <c r="B21" s="500"/>
      <c r="C21" s="501"/>
      <c r="D21" s="502"/>
      <c r="E21" s="501"/>
      <c r="F21" s="501"/>
      <c r="G21" s="501"/>
      <c r="H21" s="503"/>
      <c r="J21" s="521"/>
      <c r="K21" s="517">
        <v>11</v>
      </c>
      <c r="L21" s="518" t="s">
        <v>139</v>
      </c>
      <c r="M21" s="505"/>
      <c r="N21" s="517">
        <v>11</v>
      </c>
      <c r="O21" s="518" t="s">
        <v>140</v>
      </c>
      <c r="P21" s="507"/>
      <c r="AK21" t="s">
        <v>141</v>
      </c>
      <c r="AL21" t="s">
        <v>142</v>
      </c>
    </row>
    <row r="22" ht="14.4" spans="2:38">
      <c r="B22" s="508"/>
      <c r="C22" s="537" t="s">
        <v>18</v>
      </c>
      <c r="D22" s="538"/>
      <c r="E22" s="539" t="s">
        <v>6</v>
      </c>
      <c r="F22" s="540" t="s">
        <v>143</v>
      </c>
      <c r="G22" s="541"/>
      <c r="H22" s="507"/>
      <c r="J22" s="521"/>
      <c r="K22" s="517">
        <v>12</v>
      </c>
      <c r="L22" s="518" t="s">
        <v>144</v>
      </c>
      <c r="M22" s="505"/>
      <c r="N22" s="517">
        <v>12</v>
      </c>
      <c r="O22" s="518" t="s">
        <v>145</v>
      </c>
      <c r="P22" s="507"/>
      <c r="AK22" t="s">
        <v>146</v>
      </c>
      <c r="AL22" t="s">
        <v>147</v>
      </c>
    </row>
    <row r="23" ht="14.4" spans="2:38">
      <c r="B23" s="508"/>
      <c r="C23" s="542"/>
      <c r="D23" s="543"/>
      <c r="E23" s="529"/>
      <c r="F23" s="544"/>
      <c r="G23" s="545"/>
      <c r="H23" s="507"/>
      <c r="J23" s="521"/>
      <c r="K23" s="517">
        <v>13</v>
      </c>
      <c r="L23" s="518" t="s">
        <v>148</v>
      </c>
      <c r="M23" s="505"/>
      <c r="N23" s="517">
        <v>13</v>
      </c>
      <c r="O23" s="518" t="s">
        <v>149</v>
      </c>
      <c r="P23" s="507"/>
      <c r="AK23" t="s">
        <v>150</v>
      </c>
      <c r="AL23" t="s">
        <v>151</v>
      </c>
    </row>
    <row r="24" ht="14.4" spans="2:38">
      <c r="B24" s="508"/>
      <c r="C24" s="546" t="s">
        <v>20</v>
      </c>
      <c r="D24" s="547"/>
      <c r="E24" s="511" t="s">
        <v>6</v>
      </c>
      <c r="F24" s="548">
        <v>11</v>
      </c>
      <c r="G24" s="549" t="s">
        <v>152</v>
      </c>
      <c r="H24" s="507"/>
      <c r="J24" s="521"/>
      <c r="K24" s="517">
        <v>14</v>
      </c>
      <c r="L24" s="518" t="s">
        <v>153</v>
      </c>
      <c r="M24" s="505"/>
      <c r="N24" s="517">
        <v>14</v>
      </c>
      <c r="O24" s="518" t="s">
        <v>154</v>
      </c>
      <c r="P24" s="507"/>
      <c r="AK24" t="s">
        <v>155</v>
      </c>
      <c r="AL24" t="s">
        <v>156</v>
      </c>
    </row>
    <row r="25" ht="14.4" spans="2:38">
      <c r="B25" s="508"/>
      <c r="C25" s="546" t="s">
        <v>22</v>
      </c>
      <c r="D25" s="547"/>
      <c r="E25" s="511" t="s">
        <v>6</v>
      </c>
      <c r="F25" s="550" t="s">
        <v>157</v>
      </c>
      <c r="G25" s="551"/>
      <c r="H25" s="507"/>
      <c r="J25" s="521"/>
      <c r="K25" s="517">
        <v>15</v>
      </c>
      <c r="L25" s="518" t="s">
        <v>158</v>
      </c>
      <c r="M25" s="505"/>
      <c r="N25" s="517">
        <v>15</v>
      </c>
      <c r="O25" s="518" t="s">
        <v>159</v>
      </c>
      <c r="P25" s="507"/>
      <c r="AK25" t="s">
        <v>160</v>
      </c>
      <c r="AL25" t="s">
        <v>161</v>
      </c>
    </row>
    <row r="26" ht="14.4" spans="2:38">
      <c r="B26" s="508"/>
      <c r="C26" s="552" t="s">
        <v>24</v>
      </c>
      <c r="D26" s="553"/>
      <c r="E26" s="524" t="s">
        <v>6</v>
      </c>
      <c r="F26" s="554" t="s">
        <v>76</v>
      </c>
      <c r="G26" s="555"/>
      <c r="H26" s="507"/>
      <c r="J26" s="521"/>
      <c r="K26" s="517">
        <v>16</v>
      </c>
      <c r="L26" s="518" t="s">
        <v>162</v>
      </c>
      <c r="M26" s="505"/>
      <c r="N26" s="517">
        <v>16</v>
      </c>
      <c r="O26" s="518" t="s">
        <v>163</v>
      </c>
      <c r="P26" s="507"/>
      <c r="AK26" t="s">
        <v>164</v>
      </c>
      <c r="AL26" t="s">
        <v>165</v>
      </c>
    </row>
    <row r="27" ht="15" customHeight="1" spans="2:38">
      <c r="B27" s="500"/>
      <c r="C27" s="542"/>
      <c r="D27" s="543"/>
      <c r="E27" s="529"/>
      <c r="F27" s="544"/>
      <c r="G27" s="545"/>
      <c r="H27" s="503"/>
      <c r="J27" s="521"/>
      <c r="K27" s="517">
        <v>17</v>
      </c>
      <c r="L27" s="518" t="s">
        <v>166</v>
      </c>
      <c r="M27" s="505"/>
      <c r="N27" s="517">
        <v>17</v>
      </c>
      <c r="O27" s="518" t="s">
        <v>167</v>
      </c>
      <c r="P27" s="507"/>
      <c r="AK27" t="s">
        <v>168</v>
      </c>
      <c r="AL27" t="s">
        <v>169</v>
      </c>
    </row>
    <row r="28" ht="14.4" spans="2:38">
      <c r="B28" s="500"/>
      <c r="C28" s="552" t="s">
        <v>26</v>
      </c>
      <c r="D28" s="553"/>
      <c r="E28" s="524" t="s">
        <v>6</v>
      </c>
      <c r="F28" s="554" t="s">
        <v>170</v>
      </c>
      <c r="G28" s="555"/>
      <c r="H28" s="503"/>
      <c r="J28" s="521"/>
      <c r="K28" s="517">
        <v>18</v>
      </c>
      <c r="L28" s="518" t="s">
        <v>171</v>
      </c>
      <c r="M28" s="505"/>
      <c r="N28" s="517">
        <v>18</v>
      </c>
      <c r="O28" s="518" t="s">
        <v>172</v>
      </c>
      <c r="P28" s="507"/>
      <c r="AK28" t="s">
        <v>173</v>
      </c>
      <c r="AL28" t="s">
        <v>174</v>
      </c>
    </row>
    <row r="29" ht="14.4" spans="2:38">
      <c r="B29" s="500"/>
      <c r="C29" s="542"/>
      <c r="D29" s="543"/>
      <c r="E29" s="529"/>
      <c r="F29" s="544"/>
      <c r="G29" s="545"/>
      <c r="H29" s="503"/>
      <c r="J29" s="521"/>
      <c r="K29" s="517">
        <v>19</v>
      </c>
      <c r="L29" s="518" t="s">
        <v>175</v>
      </c>
      <c r="M29" s="505"/>
      <c r="N29" s="517">
        <v>19</v>
      </c>
      <c r="O29" s="518" t="s">
        <v>176</v>
      </c>
      <c r="P29" s="507"/>
      <c r="AK29" t="s">
        <v>177</v>
      </c>
      <c r="AL29" t="s">
        <v>178</v>
      </c>
    </row>
    <row r="30" ht="14.4" spans="2:38">
      <c r="B30" s="500"/>
      <c r="C30" s="556" t="s">
        <v>179</v>
      </c>
      <c r="D30" s="557"/>
      <c r="E30" s="558" t="s">
        <v>6</v>
      </c>
      <c r="F30" s="559"/>
      <c r="G30" s="560"/>
      <c r="H30" s="503"/>
      <c r="J30" s="521"/>
      <c r="K30" s="517">
        <v>20</v>
      </c>
      <c r="L30" s="518"/>
      <c r="M30" s="505"/>
      <c r="N30" s="517">
        <v>20</v>
      </c>
      <c r="O30" s="518" t="s">
        <v>180</v>
      </c>
      <c r="P30" s="507"/>
      <c r="AK30"/>
      <c r="AL30" t="s">
        <v>181</v>
      </c>
    </row>
    <row r="31" ht="15" customHeight="1" spans="2:38">
      <c r="B31" s="500"/>
      <c r="C31" s="561"/>
      <c r="D31" s="562"/>
      <c r="E31" s="563"/>
      <c r="F31" s="564"/>
      <c r="G31" s="565"/>
      <c r="H31" s="503"/>
      <c r="J31" s="521"/>
      <c r="K31" s="517">
        <v>21</v>
      </c>
      <c r="L31" s="518"/>
      <c r="M31" s="505"/>
      <c r="N31" s="517">
        <v>21</v>
      </c>
      <c r="O31" s="518" t="s">
        <v>182</v>
      </c>
      <c r="P31" s="507"/>
      <c r="AK31"/>
      <c r="AL31" t="s">
        <v>183</v>
      </c>
    </row>
    <row r="32" ht="14.4" spans="2:38">
      <c r="B32" s="508"/>
      <c r="C32" s="505"/>
      <c r="D32" s="505"/>
      <c r="E32" s="505"/>
      <c r="F32" s="566"/>
      <c r="G32" s="505"/>
      <c r="H32" s="507"/>
      <c r="J32" s="521"/>
      <c r="K32" s="517">
        <v>22</v>
      </c>
      <c r="L32" s="518"/>
      <c r="M32" s="505"/>
      <c r="N32" s="517">
        <v>22</v>
      </c>
      <c r="O32" s="518"/>
      <c r="P32" s="507"/>
      <c r="AK32"/>
      <c r="AL32"/>
    </row>
    <row r="33" ht="14.4" spans="2:38">
      <c r="B33" s="567"/>
      <c r="C33" s="568" t="str">
        <f>_xlfn.IFNA("NOTE: 
Find the Final Grade Computation in the "&amp;INDEX('Helper(IMPORTANT!)'!DE1:DF6,MATCH(F26,'Helper(IMPORTANT!)'!DD1:DD6,0),MATCH(F24,'Helper(IMPORTANT!)'!DE1:DF1,0))&amp;" sheet/s.","")</f>
        <v>NOTE: 
Find the Final Grade Computation in the QUARTERLY AVERAGE sheet/s.</v>
      </c>
      <c r="D33" s="569"/>
      <c r="E33" s="569"/>
      <c r="F33" s="569"/>
      <c r="G33" s="569"/>
      <c r="H33" s="570"/>
      <c r="J33" s="521"/>
      <c r="K33" s="517">
        <v>23</v>
      </c>
      <c r="L33" s="518"/>
      <c r="M33" s="505"/>
      <c r="N33" s="517">
        <v>23</v>
      </c>
      <c r="O33" s="518"/>
      <c r="P33" s="507"/>
      <c r="AK33"/>
      <c r="AL33"/>
    </row>
    <row r="34" ht="14.4" spans="2:38">
      <c r="B34" s="567"/>
      <c r="C34" s="569"/>
      <c r="D34" s="569"/>
      <c r="E34" s="569"/>
      <c r="F34" s="569"/>
      <c r="G34" s="569"/>
      <c r="H34" s="570"/>
      <c r="J34" s="521"/>
      <c r="K34" s="517">
        <v>24</v>
      </c>
      <c r="L34" s="518"/>
      <c r="M34" s="505"/>
      <c r="N34" s="517">
        <v>24</v>
      </c>
      <c r="O34" s="518"/>
      <c r="P34" s="507"/>
      <c r="AK34"/>
      <c r="AL34"/>
    </row>
    <row r="35" ht="14.4" spans="2:38">
      <c r="B35" s="567"/>
      <c r="C35" s="571" t="str">
        <f>_xlfn.IFNA(IF(INDEX('Helper(IMPORTANT!)'!DE1:DF6,MATCH(F26,'Helper(IMPORTANT!)'!DD1:DD6,0),MATCH(F24,'Helper(IMPORTANT!)'!DE1:DF1,0))="QUARTERLY AVERAGE","QUARTERLY AVERAGE","1st SEMESTRAL GRADE"),"")</f>
        <v>QUARTERLY AVERAGE</v>
      </c>
      <c r="D35" s="571"/>
      <c r="E35" s="571"/>
      <c r="F35" s="571"/>
      <c r="G35" s="571" t="str">
        <f>_xlfn.IFNA(IF(INDEX('Helper(IMPORTANT!)'!DE1:DF6,MATCH(F26,'Helper(IMPORTANT!)'!DD1:DD6,0),MATCH(F24,'Helper(IMPORTANT!)'!DE1:DF1,0))="QUARTERLY AVERAGE","QUARTERLY AVERAGE","2nd SEMESTRAL GRADE"),"")</f>
        <v>QUARTERLY AVERAGE</v>
      </c>
      <c r="H35" s="570"/>
      <c r="J35" s="521"/>
      <c r="K35" s="517">
        <v>25</v>
      </c>
      <c r="L35" s="518"/>
      <c r="M35" s="505"/>
      <c r="N35" s="517">
        <v>25</v>
      </c>
      <c r="O35" s="518"/>
      <c r="P35" s="507"/>
      <c r="AK35"/>
      <c r="AL35"/>
    </row>
    <row r="36" ht="15.15" spans="2:38">
      <c r="B36" s="572"/>
      <c r="C36" s="573"/>
      <c r="D36" s="574"/>
      <c r="E36" s="575"/>
      <c r="F36" s="573"/>
      <c r="G36" s="575"/>
      <c r="H36" s="576"/>
      <c r="J36" s="521"/>
      <c r="K36" s="517">
        <v>26</v>
      </c>
      <c r="L36" s="518"/>
      <c r="M36" s="505"/>
      <c r="N36" s="517">
        <v>26</v>
      </c>
      <c r="O36" s="518"/>
      <c r="P36" s="507"/>
      <c r="AK36"/>
      <c r="AL36"/>
    </row>
    <row r="37" ht="14.4" spans="2:38">
      <c r="J37" s="521"/>
      <c r="K37" s="517">
        <v>27</v>
      </c>
      <c r="L37" s="518"/>
      <c r="M37" s="505"/>
      <c r="N37" s="517">
        <v>27</v>
      </c>
      <c r="O37" s="518"/>
      <c r="P37" s="507"/>
      <c r="AK37"/>
      <c r="AL37"/>
    </row>
    <row r="38" ht="14.4" spans="2:38">
      <c r="J38" s="521"/>
      <c r="K38" s="517">
        <v>28</v>
      </c>
      <c r="L38" s="518"/>
      <c r="M38" s="505"/>
      <c r="N38" s="517">
        <v>28</v>
      </c>
      <c r="O38" s="518"/>
      <c r="P38" s="507"/>
      <c r="AK38"/>
      <c r="AL38"/>
    </row>
    <row r="39" ht="14.4" spans="2:38">
      <c r="J39" s="521"/>
      <c r="K39" s="517">
        <v>29</v>
      </c>
      <c r="L39" s="518"/>
      <c r="M39" s="505"/>
      <c r="N39" s="517">
        <v>29</v>
      </c>
      <c r="O39" s="518"/>
      <c r="P39" s="507"/>
      <c r="AK39"/>
      <c r="AL39"/>
    </row>
    <row r="40" ht="14.4" spans="2:38">
      <c r="J40" s="521"/>
      <c r="K40" s="517">
        <v>30</v>
      </c>
      <c r="L40" s="518"/>
      <c r="M40" s="505"/>
      <c r="N40" s="517">
        <v>30</v>
      </c>
      <c r="O40" s="518"/>
      <c r="P40" s="507"/>
      <c r="AK40"/>
      <c r="AL40"/>
    </row>
    <row r="41" ht="14.4" spans="2:38">
      <c r="J41" s="521"/>
      <c r="K41" s="517">
        <v>31</v>
      </c>
      <c r="L41" s="518"/>
      <c r="M41" s="505"/>
      <c r="N41" s="517">
        <v>31</v>
      </c>
      <c r="O41" s="518"/>
      <c r="P41" s="507"/>
      <c r="AK41"/>
      <c r="AL41"/>
    </row>
    <row r="42" ht="14.4" spans="2:38">
      <c r="J42" s="521"/>
      <c r="K42" s="517">
        <v>32</v>
      </c>
      <c r="L42" s="518"/>
      <c r="M42" s="505"/>
      <c r="N42" s="517">
        <v>32</v>
      </c>
      <c r="O42" s="518"/>
      <c r="P42" s="507"/>
      <c r="AK42"/>
      <c r="AL42"/>
    </row>
    <row r="43" ht="14.4" spans="2:38">
      <c r="J43" s="521"/>
      <c r="K43" s="517">
        <v>33</v>
      </c>
      <c r="L43" s="518"/>
      <c r="M43" s="505"/>
      <c r="N43" s="517">
        <v>33</v>
      </c>
      <c r="O43" s="518"/>
      <c r="P43" s="507"/>
      <c r="AK43"/>
      <c r="AL43"/>
    </row>
    <row r="44" ht="14.4" spans="2:38">
      <c r="J44" s="521"/>
      <c r="K44" s="517">
        <v>34</v>
      </c>
      <c r="L44" s="518"/>
      <c r="M44" s="505"/>
      <c r="N44" s="517">
        <v>34</v>
      </c>
      <c r="O44" s="518"/>
      <c r="P44" s="507"/>
      <c r="AK44"/>
      <c r="AL44"/>
    </row>
    <row r="45" ht="14.4" spans="2:38">
      <c r="J45" s="521"/>
      <c r="K45" s="517">
        <v>35</v>
      </c>
      <c r="L45" s="518"/>
      <c r="M45" s="505"/>
      <c r="N45" s="517">
        <v>35</v>
      </c>
      <c r="O45" s="518"/>
      <c r="P45" s="507"/>
      <c r="AK45"/>
      <c r="AL45"/>
    </row>
    <row r="46" ht="14.4" spans="2:38">
      <c r="J46" s="521"/>
      <c r="K46" s="517">
        <v>36</v>
      </c>
      <c r="L46" s="518"/>
      <c r="M46" s="505"/>
      <c r="N46" s="517">
        <v>36</v>
      </c>
      <c r="O46" s="518"/>
      <c r="P46" s="507"/>
      <c r="AK46"/>
      <c r="AL46"/>
    </row>
    <row r="47" ht="14.4" spans="2:38">
      <c r="J47" s="521"/>
      <c r="K47" s="517">
        <v>37</v>
      </c>
      <c r="L47" s="518"/>
      <c r="M47" s="505"/>
      <c r="N47" s="517">
        <v>37</v>
      </c>
      <c r="O47" s="518"/>
      <c r="P47" s="507"/>
      <c r="AK47"/>
      <c r="AL47"/>
    </row>
    <row r="48" ht="14.4" spans="2:38">
      <c r="J48" s="521"/>
      <c r="K48" s="517">
        <v>38</v>
      </c>
      <c r="L48" s="518"/>
      <c r="M48" s="505"/>
      <c r="N48" s="517">
        <v>38</v>
      </c>
      <c r="O48" s="518"/>
      <c r="P48" s="507"/>
      <c r="AK48"/>
      <c r="AL48"/>
    </row>
    <row r="49" ht="14.4" spans="10:38">
      <c r="J49" s="521"/>
      <c r="K49" s="517">
        <v>39</v>
      </c>
      <c r="L49" s="518"/>
      <c r="M49" s="505"/>
      <c r="N49" s="517">
        <v>39</v>
      </c>
      <c r="O49" s="518"/>
      <c r="P49" s="507"/>
      <c r="AK49"/>
      <c r="AL49"/>
    </row>
    <row r="50" ht="14.4" spans="10:38">
      <c r="J50" s="521"/>
      <c r="K50" s="517">
        <v>40</v>
      </c>
      <c r="L50" s="518"/>
      <c r="M50" s="505"/>
      <c r="N50" s="517">
        <v>40</v>
      </c>
      <c r="O50" s="518"/>
      <c r="P50" s="507"/>
      <c r="AK50"/>
      <c r="AL50"/>
    </row>
    <row r="51" ht="14.4" spans="10:38">
      <c r="J51" s="521"/>
      <c r="K51" s="517">
        <v>41</v>
      </c>
      <c r="L51" s="518"/>
      <c r="M51" s="505"/>
      <c r="N51" s="517">
        <v>41</v>
      </c>
      <c r="O51" s="518"/>
      <c r="P51" s="507"/>
      <c r="AK51"/>
      <c r="AL51"/>
    </row>
    <row r="52" ht="14.4" spans="10:38">
      <c r="J52" s="521"/>
      <c r="K52" s="517">
        <v>42</v>
      </c>
      <c r="L52" s="518"/>
      <c r="M52" s="505"/>
      <c r="N52" s="517">
        <v>42</v>
      </c>
      <c r="O52" s="518"/>
      <c r="P52" s="507"/>
      <c r="AK52"/>
      <c r="AL52"/>
    </row>
    <row r="53" ht="14.4" spans="10:38">
      <c r="J53" s="521"/>
      <c r="K53" s="517">
        <v>43</v>
      </c>
      <c r="L53" s="518"/>
      <c r="M53" s="505"/>
      <c r="N53" s="517">
        <v>43</v>
      </c>
      <c r="O53" s="518"/>
      <c r="P53" s="507"/>
      <c r="AK53"/>
      <c r="AL53"/>
    </row>
    <row r="54" ht="14.4" spans="10:38">
      <c r="J54" s="521"/>
      <c r="K54" s="517">
        <v>44</v>
      </c>
      <c r="L54" s="518"/>
      <c r="M54" s="505"/>
      <c r="N54" s="517">
        <v>44</v>
      </c>
      <c r="O54" s="518"/>
      <c r="P54" s="507"/>
      <c r="AK54"/>
      <c r="AL54"/>
    </row>
    <row r="55" ht="14.4" spans="10:38">
      <c r="J55" s="521"/>
      <c r="K55" s="517">
        <v>45</v>
      </c>
      <c r="L55" s="518"/>
      <c r="M55" s="505"/>
      <c r="N55" s="517">
        <v>45</v>
      </c>
      <c r="O55" s="518"/>
      <c r="P55" s="507"/>
      <c r="AK55"/>
      <c r="AL55"/>
    </row>
    <row r="56" ht="14.4" spans="10:38">
      <c r="J56" s="521"/>
      <c r="K56" s="517">
        <v>46</v>
      </c>
      <c r="L56" s="518"/>
      <c r="M56" s="505"/>
      <c r="N56" s="517">
        <v>46</v>
      </c>
      <c r="O56" s="518"/>
      <c r="P56" s="507"/>
      <c r="AK56"/>
      <c r="AL56"/>
    </row>
    <row r="57" ht="14.4" spans="10:38">
      <c r="J57" s="521"/>
      <c r="K57" s="517">
        <v>47</v>
      </c>
      <c r="L57" s="518"/>
      <c r="M57" s="505"/>
      <c r="N57" s="517">
        <v>47</v>
      </c>
      <c r="O57" s="518"/>
      <c r="P57" s="507"/>
      <c r="AK57"/>
      <c r="AL57"/>
    </row>
    <row r="58" ht="14.4" spans="10:38">
      <c r="J58" s="521"/>
      <c r="K58" s="517">
        <v>48</v>
      </c>
      <c r="L58" s="518"/>
      <c r="M58" s="505"/>
      <c r="N58" s="517">
        <v>48</v>
      </c>
      <c r="O58" s="518"/>
      <c r="P58" s="507"/>
      <c r="AK58"/>
      <c r="AL58"/>
    </row>
    <row r="59" ht="14.4" spans="10:38">
      <c r="J59" s="521"/>
      <c r="K59" s="517">
        <v>49</v>
      </c>
      <c r="L59" s="518"/>
      <c r="M59" s="505"/>
      <c r="N59" s="517">
        <v>49</v>
      </c>
      <c r="O59" s="518"/>
      <c r="P59" s="507"/>
      <c r="AK59"/>
      <c r="AL59"/>
    </row>
    <row r="60" ht="14.4" spans="10:38">
      <c r="J60" s="521"/>
      <c r="K60" s="517">
        <v>50</v>
      </c>
      <c r="L60" s="518"/>
      <c r="M60" s="505"/>
      <c r="N60" s="517">
        <v>50</v>
      </c>
      <c r="O60" s="518"/>
      <c r="P60" s="507"/>
      <c r="AK60"/>
      <c r="AL60"/>
    </row>
    <row r="61" ht="14.55" spans="10:38">
      <c r="J61" s="577"/>
      <c r="K61" s="533"/>
      <c r="L61" s="533"/>
      <c r="M61" s="533"/>
      <c r="N61" s="533"/>
      <c r="O61" s="533"/>
      <c r="P61" s="536"/>
    </row>
    <row r="62" spans="10:38">
      <c r="J62" s="482"/>
      <c r="P62" s="578" t="s">
        <v>184</v>
      </c>
    </row>
    <row r="63" hidden="1" spans="10:38">
      <c r="J63" s="482"/>
    </row>
    <row r="64" hidden="1" spans="10:38">
      <c r="J64" s="482"/>
    </row>
    <row r="65" hidden="1" spans="10:10">
      <c r="J65" s="482"/>
    </row>
    <row r="66" hidden="1" spans="10:10">
      <c r="J66" s="482"/>
    </row>
    <row r="67" hidden="1" spans="10:10">
      <c r="J67" s="482"/>
    </row>
    <row r="68" hidden="1" spans="10:10">
      <c r="J68" s="482"/>
    </row>
    <row r="69" hidden="1" spans="10:10">
      <c r="J69" s="482"/>
    </row>
  </sheetData>
  <sheetProtection algorithmName="SHA-512" hashValue="VbGkxXRiEeIlCBJH73uaC/nFzPPQV79D4tE3ly+sbPn7hoGzdnCoUXjHjtWRdXd0QRcLLOuUWVqIJgmAOvyomA==" saltValue="mkH3hsGltFCRBLFSDkW+PQ==" spinCount="100000" sheet="1" formatCells="0" objects="1" scenarios="1"/>
  <mergeCells count="27">
    <mergeCell ref="C10:D10"/>
    <mergeCell ref="F10:G10"/>
    <mergeCell ref="C11:D11"/>
    <mergeCell ref="F11:G11"/>
    <mergeCell ref="C13:D13"/>
    <mergeCell ref="C16:D16"/>
    <mergeCell ref="F16:G16"/>
    <mergeCell ref="F25:G25"/>
    <mergeCell ref="C35:F35"/>
    <mergeCell ref="E14:E15"/>
    <mergeCell ref="E22:E23"/>
    <mergeCell ref="E26:E27"/>
    <mergeCell ref="E28:E29"/>
    <mergeCell ref="E30:E31"/>
    <mergeCell ref="C30:D31"/>
    <mergeCell ref="F30:G31"/>
    <mergeCell ref="J7:P8"/>
    <mergeCell ref="B7:H8"/>
    <mergeCell ref="C14:D15"/>
    <mergeCell ref="F14:G15"/>
    <mergeCell ref="C28:D29"/>
    <mergeCell ref="C22:D23"/>
    <mergeCell ref="B19:H20"/>
    <mergeCell ref="C26:D27"/>
    <mergeCell ref="F26:G27"/>
    <mergeCell ref="F28:G29"/>
    <mergeCell ref="F22:G23"/>
  </mergeCells>
  <conditionalFormatting sqref="C35">
    <cfRule type="containsText" dxfId="0" priority="6" operator="between" text="QUARTERLY">
      <formula>NOT(ISERROR(SEARCH("QUARTERLY",C35)))</formula>
    </cfRule>
    <cfRule type="containsText" dxfId="1" priority="8" operator="between" text="SEMESTRAL">
      <formula>NOT(ISERROR(SEARCH("SEMESTRAL",C35)))</formula>
    </cfRule>
  </conditionalFormatting>
  <conditionalFormatting sqref="G35">
    <cfRule type="containsText" dxfId="2" priority="7" operator="between" text="SEMESTRAL">
      <formula>NOT(ISERROR(SEARCH("SEMESTRAL",G35)))</formula>
    </cfRule>
  </conditionalFormatting>
  <conditionalFormatting sqref="C30:G31">
    <cfRule type="expression" dxfId="3" priority="1">
      <formula>$F$28="Other Elective and Special Curricular Program"</formula>
    </cfRule>
  </conditionalFormatting>
  <dataValidations count="4">
    <dataValidation type="list" allowBlank="1" showInputMessage="1" showErrorMessage="1" sqref="F10:G10">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24" showDropDown="1">
      <formula1>"11,12"</formula1>
    </dataValidation>
    <dataValidation type="list" allowBlank="1" showInputMessage="1" showErrorMessage="1" sqref="F26">
      <formula1>INDIRECT(IF(F24=12,"'Helper(IMPORTANT!)'!DD3:DD6","'Helper(IMPORTANT!)'!DD2:DD5"))</formula1>
    </dataValidation>
    <dataValidation type="list" allowBlank="1" showInputMessage="1" showErrorMessage="1" sqref="F28:G29">
      <formula1>'Helper(IMPORTANT!)'!$DD$14:$DD$300</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A1:BF119"/>
  <sheetViews>
    <sheetView showGridLines="0" zoomScale="90" zoomScaleNormal="90" workbookViewId="0">
      <pane ySplit="11" topLeftCell="A12" activePane="bottomLeft" state="frozen"/>
      <selection/>
      <selection pane="bottomLeft" activeCell="A1" sqref="A1:AJ2"/>
    </sheetView>
  </sheetViews>
  <sheetFormatPr defaultColWidth="0" defaultRowHeight="13.8"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185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186</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D4" s="275"/>
      <c r="E4" s="275"/>
      <c r="F4" s="75" t="s">
        <v>5</v>
      </c>
      <c r="G4" s="276" t="str">
        <f>'INPUT DATA'!F10</f>
        <v>Region XI</v>
      </c>
      <c r="H4" s="277"/>
      <c r="I4" s="277"/>
      <c r="J4" s="278"/>
      <c r="K4" s="279"/>
      <c r="L4" s="79" t="s">
        <v>8</v>
      </c>
      <c r="M4" s="79"/>
      <c r="N4" s="79"/>
      <c r="O4" s="276" t="str">
        <f>'INPUT DATA'!F11</f>
        <v>Panabo City</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C5" s="275"/>
      <c r="D5" s="275"/>
      <c r="E5" s="275"/>
      <c r="F5" s="75" t="s">
        <v>12</v>
      </c>
      <c r="G5" s="276" t="str">
        <f>'INPUT DATA'!F14</f>
        <v>ARMS DEMO NATIONAL HIGH SCHOOL</v>
      </c>
      <c r="H5" s="277"/>
      <c r="I5" s="277"/>
      <c r="J5" s="277"/>
      <c r="K5" s="277"/>
      <c r="L5" s="277"/>
      <c r="M5" s="277"/>
      <c r="N5" s="277"/>
      <c r="O5" s="277"/>
      <c r="P5" s="277"/>
      <c r="Q5" s="277"/>
      <c r="R5" s="278"/>
      <c r="S5" s="279"/>
      <c r="T5" s="85" t="s">
        <v>10</v>
      </c>
      <c r="U5" s="85"/>
      <c r="V5" s="85"/>
      <c r="W5" s="85"/>
      <c r="X5" s="692" t="str">
        <f>'INPUT DATA'!F13</f>
        <v>DEMO-ARMS</v>
      </c>
      <c r="Y5" s="82"/>
      <c r="Z5" s="82"/>
      <c r="AA5" s="82"/>
      <c r="AB5" s="82"/>
      <c r="AC5" s="83"/>
      <c r="AD5" s="84" t="s">
        <v>14</v>
      </c>
      <c r="AE5" s="85"/>
      <c r="AF5" s="86"/>
      <c r="AG5" s="81" t="str">
        <f>'INPUT DATA'!F16</f>
        <v>2026-2027</v>
      </c>
      <c r="AH5" s="82"/>
      <c r="AI5" s="83"/>
      <c r="AJ5" s="285"/>
      <c r="AK5" s="284"/>
      <c r="AL5" s="284"/>
      <c r="AM5" s="284"/>
      <c r="AN5" s="284"/>
    </row>
    <row r="6" ht="10.5" customHeight="1" spans="1:58">
      <c r="A6" s="94"/>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440" t="s">
        <v>187</v>
      </c>
      <c r="B7" s="441"/>
      <c r="C7" s="441"/>
      <c r="D7" s="441"/>
      <c r="E7" s="442"/>
      <c r="F7" s="290" t="s">
        <v>188</v>
      </c>
      <c r="G7" s="291"/>
      <c r="H7" s="291"/>
      <c r="I7" s="291"/>
      <c r="J7" s="291"/>
      <c r="K7" s="292" t="str">
        <f>'INPUT DATA'!F24&amp;" - "&amp;'INPUT DATA'!F25</f>
        <v>11 - STEM-C</v>
      </c>
      <c r="L7" s="292"/>
      <c r="M7" s="292"/>
      <c r="N7" s="292"/>
      <c r="O7" s="292"/>
      <c r="P7" s="293"/>
      <c r="Q7" s="294" t="s">
        <v>189</v>
      </c>
      <c r="R7" s="295"/>
      <c r="S7" s="112" t="str">
        <f>'INPUT DATA'!F22</f>
        <v>ROBERTO MENDOZA</v>
      </c>
      <c r="T7" s="112"/>
      <c r="U7" s="112"/>
      <c r="V7" s="112"/>
      <c r="W7" s="112"/>
      <c r="X7" s="112"/>
      <c r="Y7" s="112"/>
      <c r="Z7" s="112"/>
      <c r="AA7" s="112"/>
      <c r="AB7" s="113"/>
      <c r="AC7" s="296" t="s">
        <v>190</v>
      </c>
      <c r="AD7" s="297"/>
      <c r="AE7" s="298" t="str">
        <f>IF('INPUT DATA'!F30&lt;&gt;"",'INPUT DATA'!F30,'INPUT DATA'!F28)</f>
        <v>General Mathematics</v>
      </c>
      <c r="AF7" s="298"/>
      <c r="AG7" s="298"/>
      <c r="AH7" s="298"/>
      <c r="AI7" s="298"/>
      <c r="AJ7" s="299"/>
    </row>
    <row r="8" ht="23.25" customHeight="1" spans="1:58">
      <c r="A8" s="443"/>
      <c r="B8" s="444"/>
      <c r="C8" s="444"/>
      <c r="D8" s="444"/>
      <c r="E8" s="445"/>
      <c r="F8" s="303"/>
      <c r="G8" s="304"/>
      <c r="H8" s="304"/>
      <c r="I8" s="304"/>
      <c r="J8" s="304"/>
      <c r="K8" s="305"/>
      <c r="L8" s="305"/>
      <c r="M8" s="305"/>
      <c r="N8" s="305"/>
      <c r="O8" s="305"/>
      <c r="P8" s="306"/>
      <c r="Q8" s="307" t="s">
        <v>191</v>
      </c>
      <c r="R8" s="308"/>
      <c r="S8" s="693" t="s">
        <v>192</v>
      </c>
      <c r="T8" s="309"/>
      <c r="U8" s="309"/>
      <c r="V8" s="309"/>
      <c r="W8" s="309"/>
      <c r="X8" s="309"/>
      <c r="Y8" s="309"/>
      <c r="Z8" s="309"/>
      <c r="AA8" s="309"/>
      <c r="AB8" s="310"/>
      <c r="AC8" s="307" t="s">
        <v>193</v>
      </c>
      <c r="AD8" s="308"/>
      <c r="AE8" s="311" t="str">
        <f>'INPUT DATA'!F26</f>
        <v>Core Subject (All Tracks)</v>
      </c>
      <c r="AF8" s="311"/>
      <c r="AG8" s="311"/>
      <c r="AH8" s="311"/>
      <c r="AI8" s="311"/>
      <c r="AJ8" s="312"/>
    </row>
    <row r="9" s="266" customFormat="1" ht="55.5" customHeight="1" spans="1:58">
      <c r="A9" s="446" t="s">
        <v>32</v>
      </c>
      <c r="B9" s="447"/>
      <c r="C9" s="447"/>
      <c r="D9" s="447"/>
      <c r="E9" s="447"/>
      <c r="F9" s="448" t="str">
        <f>IF('INPUT DATA'!$F$26="","",INDEX('Helper(IMPORTANT!)'!$CI$2:$CI$6,MATCH(AE8,'Helper(IMPORTANT!)'!$CH$2:$CH$6,0)))</f>
        <v>WRITTEN WORK (25%)</v>
      </c>
      <c r="G9" s="449"/>
      <c r="H9" s="449"/>
      <c r="I9" s="449"/>
      <c r="J9" s="449"/>
      <c r="K9" s="449"/>
      <c r="L9" s="449"/>
      <c r="M9" s="449"/>
      <c r="N9" s="449"/>
      <c r="O9" s="449"/>
      <c r="P9" s="449"/>
      <c r="Q9" s="449"/>
      <c r="R9" s="450"/>
      <c r="S9" s="448" t="str">
        <f>IF('INPUT DATA'!$F$26="","",INDEX('Helper(IMPORTANT!)'!$CJ$2:$CJ$6,MATCH(AE8,'Helper(IMPORTANT!)'!$CH$2:$CH$6,0)))</f>
        <v>PERFORMANCE TASK (50%)</v>
      </c>
      <c r="T9" s="449"/>
      <c r="U9" s="449"/>
      <c r="V9" s="449"/>
      <c r="W9" s="449"/>
      <c r="X9" s="449"/>
      <c r="Y9" s="449"/>
      <c r="Z9" s="449"/>
      <c r="AA9" s="449"/>
      <c r="AB9" s="449"/>
      <c r="AC9" s="449"/>
      <c r="AD9" s="449"/>
      <c r="AE9" s="450"/>
      <c r="AF9" s="451" t="str">
        <f>IF('INPUT DATA'!$F$26="","",INDEX('Helper(IMPORTANT!)'!$CK$2:$CK$6,MATCH(AE8,'Helper(IMPORTANT!)'!$CH$2:$CH$6,0)))</f>
        <v>QUARTERLY ASSESSMENT (25%)</v>
      </c>
      <c r="AG9" s="452"/>
      <c r="AH9" s="453"/>
      <c r="AI9" s="454" t="s">
        <v>194</v>
      </c>
      <c r="AJ9" s="455" t="s">
        <v>195</v>
      </c>
    </row>
    <row r="10" s="266" customFormat="1" ht="18" customHeight="1" spans="1:58">
      <c r="A10" s="456"/>
      <c r="B10" s="457"/>
      <c r="C10" s="457"/>
      <c r="D10" s="457"/>
      <c r="E10" s="457"/>
      <c r="F10" s="328">
        <v>1</v>
      </c>
      <c r="G10" s="329">
        <v>2</v>
      </c>
      <c r="H10" s="329">
        <v>3</v>
      </c>
      <c r="I10" s="329">
        <v>4</v>
      </c>
      <c r="J10" s="329">
        <v>5</v>
      </c>
      <c r="K10" s="329">
        <v>6</v>
      </c>
      <c r="L10" s="329">
        <v>7</v>
      </c>
      <c r="M10" s="329">
        <v>8</v>
      </c>
      <c r="N10" s="329">
        <v>9</v>
      </c>
      <c r="O10" s="330">
        <v>10</v>
      </c>
      <c r="P10" s="331" t="s">
        <v>196</v>
      </c>
      <c r="Q10" s="332" t="s">
        <v>197</v>
      </c>
      <c r="R10" s="458" t="s">
        <v>198</v>
      </c>
      <c r="S10" s="328">
        <v>1</v>
      </c>
      <c r="T10" s="329">
        <v>2</v>
      </c>
      <c r="U10" s="329">
        <v>3</v>
      </c>
      <c r="V10" s="329">
        <v>4</v>
      </c>
      <c r="W10" s="329">
        <v>5</v>
      </c>
      <c r="X10" s="329">
        <v>6</v>
      </c>
      <c r="Y10" s="329">
        <v>7</v>
      </c>
      <c r="Z10" s="329">
        <v>8</v>
      </c>
      <c r="AA10" s="329">
        <v>9</v>
      </c>
      <c r="AB10" s="330">
        <v>10</v>
      </c>
      <c r="AC10" s="331" t="s">
        <v>196</v>
      </c>
      <c r="AD10" s="332" t="s">
        <v>197</v>
      </c>
      <c r="AE10" s="458" t="s">
        <v>198</v>
      </c>
      <c r="AF10" s="335">
        <v>1</v>
      </c>
      <c r="AG10" s="332" t="s">
        <v>197</v>
      </c>
      <c r="AH10" s="458" t="s">
        <v>198</v>
      </c>
      <c r="AI10" s="459"/>
      <c r="AJ10" s="460"/>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461" t="s">
        <v>53</v>
      </c>
      <c r="B11" s="462"/>
      <c r="C11" s="462"/>
      <c r="D11" s="462"/>
      <c r="E11" s="462"/>
      <c r="F11" s="463"/>
      <c r="G11" s="464"/>
      <c r="H11" s="464"/>
      <c r="I11" s="464"/>
      <c r="J11" s="464"/>
      <c r="K11" s="464"/>
      <c r="L11" s="464"/>
      <c r="M11" s="464"/>
      <c r="N11" s="464"/>
      <c r="O11" s="465"/>
      <c r="P11" s="466" t="str">
        <f>IF(COUNT($F11:$O11)=0,"",SUM($F11:$O11))</f>
        <v/>
      </c>
      <c r="Q11" s="351">
        <v>100</v>
      </c>
      <c r="R11" s="352">
        <f>IF('INPUT DATA'!$F$26="","",INDEX('Helper(IMPORTANT!)'!$CL$2:$CL$6,MATCH(AE8,'Helper(IMPORTANT!)'!$CH$2:$CH$6,0)))</f>
        <v>0.25</v>
      </c>
      <c r="S11" s="463"/>
      <c r="T11" s="464"/>
      <c r="U11" s="464"/>
      <c r="V11" s="464"/>
      <c r="W11" s="464"/>
      <c r="X11" s="464"/>
      <c r="Y11" s="464"/>
      <c r="Z11" s="464"/>
      <c r="AA11" s="464"/>
      <c r="AB11" s="465"/>
      <c r="AC11" s="466" t="str">
        <f>IF(COUNT($S11:$AB11)=0,"",SUM($S11:$AB11))</f>
        <v/>
      </c>
      <c r="AD11" s="351">
        <v>100</v>
      </c>
      <c r="AE11" s="352">
        <f>IF('INPUT DATA'!$F$26="","",INDEX('Helper(IMPORTANT!)'!$CM$2:$CM$6,MATCH(AE8,'Helper(IMPORTANT!)'!$CH$2:$CH$6,0)))</f>
        <v>0.5</v>
      </c>
      <c r="AF11" s="350"/>
      <c r="AG11" s="351">
        <v>100</v>
      </c>
      <c r="AH11" s="352">
        <f>IF('INPUT DATA'!$F$26="","",INDEX('Helper(IMPORTANT!)'!$CN$2:$CN$6,MATCH(AE8,'Helper(IMPORTANT!)'!$CH$2:$CH$6,0)))</f>
        <v>0.25</v>
      </c>
      <c r="AI11" s="459"/>
      <c r="AJ11" s="460"/>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67" t="s">
        <v>199</v>
      </c>
      <c r="B12" s="468"/>
      <c r="C12" s="468"/>
      <c r="D12" s="468"/>
      <c r="E12" s="469"/>
      <c r="F12" s="413"/>
      <c r="G12" s="182"/>
      <c r="H12" s="182"/>
      <c r="I12" s="182"/>
      <c r="J12" s="182"/>
      <c r="K12" s="182"/>
      <c r="L12" s="182"/>
      <c r="M12" s="182"/>
      <c r="N12" s="182"/>
      <c r="O12" s="183"/>
      <c r="P12" s="414"/>
      <c r="Q12" s="364"/>
      <c r="R12" s="365"/>
      <c r="S12" s="413"/>
      <c r="T12" s="182"/>
      <c r="U12" s="182"/>
      <c r="V12" s="182"/>
      <c r="W12" s="182"/>
      <c r="X12" s="182"/>
      <c r="Y12" s="182"/>
      <c r="Z12" s="182"/>
      <c r="AA12" s="182"/>
      <c r="AB12" s="183"/>
      <c r="AC12" s="414"/>
      <c r="AD12" s="364"/>
      <c r="AE12" s="365"/>
      <c r="AF12" s="363"/>
      <c r="AG12" s="364"/>
      <c r="AH12" s="365"/>
      <c r="AI12" s="470"/>
      <c r="AJ12" s="471"/>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472">
        <v>1</v>
      </c>
      <c r="B13" s="369" t="str">
        <f>'INPUT DATA'!L11</f>
        <v>ALCANTARA, CEDRIC R.</v>
      </c>
      <c r="C13" s="369"/>
      <c r="D13" s="369"/>
      <c r="E13" s="370"/>
      <c r="F13" s="385"/>
      <c r="G13" s="386"/>
      <c r="H13" s="386"/>
      <c r="I13" s="386"/>
      <c r="J13" s="386"/>
      <c r="K13" s="386"/>
      <c r="L13" s="386"/>
      <c r="M13" s="386"/>
      <c r="N13" s="386"/>
      <c r="O13" s="387"/>
      <c r="P13" s="390" t="str">
        <f>IF(COUNT($F13:$O13)=0,"",SUM($F13:$O13))</f>
        <v/>
      </c>
      <c r="Q13" s="380" t="str">
        <f>IFERROR(IF(P13="","",ROUND(P13/$P$11*100,2)),"")</f>
        <v/>
      </c>
      <c r="R13" s="381" t="str">
        <f>IFERROR(IF(Q13="","",ROUND(Q13*$R$11,2)),"")</f>
        <v/>
      </c>
      <c r="S13" s="385"/>
      <c r="T13" s="386"/>
      <c r="U13" s="386"/>
      <c r="V13" s="386"/>
      <c r="W13" s="386"/>
      <c r="X13" s="386"/>
      <c r="Y13" s="386"/>
      <c r="Z13" s="386"/>
      <c r="AA13" s="386"/>
      <c r="AB13" s="387"/>
      <c r="AC13" s="390" t="str">
        <f>IF(COUNT($S13:$AB13)=0,"",SUM($S13:$AB13))</f>
        <v/>
      </c>
      <c r="AD13" s="380" t="str">
        <f>IFERROR(IF(AC13="","",ROUND(AC13/$AC$11*100,2)),"")</f>
        <v/>
      </c>
      <c r="AE13" s="381" t="str">
        <f>IFERROR(IF(AD13="","",ROUND(AD13*$AE$11,2)),"")</f>
        <v/>
      </c>
      <c r="AF13" s="379"/>
      <c r="AG13" s="380" t="str">
        <f>IFERROR(IF(AF13="","",ROUND(AF13/$AF$11*100,2)),"")</f>
        <v/>
      </c>
      <c r="AH13" s="381" t="str">
        <f>IFERROR(IF(AG13="","",ROUND(AG13*$AH$11,2)),"")</f>
        <v/>
      </c>
      <c r="AI13" s="392" t="str">
        <f>IFERROR(R13+AE13+AH13,"")</f>
        <v/>
      </c>
      <c r="AJ13" s="39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472">
        <v>2</v>
      </c>
      <c r="B14" s="369" t="str">
        <f>'INPUT DATA'!L12</f>
        <v>AQUINO, MIGUEL K.</v>
      </c>
      <c r="C14" s="369"/>
      <c r="D14" s="369"/>
      <c r="E14" s="370"/>
      <c r="F14" s="385"/>
      <c r="G14" s="386"/>
      <c r="H14" s="386"/>
      <c r="I14" s="386"/>
      <c r="J14" s="386"/>
      <c r="K14" s="386"/>
      <c r="L14" s="386"/>
      <c r="M14" s="386"/>
      <c r="N14" s="386"/>
      <c r="O14" s="387"/>
      <c r="P14" s="390" t="str">
        <f t="shared" ref="P14:P77" si="0">IF(COUNT($F14:$O14)=0,"",SUM($F14:$O14))</f>
        <v/>
      </c>
      <c r="Q14" s="380" t="str">
        <f t="shared" ref="Q14:Q62" si="1">IFERROR(IF(P14="","",ROUND(P14/$P$11*100,2)),"")</f>
        <v/>
      </c>
      <c r="R14" s="381"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81" t="str">
        <f t="shared" ref="AE14:AE62" si="5">IFERROR(IF(AD14="","",ROUND(AD14*$AE$11,2)),"")</f>
        <v/>
      </c>
      <c r="AF14" s="379"/>
      <c r="AG14" s="380" t="str">
        <f t="shared" ref="AG14:AG62" si="6">IFERROR(IF(AF14="","",ROUND(AF14/$AF$11*100,2)),"")</f>
        <v/>
      </c>
      <c r="AH14" s="381" t="str">
        <f t="shared" ref="AH14:AH62" si="7">IFERROR(IF(AG14="","",ROUND(AG14*$AH$11,2)),"")</f>
        <v/>
      </c>
      <c r="AI14" s="392" t="str">
        <f t="shared" ref="AI14:AI62" si="8">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472">
        <v>3</v>
      </c>
      <c r="B15" s="369" t="str">
        <f>'INPUT DATA'!L13</f>
        <v>BAUTISTA, JOHN PAUL D.</v>
      </c>
      <c r="C15" s="369"/>
      <c r="D15" s="369"/>
      <c r="E15" s="370"/>
      <c r="F15" s="385"/>
      <c r="G15" s="386"/>
      <c r="H15" s="386"/>
      <c r="I15" s="386"/>
      <c r="J15" s="386"/>
      <c r="K15" s="386"/>
      <c r="L15" s="386"/>
      <c r="M15" s="386"/>
      <c r="N15" s="386"/>
      <c r="O15" s="387"/>
      <c r="P15" s="390" t="str">
        <f t="shared" si="0"/>
        <v/>
      </c>
      <c r="Q15" s="380" t="str">
        <f t="shared" si="1"/>
        <v/>
      </c>
      <c r="R15" s="381" t="str">
        <f t="shared" si="2"/>
        <v/>
      </c>
      <c r="S15" s="385"/>
      <c r="T15" s="386"/>
      <c r="U15" s="386"/>
      <c r="V15" s="386"/>
      <c r="W15" s="386"/>
      <c r="X15" s="386"/>
      <c r="Y15" s="386"/>
      <c r="Z15" s="386"/>
      <c r="AA15" s="386"/>
      <c r="AB15" s="387"/>
      <c r="AC15" s="390" t="str">
        <f t="shared" si="3"/>
        <v/>
      </c>
      <c r="AD15" s="380" t="str">
        <f t="shared" si="4"/>
        <v/>
      </c>
      <c r="AE15" s="381" t="str">
        <f t="shared" si="5"/>
        <v/>
      </c>
      <c r="AF15" s="379"/>
      <c r="AG15" s="380" t="str">
        <f t="shared" si="6"/>
        <v/>
      </c>
      <c r="AH15" s="381" t="str">
        <f t="shared" si="7"/>
        <v/>
      </c>
      <c r="AI15" s="392" t="str">
        <f t="shared" si="8"/>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472">
        <v>4</v>
      </c>
      <c r="B16" s="369" t="str">
        <f>'INPUT DATA'!L14</f>
        <v>BAUTISTA, JOSHUA A.</v>
      </c>
      <c r="C16" s="369"/>
      <c r="D16" s="369"/>
      <c r="E16" s="370"/>
      <c r="F16" s="394"/>
      <c r="G16" s="395"/>
      <c r="H16" s="395"/>
      <c r="I16" s="395"/>
      <c r="J16" s="395"/>
      <c r="K16" s="395"/>
      <c r="L16" s="395"/>
      <c r="M16" s="395"/>
      <c r="N16" s="395"/>
      <c r="O16" s="396"/>
      <c r="P16" s="390" t="str">
        <f t="shared" si="0"/>
        <v/>
      </c>
      <c r="Q16" s="380" t="str">
        <f t="shared" si="1"/>
        <v/>
      </c>
      <c r="R16" s="381" t="str">
        <f t="shared" si="2"/>
        <v/>
      </c>
      <c r="S16" s="394"/>
      <c r="T16" s="395"/>
      <c r="U16" s="395"/>
      <c r="V16" s="395"/>
      <c r="W16" s="395"/>
      <c r="X16" s="395"/>
      <c r="Y16" s="395"/>
      <c r="Z16" s="395"/>
      <c r="AA16" s="395"/>
      <c r="AB16" s="396"/>
      <c r="AC16" s="390" t="str">
        <f t="shared" si="3"/>
        <v/>
      </c>
      <c r="AD16" s="380" t="str">
        <f t="shared" si="4"/>
        <v/>
      </c>
      <c r="AE16" s="38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472">
        <v>5</v>
      </c>
      <c r="B17" s="369" t="str">
        <f>'INPUT DATA'!L15</f>
        <v>DELA CRUZ, VINCENT B.</v>
      </c>
      <c r="C17" s="369"/>
      <c r="D17" s="369"/>
      <c r="E17" s="370"/>
      <c r="F17" s="394"/>
      <c r="G17" s="395"/>
      <c r="H17" s="395"/>
      <c r="I17" s="395"/>
      <c r="J17" s="395"/>
      <c r="K17" s="395"/>
      <c r="L17" s="395"/>
      <c r="M17" s="395"/>
      <c r="N17" s="395"/>
      <c r="O17" s="396"/>
      <c r="P17" s="390" t="str">
        <f t="shared" si="0"/>
        <v/>
      </c>
      <c r="Q17" s="380" t="str">
        <f t="shared" si="1"/>
        <v/>
      </c>
      <c r="R17" s="381" t="str">
        <f t="shared" si="2"/>
        <v/>
      </c>
      <c r="S17" s="394"/>
      <c r="T17" s="395"/>
      <c r="U17" s="395"/>
      <c r="V17" s="395"/>
      <c r="W17" s="395"/>
      <c r="X17" s="395"/>
      <c r="Y17" s="395"/>
      <c r="Z17" s="395"/>
      <c r="AA17" s="395"/>
      <c r="AB17" s="396"/>
      <c r="AC17" s="390" t="str">
        <f t="shared" si="3"/>
        <v/>
      </c>
      <c r="AD17" s="380" t="str">
        <f t="shared" si="4"/>
        <v/>
      </c>
      <c r="AE17" s="38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472">
        <v>6</v>
      </c>
      <c r="B18" s="369" t="str">
        <f>'INPUT DATA'!L16</f>
        <v>DOMINGO, JOSHUA S.</v>
      </c>
      <c r="C18" s="369"/>
      <c r="D18" s="369"/>
      <c r="E18" s="370"/>
      <c r="F18" s="394"/>
      <c r="G18" s="395"/>
      <c r="H18" s="395"/>
      <c r="I18" s="395"/>
      <c r="J18" s="395"/>
      <c r="K18" s="395"/>
      <c r="L18" s="395"/>
      <c r="M18" s="395"/>
      <c r="N18" s="395"/>
      <c r="O18" s="396"/>
      <c r="P18" s="390" t="str">
        <f t="shared" si="0"/>
        <v/>
      </c>
      <c r="Q18" s="380" t="str">
        <f t="shared" si="1"/>
        <v/>
      </c>
      <c r="R18" s="381" t="str">
        <f t="shared" si="2"/>
        <v/>
      </c>
      <c r="S18" s="394"/>
      <c r="T18" s="395"/>
      <c r="U18" s="395"/>
      <c r="V18" s="395"/>
      <c r="W18" s="395"/>
      <c r="X18" s="395"/>
      <c r="Y18" s="395"/>
      <c r="Z18" s="395"/>
      <c r="AA18" s="395"/>
      <c r="AB18" s="396"/>
      <c r="AC18" s="390" t="str">
        <f t="shared" si="3"/>
        <v/>
      </c>
      <c r="AD18" s="380" t="str">
        <f t="shared" si="4"/>
        <v/>
      </c>
      <c r="AE18" s="38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472">
        <v>7</v>
      </c>
      <c r="B19" s="369" t="str">
        <f>'INPUT DATA'!L17</f>
        <v>FERNANDEZ, ADRIAN T.</v>
      </c>
      <c r="C19" s="369"/>
      <c r="D19" s="369"/>
      <c r="E19" s="370"/>
      <c r="F19" s="394"/>
      <c r="G19" s="395"/>
      <c r="H19" s="395"/>
      <c r="I19" s="395"/>
      <c r="J19" s="395"/>
      <c r="K19" s="395"/>
      <c r="L19" s="395"/>
      <c r="M19" s="395"/>
      <c r="N19" s="395"/>
      <c r="O19" s="396"/>
      <c r="P19" s="390" t="str">
        <f t="shared" si="0"/>
        <v/>
      </c>
      <c r="Q19" s="380" t="str">
        <f t="shared" si="1"/>
        <v/>
      </c>
      <c r="R19" s="381" t="str">
        <f t="shared" si="2"/>
        <v/>
      </c>
      <c r="S19" s="394"/>
      <c r="T19" s="395"/>
      <c r="U19" s="395"/>
      <c r="V19" s="395"/>
      <c r="W19" s="395"/>
      <c r="X19" s="395"/>
      <c r="Y19" s="395"/>
      <c r="Z19" s="395"/>
      <c r="AA19" s="395"/>
      <c r="AB19" s="396"/>
      <c r="AC19" s="390" t="str">
        <f t="shared" si="3"/>
        <v/>
      </c>
      <c r="AD19" s="380" t="str">
        <f t="shared" si="4"/>
        <v/>
      </c>
      <c r="AE19" s="38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472">
        <v>8</v>
      </c>
      <c r="B20" s="369" t="str">
        <f>'INPUT DATA'!L18</f>
        <v>IGNACIO JR., GABRIEL N.</v>
      </c>
      <c r="C20" s="369"/>
      <c r="D20" s="369"/>
      <c r="E20" s="370"/>
      <c r="F20" s="394"/>
      <c r="G20" s="395"/>
      <c r="H20" s="395"/>
      <c r="I20" s="395"/>
      <c r="J20" s="395"/>
      <c r="K20" s="395"/>
      <c r="L20" s="395"/>
      <c r="M20" s="395"/>
      <c r="N20" s="395"/>
      <c r="O20" s="396"/>
      <c r="P20" s="390" t="str">
        <f t="shared" si="0"/>
        <v/>
      </c>
      <c r="Q20" s="380" t="str">
        <f t="shared" si="1"/>
        <v/>
      </c>
      <c r="R20" s="381" t="str">
        <f t="shared" si="2"/>
        <v/>
      </c>
      <c r="S20" s="394"/>
      <c r="T20" s="395"/>
      <c r="U20" s="395"/>
      <c r="V20" s="395"/>
      <c r="W20" s="395"/>
      <c r="X20" s="395"/>
      <c r="Y20" s="395"/>
      <c r="Z20" s="395"/>
      <c r="AA20" s="395"/>
      <c r="AB20" s="396"/>
      <c r="AC20" s="390" t="str">
        <f t="shared" si="3"/>
        <v/>
      </c>
      <c r="AD20" s="380" t="str">
        <f t="shared" si="4"/>
        <v/>
      </c>
      <c r="AE20" s="38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472">
        <v>9</v>
      </c>
      <c r="B21" s="369" t="str">
        <f>'INPUT DATA'!L19</f>
        <v>IGNACIO, JERICHO A.</v>
      </c>
      <c r="C21" s="369"/>
      <c r="D21" s="369"/>
      <c r="E21" s="370"/>
      <c r="F21" s="394"/>
      <c r="G21" s="395"/>
      <c r="H21" s="395"/>
      <c r="I21" s="395"/>
      <c r="J21" s="395"/>
      <c r="K21" s="395"/>
      <c r="L21" s="395"/>
      <c r="M21" s="395"/>
      <c r="N21" s="395"/>
      <c r="O21" s="396"/>
      <c r="P21" s="390" t="str">
        <f t="shared" si="0"/>
        <v/>
      </c>
      <c r="Q21" s="380" t="str">
        <f t="shared" si="1"/>
        <v/>
      </c>
      <c r="R21" s="381" t="str">
        <f t="shared" si="2"/>
        <v/>
      </c>
      <c r="S21" s="394"/>
      <c r="T21" s="395"/>
      <c r="U21" s="395"/>
      <c r="V21" s="395"/>
      <c r="W21" s="395"/>
      <c r="X21" s="395"/>
      <c r="Y21" s="395"/>
      <c r="Z21" s="395"/>
      <c r="AA21" s="395"/>
      <c r="AB21" s="396"/>
      <c r="AC21" s="390" t="str">
        <f t="shared" si="3"/>
        <v/>
      </c>
      <c r="AD21" s="380" t="str">
        <f t="shared" si="4"/>
        <v/>
      </c>
      <c r="AE21" s="38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472">
        <v>10</v>
      </c>
      <c r="B22" s="369" t="str">
        <f>'INPUT DATA'!L20</f>
        <v>LUMAPAS, MARK ANTHONY Y.</v>
      </c>
      <c r="C22" s="369"/>
      <c r="D22" s="369"/>
      <c r="E22" s="370"/>
      <c r="F22" s="394"/>
      <c r="G22" s="395"/>
      <c r="H22" s="395"/>
      <c r="I22" s="395"/>
      <c r="J22" s="395"/>
      <c r="K22" s="395"/>
      <c r="L22" s="395"/>
      <c r="M22" s="395"/>
      <c r="N22" s="395"/>
      <c r="O22" s="396"/>
      <c r="P22" s="390" t="str">
        <f t="shared" si="0"/>
        <v/>
      </c>
      <c r="Q22" s="380" t="str">
        <f t="shared" si="1"/>
        <v/>
      </c>
      <c r="R22" s="381" t="str">
        <f t="shared" si="2"/>
        <v/>
      </c>
      <c r="S22" s="394"/>
      <c r="T22" s="395"/>
      <c r="U22" s="395"/>
      <c r="V22" s="395"/>
      <c r="W22" s="395"/>
      <c r="X22" s="395"/>
      <c r="Y22" s="395"/>
      <c r="Z22" s="395"/>
      <c r="AA22" s="395"/>
      <c r="AB22" s="396"/>
      <c r="AC22" s="390" t="str">
        <f t="shared" si="3"/>
        <v/>
      </c>
      <c r="AD22" s="380" t="str">
        <f t="shared" si="4"/>
        <v/>
      </c>
      <c r="AE22" s="38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472">
        <v>11</v>
      </c>
      <c r="B23" s="369" t="str">
        <f>'INPUT DATA'!L21</f>
        <v>MERCADO, VINCENT G.</v>
      </c>
      <c r="C23" s="369"/>
      <c r="D23" s="369"/>
      <c r="E23" s="370"/>
      <c r="F23" s="394"/>
      <c r="G23" s="395"/>
      <c r="H23" s="395"/>
      <c r="I23" s="395"/>
      <c r="J23" s="395"/>
      <c r="K23" s="395"/>
      <c r="L23" s="395"/>
      <c r="M23" s="395"/>
      <c r="N23" s="395"/>
      <c r="O23" s="396"/>
      <c r="P23" s="390" t="str">
        <f t="shared" si="0"/>
        <v/>
      </c>
      <c r="Q23" s="380" t="str">
        <f t="shared" si="1"/>
        <v/>
      </c>
      <c r="R23" s="381" t="str">
        <f t="shared" si="2"/>
        <v/>
      </c>
      <c r="S23" s="394"/>
      <c r="T23" s="395"/>
      <c r="U23" s="395"/>
      <c r="V23" s="395"/>
      <c r="W23" s="395"/>
      <c r="X23" s="395"/>
      <c r="Y23" s="395"/>
      <c r="Z23" s="395"/>
      <c r="AA23" s="395"/>
      <c r="AB23" s="396"/>
      <c r="AC23" s="390" t="str">
        <f t="shared" si="3"/>
        <v/>
      </c>
      <c r="AD23" s="380" t="str">
        <f t="shared" si="4"/>
        <v/>
      </c>
      <c r="AE23" s="38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472">
        <v>12</v>
      </c>
      <c r="B24" s="369" t="str">
        <f>'INPUT DATA'!L22</f>
        <v>MORALES, JOSHUA C.</v>
      </c>
      <c r="C24" s="369"/>
      <c r="D24" s="369"/>
      <c r="E24" s="370"/>
      <c r="F24" s="394"/>
      <c r="G24" s="395"/>
      <c r="H24" s="395"/>
      <c r="I24" s="395"/>
      <c r="J24" s="395"/>
      <c r="K24" s="395"/>
      <c r="L24" s="395"/>
      <c r="M24" s="395"/>
      <c r="N24" s="395"/>
      <c r="O24" s="396"/>
      <c r="P24" s="390" t="str">
        <f t="shared" si="0"/>
        <v/>
      </c>
      <c r="Q24" s="380" t="str">
        <f t="shared" si="1"/>
        <v/>
      </c>
      <c r="R24" s="381" t="str">
        <f t="shared" si="2"/>
        <v/>
      </c>
      <c r="S24" s="394"/>
      <c r="T24" s="395"/>
      <c r="U24" s="395"/>
      <c r="V24" s="395"/>
      <c r="W24" s="395"/>
      <c r="X24" s="395"/>
      <c r="Y24" s="395"/>
      <c r="Z24" s="395"/>
      <c r="AA24" s="395"/>
      <c r="AB24" s="396"/>
      <c r="AC24" s="390" t="str">
        <f t="shared" si="3"/>
        <v/>
      </c>
      <c r="AD24" s="380" t="str">
        <f t="shared" si="4"/>
        <v/>
      </c>
      <c r="AE24" s="38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472">
        <v>13</v>
      </c>
      <c r="B25" s="369" t="str">
        <f>'INPUT DATA'!L23</f>
        <v>RAMOS, BENEDICT Y.</v>
      </c>
      <c r="C25" s="369"/>
      <c r="D25" s="369"/>
      <c r="E25" s="370"/>
      <c r="F25" s="394"/>
      <c r="G25" s="395"/>
      <c r="H25" s="395"/>
      <c r="I25" s="395"/>
      <c r="J25" s="395"/>
      <c r="K25" s="395"/>
      <c r="L25" s="395"/>
      <c r="M25" s="395"/>
      <c r="N25" s="395"/>
      <c r="O25" s="396"/>
      <c r="P25" s="390" t="str">
        <f t="shared" si="0"/>
        <v/>
      </c>
      <c r="Q25" s="380" t="str">
        <f t="shared" si="1"/>
        <v/>
      </c>
      <c r="R25" s="381" t="str">
        <f t="shared" si="2"/>
        <v/>
      </c>
      <c r="S25" s="394"/>
      <c r="T25" s="395"/>
      <c r="U25" s="395"/>
      <c r="V25" s="395"/>
      <c r="W25" s="395"/>
      <c r="X25" s="395"/>
      <c r="Y25" s="395"/>
      <c r="Z25" s="395"/>
      <c r="AA25" s="395"/>
      <c r="AB25" s="396"/>
      <c r="AC25" s="390" t="str">
        <f t="shared" si="3"/>
        <v/>
      </c>
      <c r="AD25" s="380" t="str">
        <f t="shared" si="4"/>
        <v/>
      </c>
      <c r="AE25" s="38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472">
        <v>14</v>
      </c>
      <c r="B26" s="369" t="str">
        <f>'INPUT DATA'!L24</f>
        <v>REYES, KYLE N.</v>
      </c>
      <c r="C26" s="369"/>
      <c r="D26" s="369"/>
      <c r="E26" s="370"/>
      <c r="F26" s="394"/>
      <c r="G26" s="395"/>
      <c r="H26" s="395"/>
      <c r="I26" s="395"/>
      <c r="J26" s="395"/>
      <c r="K26" s="395"/>
      <c r="L26" s="395"/>
      <c r="M26" s="395"/>
      <c r="N26" s="395"/>
      <c r="O26" s="396"/>
      <c r="P26" s="390" t="str">
        <f t="shared" si="0"/>
        <v/>
      </c>
      <c r="Q26" s="380" t="str">
        <f t="shared" si="1"/>
        <v/>
      </c>
      <c r="R26" s="381" t="str">
        <f t="shared" si="2"/>
        <v/>
      </c>
      <c r="S26" s="394"/>
      <c r="T26" s="395"/>
      <c r="U26" s="395"/>
      <c r="V26" s="395"/>
      <c r="W26" s="395"/>
      <c r="X26" s="395"/>
      <c r="Y26" s="395"/>
      <c r="Z26" s="395"/>
      <c r="AA26" s="395"/>
      <c r="AB26" s="396"/>
      <c r="AC26" s="390" t="str">
        <f t="shared" si="3"/>
        <v/>
      </c>
      <c r="AD26" s="380" t="str">
        <f t="shared" si="4"/>
        <v/>
      </c>
      <c r="AE26" s="38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472">
        <v>15</v>
      </c>
      <c r="B27" s="369" t="str">
        <f>'INPUT DATA'!L25</f>
        <v>SANTOS, NATHANIEL E.</v>
      </c>
      <c r="C27" s="369"/>
      <c r="D27" s="369"/>
      <c r="E27" s="370"/>
      <c r="F27" s="394"/>
      <c r="G27" s="395"/>
      <c r="H27" s="395"/>
      <c r="I27" s="395"/>
      <c r="J27" s="395"/>
      <c r="K27" s="395"/>
      <c r="L27" s="395"/>
      <c r="M27" s="395"/>
      <c r="N27" s="395"/>
      <c r="O27" s="396"/>
      <c r="P27" s="390" t="str">
        <f t="shared" si="0"/>
        <v/>
      </c>
      <c r="Q27" s="380" t="str">
        <f t="shared" si="1"/>
        <v/>
      </c>
      <c r="R27" s="381" t="str">
        <f t="shared" si="2"/>
        <v/>
      </c>
      <c r="S27" s="394"/>
      <c r="T27" s="395"/>
      <c r="U27" s="395"/>
      <c r="V27" s="395"/>
      <c r="W27" s="395"/>
      <c r="X27" s="395"/>
      <c r="Y27" s="395"/>
      <c r="Z27" s="395"/>
      <c r="AA27" s="395"/>
      <c r="AB27" s="396"/>
      <c r="AC27" s="390" t="str">
        <f t="shared" si="3"/>
        <v/>
      </c>
      <c r="AD27" s="380" t="str">
        <f t="shared" si="4"/>
        <v/>
      </c>
      <c r="AE27" s="381" t="str">
        <f t="shared" si="5"/>
        <v/>
      </c>
      <c r="AF27" s="379"/>
      <c r="AG27" s="380" t="str">
        <f t="shared" si="6"/>
        <v/>
      </c>
      <c r="AH27" s="381" t="str">
        <f t="shared" si="7"/>
        <v/>
      </c>
      <c r="AI27" s="392" t="str">
        <f t="shared" si="8"/>
        <v/>
      </c>
      <c r="AJ27" s="393" t="str">
        <f>IFERROR(VLOOKUP(AI27,'Helper(IMPORTANT!)'!$CQ$1:$CR$41,2,TRUE),"")</f>
        <v/>
      </c>
      <c r="AL27" s="268"/>
    </row>
    <row r="28" ht="18" customHeight="1" spans="1:58">
      <c r="A28" s="472">
        <v>16</v>
      </c>
      <c r="B28" s="369" t="str">
        <f>'INPUT DATA'!L26</f>
        <v>SUMALINOG, PAOLO Z.</v>
      </c>
      <c r="C28" s="369"/>
      <c r="D28" s="369"/>
      <c r="E28" s="370"/>
      <c r="F28" s="394"/>
      <c r="G28" s="395"/>
      <c r="H28" s="395"/>
      <c r="I28" s="395"/>
      <c r="J28" s="395"/>
      <c r="K28" s="395"/>
      <c r="L28" s="395"/>
      <c r="M28" s="395"/>
      <c r="N28" s="395"/>
      <c r="O28" s="396"/>
      <c r="P28" s="390" t="str">
        <f t="shared" si="0"/>
        <v/>
      </c>
      <c r="Q28" s="380" t="str">
        <f t="shared" si="1"/>
        <v/>
      </c>
      <c r="R28" s="381" t="str">
        <f t="shared" si="2"/>
        <v/>
      </c>
      <c r="S28" s="394"/>
      <c r="T28" s="395"/>
      <c r="U28" s="395"/>
      <c r="V28" s="395"/>
      <c r="W28" s="395"/>
      <c r="X28" s="395"/>
      <c r="Y28" s="395"/>
      <c r="Z28" s="395"/>
      <c r="AA28" s="395"/>
      <c r="AB28" s="396"/>
      <c r="AC28" s="390" t="str">
        <f t="shared" si="3"/>
        <v/>
      </c>
      <c r="AD28" s="380" t="str">
        <f t="shared" si="4"/>
        <v/>
      </c>
      <c r="AE28" s="381" t="str">
        <f t="shared" si="5"/>
        <v/>
      </c>
      <c r="AF28" s="379"/>
      <c r="AG28" s="380" t="str">
        <f t="shared" si="6"/>
        <v/>
      </c>
      <c r="AH28" s="381" t="str">
        <f t="shared" si="7"/>
        <v/>
      </c>
      <c r="AI28" s="392" t="str">
        <f t="shared" si="8"/>
        <v/>
      </c>
      <c r="AJ28" s="393" t="str">
        <f>IFERROR(VLOOKUP(AI28,'Helper(IMPORTANT!)'!$CQ$1:$CR$41,2,TRUE),"")</f>
        <v/>
      </c>
      <c r="AL28" s="268"/>
    </row>
    <row r="29" ht="18" customHeight="1" spans="1:58">
      <c r="A29" s="472">
        <v>17</v>
      </c>
      <c r="B29" s="369" t="str">
        <f>'INPUT DATA'!L27</f>
        <v>TORRES JR., BENEDICT V.</v>
      </c>
      <c r="C29" s="369"/>
      <c r="D29" s="369"/>
      <c r="E29" s="370"/>
      <c r="F29" s="394"/>
      <c r="G29" s="395"/>
      <c r="H29" s="395"/>
      <c r="I29" s="395"/>
      <c r="J29" s="395"/>
      <c r="K29" s="395"/>
      <c r="L29" s="395"/>
      <c r="M29" s="395"/>
      <c r="N29" s="395"/>
      <c r="O29" s="396"/>
      <c r="P29" s="390" t="str">
        <f t="shared" si="0"/>
        <v/>
      </c>
      <c r="Q29" s="380" t="str">
        <f t="shared" si="1"/>
        <v/>
      </c>
      <c r="R29" s="381" t="str">
        <f t="shared" si="2"/>
        <v/>
      </c>
      <c r="S29" s="394"/>
      <c r="T29" s="395"/>
      <c r="U29" s="395"/>
      <c r="V29" s="395"/>
      <c r="W29" s="395"/>
      <c r="X29" s="395"/>
      <c r="Y29" s="395"/>
      <c r="Z29" s="395"/>
      <c r="AA29" s="395"/>
      <c r="AB29" s="396"/>
      <c r="AC29" s="390" t="str">
        <f t="shared" si="3"/>
        <v/>
      </c>
      <c r="AD29" s="380" t="str">
        <f t="shared" si="4"/>
        <v/>
      </c>
      <c r="AE29" s="381" t="str">
        <f t="shared" si="5"/>
        <v/>
      </c>
      <c r="AF29" s="379"/>
      <c r="AG29" s="380" t="str">
        <f t="shared" si="6"/>
        <v/>
      </c>
      <c r="AH29" s="381" t="str">
        <f t="shared" si="7"/>
        <v/>
      </c>
      <c r="AI29" s="392" t="str">
        <f t="shared" si="8"/>
        <v/>
      </c>
      <c r="AJ29" s="393" t="str">
        <f>IFERROR(VLOOKUP(AI29,'Helper(IMPORTANT!)'!$CQ$1:$CR$41,2,TRUE),"")</f>
        <v/>
      </c>
      <c r="AL29" s="268"/>
    </row>
    <row r="30" ht="18" customHeight="1" spans="1:58">
      <c r="A30" s="472">
        <v>18</v>
      </c>
      <c r="B30" s="369" t="str">
        <f>'INPUT DATA'!L28</f>
        <v>VILLANUEVA JR., FRANCIS K.</v>
      </c>
      <c r="C30" s="369"/>
      <c r="D30" s="369"/>
      <c r="E30" s="370"/>
      <c r="F30" s="394"/>
      <c r="G30" s="395"/>
      <c r="H30" s="395"/>
      <c r="I30" s="395"/>
      <c r="J30" s="395"/>
      <c r="K30" s="395"/>
      <c r="L30" s="395"/>
      <c r="M30" s="395"/>
      <c r="N30" s="395"/>
      <c r="O30" s="396"/>
      <c r="P30" s="390" t="str">
        <f t="shared" si="0"/>
        <v/>
      </c>
      <c r="Q30" s="380" t="str">
        <f t="shared" si="1"/>
        <v/>
      </c>
      <c r="R30" s="381" t="str">
        <f t="shared" si="2"/>
        <v/>
      </c>
      <c r="S30" s="394"/>
      <c r="T30" s="395"/>
      <c r="U30" s="395"/>
      <c r="V30" s="395"/>
      <c r="W30" s="395"/>
      <c r="X30" s="395"/>
      <c r="Y30" s="395"/>
      <c r="Z30" s="395"/>
      <c r="AA30" s="395"/>
      <c r="AB30" s="396"/>
      <c r="AC30" s="390" t="str">
        <f t="shared" si="3"/>
        <v/>
      </c>
      <c r="AD30" s="380" t="str">
        <f t="shared" si="4"/>
        <v/>
      </c>
      <c r="AE30" s="381" t="str">
        <f t="shared" si="5"/>
        <v/>
      </c>
      <c r="AF30" s="379"/>
      <c r="AG30" s="380" t="str">
        <f t="shared" si="6"/>
        <v/>
      </c>
      <c r="AH30" s="381" t="str">
        <f t="shared" si="7"/>
        <v/>
      </c>
      <c r="AI30" s="392" t="str">
        <f t="shared" si="8"/>
        <v/>
      </c>
      <c r="AJ30" s="393" t="str">
        <f>IFERROR(VLOOKUP(AI30,'Helper(IMPORTANT!)'!$CQ$1:$CR$41,2,TRUE),"")</f>
        <v/>
      </c>
      <c r="AL30" s="268"/>
    </row>
    <row r="31" ht="18" customHeight="1" spans="1:58">
      <c r="A31" s="472">
        <v>19</v>
      </c>
      <c r="B31" s="369" t="str">
        <f>'INPUT DATA'!L29</f>
        <v>YBANEZ, IVAN P.</v>
      </c>
      <c r="C31" s="369"/>
      <c r="D31" s="369"/>
      <c r="E31" s="370"/>
      <c r="F31" s="394"/>
      <c r="G31" s="395"/>
      <c r="H31" s="395"/>
      <c r="I31" s="395"/>
      <c r="J31" s="395"/>
      <c r="K31" s="395"/>
      <c r="L31" s="395"/>
      <c r="M31" s="395"/>
      <c r="N31" s="395"/>
      <c r="O31" s="396"/>
      <c r="P31" s="390" t="str">
        <f t="shared" si="0"/>
        <v/>
      </c>
      <c r="Q31" s="380" t="str">
        <f t="shared" si="1"/>
        <v/>
      </c>
      <c r="R31" s="381" t="str">
        <f t="shared" si="2"/>
        <v/>
      </c>
      <c r="S31" s="394"/>
      <c r="T31" s="395"/>
      <c r="U31" s="395"/>
      <c r="V31" s="395"/>
      <c r="W31" s="395"/>
      <c r="X31" s="395"/>
      <c r="Y31" s="395"/>
      <c r="Z31" s="395"/>
      <c r="AA31" s="395"/>
      <c r="AB31" s="396"/>
      <c r="AC31" s="390" t="str">
        <f t="shared" si="3"/>
        <v/>
      </c>
      <c r="AD31" s="380" t="str">
        <f t="shared" si="4"/>
        <v/>
      </c>
      <c r="AE31" s="381" t="str">
        <f t="shared" si="5"/>
        <v/>
      </c>
      <c r="AF31" s="379"/>
      <c r="AG31" s="380" t="str">
        <f t="shared" si="6"/>
        <v/>
      </c>
      <c r="AH31" s="381" t="str">
        <f t="shared" si="7"/>
        <v/>
      </c>
      <c r="AI31" s="392" t="str">
        <f t="shared" si="8"/>
        <v/>
      </c>
      <c r="AJ31" s="393" t="str">
        <f>IFERROR(VLOOKUP(AI31,'Helper(IMPORTANT!)'!$CQ$1:$CR$41,2,TRUE),"")</f>
        <v/>
      </c>
      <c r="AL31" s="268"/>
    </row>
    <row r="32" ht="18" customHeight="1" spans="1:58">
      <c r="A32" s="472">
        <v>20</v>
      </c>
      <c r="B32" s="369">
        <f>'INPUT DATA'!L30</f>
        <v>0</v>
      </c>
      <c r="C32" s="369"/>
      <c r="D32" s="369"/>
      <c r="E32" s="370"/>
      <c r="F32" s="394"/>
      <c r="G32" s="395"/>
      <c r="H32" s="395"/>
      <c r="I32" s="395"/>
      <c r="J32" s="395"/>
      <c r="K32" s="395"/>
      <c r="L32" s="395"/>
      <c r="M32" s="395"/>
      <c r="N32" s="395"/>
      <c r="O32" s="396"/>
      <c r="P32" s="390" t="str">
        <f t="shared" si="0"/>
        <v/>
      </c>
      <c r="Q32" s="380" t="str">
        <f t="shared" si="1"/>
        <v/>
      </c>
      <c r="R32" s="381" t="str">
        <f t="shared" si="2"/>
        <v/>
      </c>
      <c r="S32" s="394"/>
      <c r="T32" s="395"/>
      <c r="U32" s="395"/>
      <c r="V32" s="395"/>
      <c r="W32" s="395"/>
      <c r="X32" s="395"/>
      <c r="Y32" s="395"/>
      <c r="Z32" s="395"/>
      <c r="AA32" s="395"/>
      <c r="AB32" s="396"/>
      <c r="AC32" s="390" t="str">
        <f t="shared" si="3"/>
        <v/>
      </c>
      <c r="AD32" s="380" t="str">
        <f t="shared" si="4"/>
        <v/>
      </c>
      <c r="AE32" s="381" t="str">
        <f t="shared" si="5"/>
        <v/>
      </c>
      <c r="AF32" s="379"/>
      <c r="AG32" s="380" t="str">
        <f t="shared" si="6"/>
        <v/>
      </c>
      <c r="AH32" s="381" t="str">
        <f t="shared" si="7"/>
        <v/>
      </c>
      <c r="AI32" s="392" t="str">
        <f t="shared" si="8"/>
        <v/>
      </c>
      <c r="AJ32" s="393" t="str">
        <f>IFERROR(VLOOKUP(AI32,'Helper(IMPORTANT!)'!$CQ$1:$CR$41,2,TRUE),"")</f>
        <v/>
      </c>
      <c r="AL32" s="268"/>
    </row>
    <row r="33" ht="18" customHeight="1" spans="1:56">
      <c r="A33" s="472">
        <v>21</v>
      </c>
      <c r="B33" s="369">
        <f>'INPUT DATA'!L31</f>
        <v>0</v>
      </c>
      <c r="C33" s="369"/>
      <c r="D33" s="369"/>
      <c r="E33" s="370"/>
      <c r="F33" s="394"/>
      <c r="G33" s="395"/>
      <c r="H33" s="395"/>
      <c r="I33" s="395"/>
      <c r="J33" s="395"/>
      <c r="K33" s="395"/>
      <c r="L33" s="395"/>
      <c r="M33" s="395"/>
      <c r="N33" s="395"/>
      <c r="O33" s="396"/>
      <c r="P33" s="390" t="str">
        <f t="shared" si="0"/>
        <v/>
      </c>
      <c r="Q33" s="380" t="str">
        <f t="shared" si="1"/>
        <v/>
      </c>
      <c r="R33" s="381" t="str">
        <f t="shared" si="2"/>
        <v/>
      </c>
      <c r="S33" s="394"/>
      <c r="T33" s="395"/>
      <c r="U33" s="395"/>
      <c r="V33" s="395"/>
      <c r="W33" s="395"/>
      <c r="X33" s="395"/>
      <c r="Y33" s="395"/>
      <c r="Z33" s="395"/>
      <c r="AA33" s="395"/>
      <c r="AB33" s="396"/>
      <c r="AC33" s="390" t="str">
        <f t="shared" si="3"/>
        <v/>
      </c>
      <c r="AD33" s="380" t="str">
        <f t="shared" si="4"/>
        <v/>
      </c>
      <c r="AE33" s="381" t="str">
        <f t="shared" si="5"/>
        <v/>
      </c>
      <c r="AF33" s="379"/>
      <c r="AG33" s="380" t="str">
        <f t="shared" si="6"/>
        <v/>
      </c>
      <c r="AH33" s="381" t="str">
        <f t="shared" si="7"/>
        <v/>
      </c>
      <c r="AI33" s="392" t="str">
        <f t="shared" si="8"/>
        <v/>
      </c>
      <c r="AJ33" s="393" t="str">
        <f>IFERROR(VLOOKUP(AI33,'Helper(IMPORTANT!)'!$CQ$1:$CR$41,2,TRUE),"")</f>
        <v/>
      </c>
      <c r="AL33" s="268"/>
    </row>
    <row r="34" ht="18" customHeight="1" spans="1:56">
      <c r="A34" s="472">
        <v>22</v>
      </c>
      <c r="B34" s="369">
        <f>'INPUT DATA'!L32</f>
        <v>0</v>
      </c>
      <c r="C34" s="369"/>
      <c r="D34" s="369"/>
      <c r="E34" s="370"/>
      <c r="F34" s="394"/>
      <c r="G34" s="395"/>
      <c r="H34" s="395"/>
      <c r="I34" s="395"/>
      <c r="J34" s="395"/>
      <c r="K34" s="395"/>
      <c r="L34" s="395"/>
      <c r="M34" s="395"/>
      <c r="N34" s="395"/>
      <c r="O34" s="396"/>
      <c r="P34" s="390" t="str">
        <f t="shared" si="0"/>
        <v/>
      </c>
      <c r="Q34" s="380" t="str">
        <f t="shared" si="1"/>
        <v/>
      </c>
      <c r="R34" s="381" t="str">
        <f t="shared" si="2"/>
        <v/>
      </c>
      <c r="S34" s="394"/>
      <c r="T34" s="395"/>
      <c r="U34" s="395"/>
      <c r="V34" s="395"/>
      <c r="W34" s="395"/>
      <c r="X34" s="395"/>
      <c r="Y34" s="395"/>
      <c r="Z34" s="395"/>
      <c r="AA34" s="395"/>
      <c r="AB34" s="396"/>
      <c r="AC34" s="390" t="str">
        <f t="shared" si="3"/>
        <v/>
      </c>
      <c r="AD34" s="380" t="str">
        <f t="shared" si="4"/>
        <v/>
      </c>
      <c r="AE34" s="38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472">
        <v>23</v>
      </c>
      <c r="B35" s="369">
        <f>'INPUT DATA'!L33</f>
        <v>0</v>
      </c>
      <c r="C35" s="369"/>
      <c r="D35" s="369"/>
      <c r="E35" s="370"/>
      <c r="F35" s="394"/>
      <c r="G35" s="395"/>
      <c r="H35" s="395"/>
      <c r="I35" s="395"/>
      <c r="J35" s="395"/>
      <c r="K35" s="395"/>
      <c r="L35" s="395"/>
      <c r="M35" s="395"/>
      <c r="N35" s="395"/>
      <c r="O35" s="396"/>
      <c r="P35" s="390" t="str">
        <f t="shared" si="0"/>
        <v/>
      </c>
      <c r="Q35" s="380" t="str">
        <f t="shared" si="1"/>
        <v/>
      </c>
      <c r="R35" s="381" t="str">
        <f t="shared" si="2"/>
        <v/>
      </c>
      <c r="S35" s="394"/>
      <c r="T35" s="395"/>
      <c r="U35" s="395"/>
      <c r="V35" s="395"/>
      <c r="W35" s="395"/>
      <c r="X35" s="395"/>
      <c r="Y35" s="395"/>
      <c r="Z35" s="395"/>
      <c r="AA35" s="395"/>
      <c r="AB35" s="396"/>
      <c r="AC35" s="390" t="str">
        <f t="shared" si="3"/>
        <v/>
      </c>
      <c r="AD35" s="380" t="str">
        <f t="shared" si="4"/>
        <v/>
      </c>
      <c r="AE35" s="38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472">
        <v>24</v>
      </c>
      <c r="B36" s="369">
        <f>'INPUT DATA'!L34</f>
        <v>0</v>
      </c>
      <c r="C36" s="369"/>
      <c r="D36" s="369"/>
      <c r="E36" s="370"/>
      <c r="F36" s="394"/>
      <c r="G36" s="395"/>
      <c r="H36" s="395"/>
      <c r="I36" s="395"/>
      <c r="J36" s="395"/>
      <c r="K36" s="395"/>
      <c r="L36" s="395"/>
      <c r="M36" s="395"/>
      <c r="N36" s="395"/>
      <c r="O36" s="396"/>
      <c r="P36" s="390" t="str">
        <f t="shared" si="0"/>
        <v/>
      </c>
      <c r="Q36" s="380" t="str">
        <f t="shared" si="1"/>
        <v/>
      </c>
      <c r="R36" s="381" t="str">
        <f t="shared" si="2"/>
        <v/>
      </c>
      <c r="S36" s="394"/>
      <c r="T36" s="395"/>
      <c r="U36" s="395"/>
      <c r="V36" s="395"/>
      <c r="W36" s="395"/>
      <c r="X36" s="395"/>
      <c r="Y36" s="395"/>
      <c r="Z36" s="395"/>
      <c r="AA36" s="395"/>
      <c r="AB36" s="396"/>
      <c r="AC36" s="390" t="str">
        <f t="shared" si="3"/>
        <v/>
      </c>
      <c r="AD36" s="380" t="str">
        <f t="shared" si="4"/>
        <v/>
      </c>
      <c r="AE36" s="38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472">
        <v>25</v>
      </c>
      <c r="B37" s="369">
        <f>'INPUT DATA'!L35</f>
        <v>0</v>
      </c>
      <c r="C37" s="369"/>
      <c r="D37" s="369"/>
      <c r="E37" s="370"/>
      <c r="F37" s="394"/>
      <c r="G37" s="395"/>
      <c r="H37" s="395"/>
      <c r="I37" s="395"/>
      <c r="J37" s="395"/>
      <c r="K37" s="395"/>
      <c r="L37" s="395"/>
      <c r="M37" s="395"/>
      <c r="N37" s="395"/>
      <c r="O37" s="396"/>
      <c r="P37" s="390" t="str">
        <f t="shared" si="0"/>
        <v/>
      </c>
      <c r="Q37" s="380" t="str">
        <f t="shared" si="1"/>
        <v/>
      </c>
      <c r="R37" s="381" t="str">
        <f t="shared" si="2"/>
        <v/>
      </c>
      <c r="S37" s="394"/>
      <c r="T37" s="395"/>
      <c r="U37" s="395"/>
      <c r="V37" s="395"/>
      <c r="W37" s="395"/>
      <c r="X37" s="395"/>
      <c r="Y37" s="395"/>
      <c r="Z37" s="395"/>
      <c r="AA37" s="395"/>
      <c r="AB37" s="396"/>
      <c r="AC37" s="390" t="str">
        <f t="shared" si="3"/>
        <v/>
      </c>
      <c r="AD37" s="380" t="str">
        <f t="shared" si="4"/>
        <v/>
      </c>
      <c r="AE37" s="38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472">
        <v>26</v>
      </c>
      <c r="B38" s="369">
        <f>'INPUT DATA'!L36</f>
        <v>0</v>
      </c>
      <c r="C38" s="369"/>
      <c r="D38" s="369"/>
      <c r="E38" s="370"/>
      <c r="F38" s="394"/>
      <c r="G38" s="395"/>
      <c r="H38" s="395"/>
      <c r="I38" s="395"/>
      <c r="J38" s="395"/>
      <c r="K38" s="395"/>
      <c r="L38" s="395"/>
      <c r="M38" s="395"/>
      <c r="N38" s="395"/>
      <c r="O38" s="396"/>
      <c r="P38" s="390" t="str">
        <f t="shared" si="0"/>
        <v/>
      </c>
      <c r="Q38" s="380" t="str">
        <f t="shared" si="1"/>
        <v/>
      </c>
      <c r="R38" s="381" t="str">
        <f t="shared" si="2"/>
        <v/>
      </c>
      <c r="S38" s="394"/>
      <c r="T38" s="395"/>
      <c r="U38" s="395"/>
      <c r="V38" s="395"/>
      <c r="W38" s="395"/>
      <c r="X38" s="395"/>
      <c r="Y38" s="395"/>
      <c r="Z38" s="395"/>
      <c r="AA38" s="395"/>
      <c r="AB38" s="396"/>
      <c r="AC38" s="390" t="str">
        <f t="shared" si="3"/>
        <v/>
      </c>
      <c r="AD38" s="380" t="str">
        <f t="shared" si="4"/>
        <v/>
      </c>
      <c r="AE38" s="38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472">
        <v>27</v>
      </c>
      <c r="B39" s="369">
        <f>'INPUT DATA'!L37</f>
        <v>0</v>
      </c>
      <c r="C39" s="369"/>
      <c r="D39" s="369"/>
      <c r="E39" s="370"/>
      <c r="F39" s="394"/>
      <c r="G39" s="395"/>
      <c r="H39" s="395"/>
      <c r="I39" s="395"/>
      <c r="J39" s="395"/>
      <c r="K39" s="395"/>
      <c r="L39" s="395"/>
      <c r="M39" s="395"/>
      <c r="N39" s="395"/>
      <c r="O39" s="396"/>
      <c r="P39" s="390" t="str">
        <f t="shared" si="0"/>
        <v/>
      </c>
      <c r="Q39" s="380" t="str">
        <f t="shared" si="1"/>
        <v/>
      </c>
      <c r="R39" s="381" t="str">
        <f t="shared" si="2"/>
        <v/>
      </c>
      <c r="S39" s="394"/>
      <c r="T39" s="395"/>
      <c r="U39" s="395"/>
      <c r="V39" s="395"/>
      <c r="W39" s="395"/>
      <c r="X39" s="395"/>
      <c r="Y39" s="395"/>
      <c r="Z39" s="395"/>
      <c r="AA39" s="395"/>
      <c r="AB39" s="396"/>
      <c r="AC39" s="390" t="str">
        <f t="shared" si="3"/>
        <v/>
      </c>
      <c r="AD39" s="380" t="str">
        <f t="shared" si="4"/>
        <v/>
      </c>
      <c r="AE39" s="38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472">
        <v>28</v>
      </c>
      <c r="B40" s="369">
        <f>'INPUT DATA'!L38</f>
        <v>0</v>
      </c>
      <c r="C40" s="369"/>
      <c r="D40" s="369"/>
      <c r="E40" s="370"/>
      <c r="F40" s="394"/>
      <c r="G40" s="395"/>
      <c r="H40" s="395"/>
      <c r="I40" s="395"/>
      <c r="J40" s="395"/>
      <c r="K40" s="395"/>
      <c r="L40" s="395"/>
      <c r="M40" s="395"/>
      <c r="N40" s="395"/>
      <c r="O40" s="396"/>
      <c r="P40" s="390" t="str">
        <f t="shared" si="0"/>
        <v/>
      </c>
      <c r="Q40" s="380" t="str">
        <f t="shared" si="1"/>
        <v/>
      </c>
      <c r="R40" s="381" t="str">
        <f t="shared" si="2"/>
        <v/>
      </c>
      <c r="S40" s="394"/>
      <c r="T40" s="395"/>
      <c r="U40" s="395"/>
      <c r="V40" s="395"/>
      <c r="W40" s="395"/>
      <c r="X40" s="395"/>
      <c r="Y40" s="395"/>
      <c r="Z40" s="395"/>
      <c r="AA40" s="395"/>
      <c r="AB40" s="396"/>
      <c r="AC40" s="390" t="str">
        <f t="shared" si="3"/>
        <v/>
      </c>
      <c r="AD40" s="380" t="str">
        <f t="shared" si="4"/>
        <v/>
      </c>
      <c r="AE40" s="38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472">
        <v>29</v>
      </c>
      <c r="B41" s="369">
        <f>'INPUT DATA'!L39</f>
        <v>0</v>
      </c>
      <c r="C41" s="369"/>
      <c r="D41" s="369"/>
      <c r="E41" s="370"/>
      <c r="F41" s="394"/>
      <c r="G41" s="395"/>
      <c r="H41" s="395"/>
      <c r="I41" s="395"/>
      <c r="J41" s="395"/>
      <c r="K41" s="395"/>
      <c r="L41" s="395"/>
      <c r="M41" s="395"/>
      <c r="N41" s="395"/>
      <c r="O41" s="396"/>
      <c r="P41" s="390" t="str">
        <f t="shared" si="0"/>
        <v/>
      </c>
      <c r="Q41" s="380" t="str">
        <f t="shared" si="1"/>
        <v/>
      </c>
      <c r="R41" s="381" t="str">
        <f t="shared" si="2"/>
        <v/>
      </c>
      <c r="S41" s="394"/>
      <c r="T41" s="395"/>
      <c r="U41" s="395"/>
      <c r="V41" s="395"/>
      <c r="W41" s="395"/>
      <c r="X41" s="395"/>
      <c r="Y41" s="395"/>
      <c r="Z41" s="395"/>
      <c r="AA41" s="395"/>
      <c r="AB41" s="396"/>
      <c r="AC41" s="390" t="str">
        <f t="shared" si="3"/>
        <v/>
      </c>
      <c r="AD41" s="380" t="str">
        <f t="shared" si="4"/>
        <v/>
      </c>
      <c r="AE41" s="38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472">
        <v>30</v>
      </c>
      <c r="B42" s="369">
        <f>'INPUT DATA'!L40</f>
        <v>0</v>
      </c>
      <c r="C42" s="369"/>
      <c r="D42" s="369"/>
      <c r="E42" s="370"/>
      <c r="F42" s="394"/>
      <c r="G42" s="395"/>
      <c r="H42" s="395"/>
      <c r="I42" s="395"/>
      <c r="J42" s="395"/>
      <c r="K42" s="395"/>
      <c r="L42" s="395"/>
      <c r="M42" s="395"/>
      <c r="N42" s="395"/>
      <c r="O42" s="396"/>
      <c r="P42" s="390" t="str">
        <f t="shared" si="0"/>
        <v/>
      </c>
      <c r="Q42" s="380" t="str">
        <f t="shared" si="1"/>
        <v/>
      </c>
      <c r="R42" s="381" t="str">
        <f t="shared" si="2"/>
        <v/>
      </c>
      <c r="S42" s="394"/>
      <c r="T42" s="395"/>
      <c r="U42" s="395"/>
      <c r="V42" s="395"/>
      <c r="W42" s="395"/>
      <c r="X42" s="395"/>
      <c r="Y42" s="395"/>
      <c r="Z42" s="395"/>
      <c r="AA42" s="395"/>
      <c r="AB42" s="396"/>
      <c r="AC42" s="390" t="str">
        <f t="shared" si="3"/>
        <v/>
      </c>
      <c r="AD42" s="380" t="str">
        <f t="shared" si="4"/>
        <v/>
      </c>
      <c r="AE42" s="38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472">
        <v>31</v>
      </c>
      <c r="B43" s="369">
        <f>'INPUT DATA'!L41</f>
        <v>0</v>
      </c>
      <c r="C43" s="369"/>
      <c r="D43" s="369"/>
      <c r="E43" s="370"/>
      <c r="F43" s="394"/>
      <c r="G43" s="395"/>
      <c r="H43" s="395"/>
      <c r="I43" s="395"/>
      <c r="J43" s="395"/>
      <c r="K43" s="395"/>
      <c r="L43" s="395"/>
      <c r="M43" s="395"/>
      <c r="N43" s="395"/>
      <c r="O43" s="396"/>
      <c r="P43" s="390" t="str">
        <f t="shared" si="0"/>
        <v/>
      </c>
      <c r="Q43" s="380" t="str">
        <f t="shared" si="1"/>
        <v/>
      </c>
      <c r="R43" s="381" t="str">
        <f t="shared" si="2"/>
        <v/>
      </c>
      <c r="S43" s="394"/>
      <c r="T43" s="395"/>
      <c r="U43" s="395"/>
      <c r="V43" s="395"/>
      <c r="W43" s="395"/>
      <c r="X43" s="395"/>
      <c r="Y43" s="395"/>
      <c r="Z43" s="395"/>
      <c r="AA43" s="395"/>
      <c r="AB43" s="396"/>
      <c r="AC43" s="390" t="str">
        <f t="shared" si="3"/>
        <v/>
      </c>
      <c r="AD43" s="380" t="str">
        <f t="shared" si="4"/>
        <v/>
      </c>
      <c r="AE43" s="38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472">
        <v>32</v>
      </c>
      <c r="B44" s="369">
        <f>'INPUT DATA'!L42</f>
        <v>0</v>
      </c>
      <c r="C44" s="369"/>
      <c r="D44" s="369"/>
      <c r="E44" s="370"/>
      <c r="F44" s="394"/>
      <c r="G44" s="395"/>
      <c r="H44" s="395"/>
      <c r="I44" s="395"/>
      <c r="J44" s="395"/>
      <c r="K44" s="395"/>
      <c r="L44" s="395"/>
      <c r="M44" s="395"/>
      <c r="N44" s="395"/>
      <c r="O44" s="396"/>
      <c r="P44" s="390" t="str">
        <f t="shared" si="0"/>
        <v/>
      </c>
      <c r="Q44" s="380" t="str">
        <f t="shared" si="1"/>
        <v/>
      </c>
      <c r="R44" s="381" t="str">
        <f t="shared" si="2"/>
        <v/>
      </c>
      <c r="S44" s="394"/>
      <c r="T44" s="395"/>
      <c r="U44" s="395"/>
      <c r="V44" s="395"/>
      <c r="W44" s="395"/>
      <c r="X44" s="395"/>
      <c r="Y44" s="395"/>
      <c r="Z44" s="395"/>
      <c r="AA44" s="395"/>
      <c r="AB44" s="396"/>
      <c r="AC44" s="390" t="str">
        <f t="shared" si="3"/>
        <v/>
      </c>
      <c r="AD44" s="380" t="str">
        <f t="shared" si="4"/>
        <v/>
      </c>
      <c r="AE44" s="38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472">
        <v>33</v>
      </c>
      <c r="B45" s="369">
        <f>'INPUT DATA'!L43</f>
        <v>0</v>
      </c>
      <c r="C45" s="369"/>
      <c r="D45" s="369"/>
      <c r="E45" s="370"/>
      <c r="F45" s="394"/>
      <c r="G45" s="395"/>
      <c r="H45" s="395"/>
      <c r="I45" s="395"/>
      <c r="J45" s="395"/>
      <c r="K45" s="395"/>
      <c r="L45" s="395"/>
      <c r="M45" s="395"/>
      <c r="N45" s="395"/>
      <c r="O45" s="396"/>
      <c r="P45" s="390" t="str">
        <f t="shared" si="0"/>
        <v/>
      </c>
      <c r="Q45" s="380" t="str">
        <f t="shared" si="1"/>
        <v/>
      </c>
      <c r="R45" s="381" t="str">
        <f t="shared" si="2"/>
        <v/>
      </c>
      <c r="S45" s="394"/>
      <c r="T45" s="395"/>
      <c r="U45" s="395"/>
      <c r="V45" s="395"/>
      <c r="W45" s="395"/>
      <c r="X45" s="395"/>
      <c r="Y45" s="395"/>
      <c r="Z45" s="395"/>
      <c r="AA45" s="395"/>
      <c r="AB45" s="396"/>
      <c r="AC45" s="390" t="str">
        <f t="shared" si="3"/>
        <v/>
      </c>
      <c r="AD45" s="380" t="str">
        <f t="shared" si="4"/>
        <v/>
      </c>
      <c r="AE45" s="38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472">
        <v>34</v>
      </c>
      <c r="B46" s="369">
        <f>'INPUT DATA'!L44</f>
        <v>0</v>
      </c>
      <c r="C46" s="369"/>
      <c r="D46" s="369"/>
      <c r="E46" s="370"/>
      <c r="F46" s="394"/>
      <c r="G46" s="395"/>
      <c r="H46" s="395"/>
      <c r="I46" s="395"/>
      <c r="J46" s="395"/>
      <c r="K46" s="395"/>
      <c r="L46" s="395"/>
      <c r="M46" s="395"/>
      <c r="N46" s="395"/>
      <c r="O46" s="396"/>
      <c r="P46" s="390" t="str">
        <f t="shared" si="0"/>
        <v/>
      </c>
      <c r="Q46" s="380" t="str">
        <f t="shared" si="1"/>
        <v/>
      </c>
      <c r="R46" s="381" t="str">
        <f t="shared" si="2"/>
        <v/>
      </c>
      <c r="S46" s="394"/>
      <c r="T46" s="395"/>
      <c r="U46" s="395"/>
      <c r="V46" s="395"/>
      <c r="W46" s="395"/>
      <c r="X46" s="395"/>
      <c r="Y46" s="395"/>
      <c r="Z46" s="395"/>
      <c r="AA46" s="395"/>
      <c r="AB46" s="396"/>
      <c r="AC46" s="390" t="str">
        <f t="shared" si="3"/>
        <v/>
      </c>
      <c r="AD46" s="380" t="str">
        <f t="shared" si="4"/>
        <v/>
      </c>
      <c r="AE46" s="38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472">
        <v>35</v>
      </c>
      <c r="B47" s="369">
        <f>'INPUT DATA'!L45</f>
        <v>0</v>
      </c>
      <c r="C47" s="369"/>
      <c r="D47" s="369"/>
      <c r="E47" s="370"/>
      <c r="F47" s="394"/>
      <c r="G47" s="395"/>
      <c r="H47" s="395"/>
      <c r="I47" s="395"/>
      <c r="J47" s="395"/>
      <c r="K47" s="395"/>
      <c r="L47" s="395"/>
      <c r="M47" s="395"/>
      <c r="N47" s="395"/>
      <c r="O47" s="396"/>
      <c r="P47" s="390" t="str">
        <f t="shared" si="0"/>
        <v/>
      </c>
      <c r="Q47" s="380" t="str">
        <f t="shared" si="1"/>
        <v/>
      </c>
      <c r="R47" s="381" t="str">
        <f t="shared" si="2"/>
        <v/>
      </c>
      <c r="S47" s="394"/>
      <c r="T47" s="395"/>
      <c r="U47" s="395"/>
      <c r="V47" s="395"/>
      <c r="W47" s="395"/>
      <c r="X47" s="395"/>
      <c r="Y47" s="395"/>
      <c r="Z47" s="395"/>
      <c r="AA47" s="395"/>
      <c r="AB47" s="396"/>
      <c r="AC47" s="390" t="str">
        <f t="shared" si="3"/>
        <v/>
      </c>
      <c r="AD47" s="380" t="str">
        <f t="shared" si="4"/>
        <v/>
      </c>
      <c r="AE47" s="38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472">
        <v>36</v>
      </c>
      <c r="B48" s="369">
        <f>'INPUT DATA'!L46</f>
        <v>0</v>
      </c>
      <c r="C48" s="369"/>
      <c r="D48" s="369"/>
      <c r="E48" s="370"/>
      <c r="F48" s="394"/>
      <c r="G48" s="395"/>
      <c r="H48" s="395"/>
      <c r="I48" s="395"/>
      <c r="J48" s="395"/>
      <c r="K48" s="395"/>
      <c r="L48" s="395"/>
      <c r="M48" s="395"/>
      <c r="N48" s="395"/>
      <c r="O48" s="396"/>
      <c r="P48" s="390" t="str">
        <f t="shared" si="0"/>
        <v/>
      </c>
      <c r="Q48" s="380" t="str">
        <f t="shared" si="1"/>
        <v/>
      </c>
      <c r="R48" s="381" t="str">
        <f t="shared" si="2"/>
        <v/>
      </c>
      <c r="S48" s="394"/>
      <c r="T48" s="395"/>
      <c r="U48" s="395"/>
      <c r="V48" s="395"/>
      <c r="W48" s="395"/>
      <c r="X48" s="395"/>
      <c r="Y48" s="395"/>
      <c r="Z48" s="395"/>
      <c r="AA48" s="395"/>
      <c r="AB48" s="396"/>
      <c r="AC48" s="390" t="str">
        <f t="shared" si="3"/>
        <v/>
      </c>
      <c r="AD48" s="380" t="str">
        <f t="shared" si="4"/>
        <v/>
      </c>
      <c r="AE48" s="38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472">
        <v>37</v>
      </c>
      <c r="B49" s="369">
        <f>'INPUT DATA'!L47</f>
        <v>0</v>
      </c>
      <c r="C49" s="369"/>
      <c r="D49" s="369"/>
      <c r="E49" s="370"/>
      <c r="F49" s="394"/>
      <c r="G49" s="395"/>
      <c r="H49" s="395"/>
      <c r="I49" s="395"/>
      <c r="J49" s="395"/>
      <c r="K49" s="395"/>
      <c r="L49" s="395"/>
      <c r="M49" s="395"/>
      <c r="N49" s="395"/>
      <c r="O49" s="396"/>
      <c r="P49" s="390" t="str">
        <f t="shared" si="0"/>
        <v/>
      </c>
      <c r="Q49" s="380" t="str">
        <f t="shared" si="1"/>
        <v/>
      </c>
      <c r="R49" s="381" t="str">
        <f t="shared" si="2"/>
        <v/>
      </c>
      <c r="S49" s="394"/>
      <c r="T49" s="395"/>
      <c r="U49" s="395"/>
      <c r="V49" s="395"/>
      <c r="W49" s="395"/>
      <c r="X49" s="395"/>
      <c r="Y49" s="395"/>
      <c r="Z49" s="395"/>
      <c r="AA49" s="395"/>
      <c r="AB49" s="396"/>
      <c r="AC49" s="390" t="str">
        <f t="shared" si="3"/>
        <v/>
      </c>
      <c r="AD49" s="380" t="str">
        <f t="shared" si="4"/>
        <v/>
      </c>
      <c r="AE49" s="38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472">
        <v>38</v>
      </c>
      <c r="B50" s="369">
        <f>'INPUT DATA'!L48</f>
        <v>0</v>
      </c>
      <c r="C50" s="369"/>
      <c r="D50" s="369"/>
      <c r="E50" s="370"/>
      <c r="F50" s="394"/>
      <c r="G50" s="395"/>
      <c r="H50" s="395"/>
      <c r="I50" s="395"/>
      <c r="J50" s="395"/>
      <c r="K50" s="395"/>
      <c r="L50" s="395"/>
      <c r="M50" s="395"/>
      <c r="N50" s="395"/>
      <c r="O50" s="396"/>
      <c r="P50" s="390" t="str">
        <f t="shared" si="0"/>
        <v/>
      </c>
      <c r="Q50" s="380" t="str">
        <f t="shared" si="1"/>
        <v/>
      </c>
      <c r="R50" s="381" t="str">
        <f t="shared" si="2"/>
        <v/>
      </c>
      <c r="S50" s="394"/>
      <c r="T50" s="395"/>
      <c r="U50" s="395"/>
      <c r="V50" s="395"/>
      <c r="W50" s="395"/>
      <c r="X50" s="395"/>
      <c r="Y50" s="395"/>
      <c r="Z50" s="395"/>
      <c r="AA50" s="395"/>
      <c r="AB50" s="396"/>
      <c r="AC50" s="390" t="str">
        <f t="shared" si="3"/>
        <v/>
      </c>
      <c r="AD50" s="380" t="str">
        <f t="shared" si="4"/>
        <v/>
      </c>
      <c r="AE50" s="38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472">
        <v>39</v>
      </c>
      <c r="B51" s="369">
        <f>'INPUT DATA'!L49</f>
        <v>0</v>
      </c>
      <c r="C51" s="369"/>
      <c r="D51" s="369"/>
      <c r="E51" s="370"/>
      <c r="F51" s="394"/>
      <c r="G51" s="395"/>
      <c r="H51" s="395"/>
      <c r="I51" s="395"/>
      <c r="J51" s="395"/>
      <c r="K51" s="395"/>
      <c r="L51" s="395"/>
      <c r="M51" s="395"/>
      <c r="N51" s="395"/>
      <c r="O51" s="396"/>
      <c r="P51" s="390" t="str">
        <f t="shared" si="0"/>
        <v/>
      </c>
      <c r="Q51" s="380" t="str">
        <f t="shared" si="1"/>
        <v/>
      </c>
      <c r="R51" s="381" t="str">
        <f t="shared" si="2"/>
        <v/>
      </c>
      <c r="S51" s="394"/>
      <c r="T51" s="395"/>
      <c r="U51" s="395"/>
      <c r="V51" s="395"/>
      <c r="W51" s="395"/>
      <c r="X51" s="395"/>
      <c r="Y51" s="395"/>
      <c r="Z51" s="395"/>
      <c r="AA51" s="395"/>
      <c r="AB51" s="396"/>
      <c r="AC51" s="390" t="str">
        <f t="shared" si="3"/>
        <v/>
      </c>
      <c r="AD51" s="380" t="str">
        <f t="shared" si="4"/>
        <v/>
      </c>
      <c r="AE51" s="38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472">
        <v>40</v>
      </c>
      <c r="B52" s="369">
        <f>'INPUT DATA'!L50</f>
        <v>0</v>
      </c>
      <c r="C52" s="369"/>
      <c r="D52" s="369"/>
      <c r="E52" s="370"/>
      <c r="F52" s="394"/>
      <c r="G52" s="395"/>
      <c r="H52" s="395"/>
      <c r="I52" s="395"/>
      <c r="J52" s="395"/>
      <c r="K52" s="395"/>
      <c r="L52" s="395"/>
      <c r="M52" s="395"/>
      <c r="N52" s="395"/>
      <c r="O52" s="396"/>
      <c r="P52" s="390" t="str">
        <f t="shared" si="0"/>
        <v/>
      </c>
      <c r="Q52" s="380" t="str">
        <f t="shared" si="1"/>
        <v/>
      </c>
      <c r="R52" s="381" t="str">
        <f t="shared" si="2"/>
        <v/>
      </c>
      <c r="S52" s="394"/>
      <c r="T52" s="395"/>
      <c r="U52" s="395"/>
      <c r="V52" s="395"/>
      <c r="W52" s="395"/>
      <c r="X52" s="395"/>
      <c r="Y52" s="395"/>
      <c r="Z52" s="395"/>
      <c r="AA52" s="395"/>
      <c r="AB52" s="396"/>
      <c r="AC52" s="390" t="str">
        <f t="shared" si="3"/>
        <v/>
      </c>
      <c r="AD52" s="380" t="str">
        <f t="shared" si="4"/>
        <v/>
      </c>
      <c r="AE52" s="38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472">
        <v>41</v>
      </c>
      <c r="B53" s="369">
        <f>'INPUT DATA'!L51</f>
        <v>0</v>
      </c>
      <c r="C53" s="369"/>
      <c r="D53" s="369"/>
      <c r="E53" s="370"/>
      <c r="F53" s="394"/>
      <c r="G53" s="395"/>
      <c r="H53" s="395"/>
      <c r="I53" s="395"/>
      <c r="J53" s="395"/>
      <c r="K53" s="395"/>
      <c r="L53" s="395"/>
      <c r="M53" s="395"/>
      <c r="N53" s="395"/>
      <c r="O53" s="396"/>
      <c r="P53" s="390" t="str">
        <f t="shared" si="0"/>
        <v/>
      </c>
      <c r="Q53" s="380" t="str">
        <f t="shared" si="1"/>
        <v/>
      </c>
      <c r="R53" s="381" t="str">
        <f t="shared" si="2"/>
        <v/>
      </c>
      <c r="S53" s="394"/>
      <c r="T53" s="395"/>
      <c r="U53" s="395"/>
      <c r="V53" s="395"/>
      <c r="W53" s="395"/>
      <c r="X53" s="395"/>
      <c r="Y53" s="395"/>
      <c r="Z53" s="395"/>
      <c r="AA53" s="395"/>
      <c r="AB53" s="396"/>
      <c r="AC53" s="390" t="str">
        <f t="shared" si="3"/>
        <v/>
      </c>
      <c r="AD53" s="380" t="str">
        <f t="shared" si="4"/>
        <v/>
      </c>
      <c r="AE53" s="38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472">
        <v>42</v>
      </c>
      <c r="B54" s="369">
        <f>'INPUT DATA'!L52</f>
        <v>0</v>
      </c>
      <c r="C54" s="369"/>
      <c r="D54" s="369"/>
      <c r="E54" s="370"/>
      <c r="F54" s="394"/>
      <c r="G54" s="395"/>
      <c r="H54" s="395"/>
      <c r="I54" s="395"/>
      <c r="J54" s="395"/>
      <c r="K54" s="395"/>
      <c r="L54" s="395"/>
      <c r="M54" s="395"/>
      <c r="N54" s="395"/>
      <c r="O54" s="396"/>
      <c r="P54" s="390" t="str">
        <f t="shared" si="0"/>
        <v/>
      </c>
      <c r="Q54" s="380" t="str">
        <f t="shared" si="1"/>
        <v/>
      </c>
      <c r="R54" s="381" t="str">
        <f t="shared" si="2"/>
        <v/>
      </c>
      <c r="S54" s="394"/>
      <c r="T54" s="395"/>
      <c r="U54" s="395"/>
      <c r="V54" s="395"/>
      <c r="W54" s="395"/>
      <c r="X54" s="395"/>
      <c r="Y54" s="395"/>
      <c r="Z54" s="395"/>
      <c r="AA54" s="395"/>
      <c r="AB54" s="396"/>
      <c r="AC54" s="390" t="str">
        <f t="shared" si="3"/>
        <v/>
      </c>
      <c r="AD54" s="380" t="str">
        <f t="shared" si="4"/>
        <v/>
      </c>
      <c r="AE54" s="38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472">
        <v>43</v>
      </c>
      <c r="B55" s="369">
        <f>'INPUT DATA'!L53</f>
        <v>0</v>
      </c>
      <c r="C55" s="369"/>
      <c r="D55" s="369"/>
      <c r="E55" s="370"/>
      <c r="F55" s="394"/>
      <c r="G55" s="395"/>
      <c r="H55" s="395"/>
      <c r="I55" s="395"/>
      <c r="J55" s="395"/>
      <c r="K55" s="395"/>
      <c r="L55" s="395"/>
      <c r="M55" s="395"/>
      <c r="N55" s="395"/>
      <c r="O55" s="396"/>
      <c r="P55" s="390" t="str">
        <f t="shared" si="0"/>
        <v/>
      </c>
      <c r="Q55" s="380" t="str">
        <f t="shared" si="1"/>
        <v/>
      </c>
      <c r="R55" s="381" t="str">
        <f t="shared" si="2"/>
        <v/>
      </c>
      <c r="S55" s="394"/>
      <c r="T55" s="395"/>
      <c r="U55" s="395"/>
      <c r="V55" s="395"/>
      <c r="W55" s="395"/>
      <c r="X55" s="395"/>
      <c r="Y55" s="395"/>
      <c r="Z55" s="395"/>
      <c r="AA55" s="395"/>
      <c r="AB55" s="396"/>
      <c r="AC55" s="390" t="str">
        <f t="shared" si="3"/>
        <v/>
      </c>
      <c r="AD55" s="380" t="str">
        <f t="shared" si="4"/>
        <v/>
      </c>
      <c r="AE55" s="38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472">
        <v>44</v>
      </c>
      <c r="B56" s="369">
        <f>'INPUT DATA'!L54</f>
        <v>0</v>
      </c>
      <c r="C56" s="369"/>
      <c r="D56" s="369"/>
      <c r="E56" s="370"/>
      <c r="F56" s="394"/>
      <c r="G56" s="395"/>
      <c r="H56" s="395"/>
      <c r="I56" s="395"/>
      <c r="J56" s="395"/>
      <c r="K56" s="395"/>
      <c r="L56" s="395"/>
      <c r="M56" s="395"/>
      <c r="N56" s="395"/>
      <c r="O56" s="396"/>
      <c r="P56" s="390" t="str">
        <f t="shared" si="0"/>
        <v/>
      </c>
      <c r="Q56" s="380" t="str">
        <f t="shared" si="1"/>
        <v/>
      </c>
      <c r="R56" s="381" t="str">
        <f t="shared" si="2"/>
        <v/>
      </c>
      <c r="S56" s="394"/>
      <c r="T56" s="395"/>
      <c r="U56" s="395"/>
      <c r="V56" s="395"/>
      <c r="W56" s="395"/>
      <c r="X56" s="395"/>
      <c r="Y56" s="395"/>
      <c r="Z56" s="395"/>
      <c r="AA56" s="395"/>
      <c r="AB56" s="396"/>
      <c r="AC56" s="390" t="str">
        <f t="shared" si="3"/>
        <v/>
      </c>
      <c r="AD56" s="380" t="str">
        <f t="shared" si="4"/>
        <v/>
      </c>
      <c r="AE56" s="38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472">
        <v>45</v>
      </c>
      <c r="B57" s="369">
        <f>'INPUT DATA'!L55</f>
        <v>0</v>
      </c>
      <c r="C57" s="369"/>
      <c r="D57" s="369"/>
      <c r="E57" s="370"/>
      <c r="F57" s="394"/>
      <c r="G57" s="395"/>
      <c r="H57" s="395"/>
      <c r="I57" s="395"/>
      <c r="J57" s="395"/>
      <c r="K57" s="395"/>
      <c r="L57" s="395"/>
      <c r="M57" s="395"/>
      <c r="N57" s="395"/>
      <c r="O57" s="396"/>
      <c r="P57" s="390" t="str">
        <f t="shared" si="0"/>
        <v/>
      </c>
      <c r="Q57" s="380" t="str">
        <f t="shared" si="1"/>
        <v/>
      </c>
      <c r="R57" s="381" t="str">
        <f t="shared" si="2"/>
        <v/>
      </c>
      <c r="S57" s="394"/>
      <c r="T57" s="395"/>
      <c r="U57" s="395"/>
      <c r="V57" s="395"/>
      <c r="W57" s="395"/>
      <c r="X57" s="395"/>
      <c r="Y57" s="395"/>
      <c r="Z57" s="395"/>
      <c r="AA57" s="395"/>
      <c r="AB57" s="396"/>
      <c r="AC57" s="390" t="str">
        <f t="shared" si="3"/>
        <v/>
      </c>
      <c r="AD57" s="380" t="str">
        <f t="shared" si="4"/>
        <v/>
      </c>
      <c r="AE57" s="38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472">
        <v>46</v>
      </c>
      <c r="B58" s="369">
        <f>'INPUT DATA'!L56</f>
        <v>0</v>
      </c>
      <c r="C58" s="369"/>
      <c r="D58" s="369"/>
      <c r="E58" s="370"/>
      <c r="F58" s="394"/>
      <c r="G58" s="395"/>
      <c r="H58" s="395"/>
      <c r="I58" s="395"/>
      <c r="J58" s="395"/>
      <c r="K58" s="395"/>
      <c r="L58" s="395"/>
      <c r="M58" s="395"/>
      <c r="N58" s="395"/>
      <c r="O58" s="396"/>
      <c r="P58" s="390" t="str">
        <f t="shared" si="0"/>
        <v/>
      </c>
      <c r="Q58" s="380" t="str">
        <f t="shared" si="1"/>
        <v/>
      </c>
      <c r="R58" s="381" t="str">
        <f t="shared" si="2"/>
        <v/>
      </c>
      <c r="S58" s="394"/>
      <c r="T58" s="395"/>
      <c r="U58" s="395"/>
      <c r="V58" s="395"/>
      <c r="W58" s="395"/>
      <c r="X58" s="395"/>
      <c r="Y58" s="395"/>
      <c r="Z58" s="395"/>
      <c r="AA58" s="395"/>
      <c r="AB58" s="396"/>
      <c r="AC58" s="390" t="str">
        <f t="shared" si="3"/>
        <v/>
      </c>
      <c r="AD58" s="380" t="str">
        <f t="shared" si="4"/>
        <v/>
      </c>
      <c r="AE58" s="38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472">
        <v>47</v>
      </c>
      <c r="B59" s="369">
        <f>'INPUT DATA'!L57</f>
        <v>0</v>
      </c>
      <c r="C59" s="369"/>
      <c r="D59" s="369"/>
      <c r="E59" s="370"/>
      <c r="F59" s="394"/>
      <c r="G59" s="395"/>
      <c r="H59" s="395"/>
      <c r="I59" s="395"/>
      <c r="J59" s="395"/>
      <c r="K59" s="395"/>
      <c r="L59" s="395"/>
      <c r="M59" s="395"/>
      <c r="N59" s="395"/>
      <c r="O59" s="396"/>
      <c r="P59" s="390" t="str">
        <f t="shared" si="0"/>
        <v/>
      </c>
      <c r="Q59" s="380" t="str">
        <f t="shared" si="1"/>
        <v/>
      </c>
      <c r="R59" s="381" t="str">
        <f t="shared" si="2"/>
        <v/>
      </c>
      <c r="S59" s="394"/>
      <c r="T59" s="395"/>
      <c r="U59" s="395"/>
      <c r="V59" s="395"/>
      <c r="W59" s="395"/>
      <c r="X59" s="395"/>
      <c r="Y59" s="395"/>
      <c r="Z59" s="395"/>
      <c r="AA59" s="395"/>
      <c r="AB59" s="396"/>
      <c r="AC59" s="390" t="str">
        <f t="shared" si="3"/>
        <v/>
      </c>
      <c r="AD59" s="380" t="str">
        <f t="shared" si="4"/>
        <v/>
      </c>
      <c r="AE59" s="38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472">
        <v>48</v>
      </c>
      <c r="B60" s="369">
        <f>'INPUT DATA'!L58</f>
        <v>0</v>
      </c>
      <c r="C60" s="369"/>
      <c r="D60" s="369"/>
      <c r="E60" s="370"/>
      <c r="F60" s="394"/>
      <c r="G60" s="395"/>
      <c r="H60" s="395"/>
      <c r="I60" s="395"/>
      <c r="J60" s="395"/>
      <c r="K60" s="395"/>
      <c r="L60" s="395"/>
      <c r="M60" s="395"/>
      <c r="N60" s="395"/>
      <c r="O60" s="396"/>
      <c r="P60" s="390" t="str">
        <f t="shared" si="0"/>
        <v/>
      </c>
      <c r="Q60" s="380" t="str">
        <f t="shared" si="1"/>
        <v/>
      </c>
      <c r="R60" s="381" t="str">
        <f t="shared" si="2"/>
        <v/>
      </c>
      <c r="S60" s="394"/>
      <c r="T60" s="395"/>
      <c r="U60" s="395"/>
      <c r="V60" s="395"/>
      <c r="W60" s="395"/>
      <c r="X60" s="395"/>
      <c r="Y60" s="395"/>
      <c r="Z60" s="395"/>
      <c r="AA60" s="395"/>
      <c r="AB60" s="396"/>
      <c r="AC60" s="390" t="str">
        <f t="shared" si="3"/>
        <v/>
      </c>
      <c r="AD60" s="380" t="str">
        <f t="shared" si="4"/>
        <v/>
      </c>
      <c r="AE60" s="38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472">
        <v>49</v>
      </c>
      <c r="B61" s="369">
        <f>'INPUT DATA'!L59</f>
        <v>0</v>
      </c>
      <c r="C61" s="369"/>
      <c r="D61" s="369"/>
      <c r="E61" s="370"/>
      <c r="F61" s="394"/>
      <c r="G61" s="395"/>
      <c r="H61" s="395"/>
      <c r="I61" s="395"/>
      <c r="J61" s="395"/>
      <c r="K61" s="395"/>
      <c r="L61" s="395"/>
      <c r="M61" s="395"/>
      <c r="N61" s="395"/>
      <c r="O61" s="396"/>
      <c r="P61" s="390" t="str">
        <f t="shared" si="0"/>
        <v/>
      </c>
      <c r="Q61" s="380" t="str">
        <f t="shared" si="1"/>
        <v/>
      </c>
      <c r="R61" s="381" t="str">
        <f t="shared" si="2"/>
        <v/>
      </c>
      <c r="S61" s="394"/>
      <c r="T61" s="395"/>
      <c r="U61" s="395"/>
      <c r="V61" s="395"/>
      <c r="W61" s="395"/>
      <c r="X61" s="395"/>
      <c r="Y61" s="395"/>
      <c r="Z61" s="395"/>
      <c r="AA61" s="395"/>
      <c r="AB61" s="396"/>
      <c r="AC61" s="390" t="str">
        <f t="shared" si="3"/>
        <v/>
      </c>
      <c r="AD61" s="380" t="str">
        <f t="shared" si="4"/>
        <v/>
      </c>
      <c r="AE61" s="38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473">
        <v>50</v>
      </c>
      <c r="B62" s="369">
        <f>'INPUT DATA'!L60</f>
        <v>0</v>
      </c>
      <c r="C62" s="369"/>
      <c r="D62" s="369"/>
      <c r="E62" s="370"/>
      <c r="F62" s="399"/>
      <c r="G62" s="400"/>
      <c r="H62" s="400"/>
      <c r="I62" s="400"/>
      <c r="J62" s="400"/>
      <c r="K62" s="400"/>
      <c r="L62" s="400"/>
      <c r="M62" s="400"/>
      <c r="N62" s="400"/>
      <c r="O62" s="401"/>
      <c r="P62" s="405" t="str">
        <f t="shared" si="0"/>
        <v/>
      </c>
      <c r="Q62" s="403" t="str">
        <f t="shared" si="1"/>
        <v/>
      </c>
      <c r="R62" s="474" t="str">
        <f t="shared" si="2"/>
        <v/>
      </c>
      <c r="S62" s="399"/>
      <c r="T62" s="400"/>
      <c r="U62" s="400"/>
      <c r="V62" s="400"/>
      <c r="W62" s="400"/>
      <c r="X62" s="400"/>
      <c r="Y62" s="400"/>
      <c r="Z62" s="400"/>
      <c r="AA62" s="400"/>
      <c r="AB62" s="401"/>
      <c r="AC62" s="405" t="str">
        <f t="shared" si="3"/>
        <v/>
      </c>
      <c r="AD62" s="403" t="str">
        <f t="shared" si="4"/>
        <v/>
      </c>
      <c r="AE62" s="474"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92</v>
      </c>
      <c r="B63" s="411"/>
      <c r="C63" s="411"/>
      <c r="D63" s="411"/>
      <c r="E63" s="412"/>
      <c r="F63" s="475"/>
      <c r="G63" s="476"/>
      <c r="H63" s="476"/>
      <c r="I63" s="476"/>
      <c r="J63" s="476"/>
      <c r="K63" s="476"/>
      <c r="L63" s="476"/>
      <c r="M63" s="476"/>
      <c r="N63" s="476"/>
      <c r="O63" s="477"/>
      <c r="P63" s="478"/>
      <c r="Q63" s="479"/>
      <c r="R63" s="480"/>
      <c r="S63" s="475"/>
      <c r="T63" s="476"/>
      <c r="U63" s="476"/>
      <c r="V63" s="476"/>
      <c r="W63" s="476"/>
      <c r="X63" s="476"/>
      <c r="Y63" s="476"/>
      <c r="Z63" s="476"/>
      <c r="AA63" s="476"/>
      <c r="AB63" s="477"/>
      <c r="AC63" s="478"/>
      <c r="AD63" s="479"/>
      <c r="AE63" s="480"/>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72">
        <v>1</v>
      </c>
      <c r="B64" s="369" t="str">
        <f>'INPUT DATA'!O11</f>
        <v>ALCANTARA, ANGELICA U.</v>
      </c>
      <c r="C64" s="369"/>
      <c r="D64" s="369"/>
      <c r="E64" s="370"/>
      <c r="F64" s="394"/>
      <c r="G64" s="395"/>
      <c r="H64" s="395"/>
      <c r="I64" s="395"/>
      <c r="J64" s="395"/>
      <c r="K64" s="395"/>
      <c r="L64" s="395"/>
      <c r="M64" s="395"/>
      <c r="N64" s="395"/>
      <c r="O64" s="396"/>
      <c r="P64" s="390" t="str">
        <f t="shared" si="0"/>
        <v/>
      </c>
      <c r="Q64" s="380" t="str">
        <f t="shared" ref="Q64:Q113" si="9">IFERROR(IF(P64="","",ROUND(P64/$P$11*100,2)),"")</f>
        <v/>
      </c>
      <c r="R64" s="381" t="str">
        <f t="shared" ref="R64:R113" si="10">IFERROR(IF(Q64="","",ROUND(Q64*$R$11,2)),"")</f>
        <v/>
      </c>
      <c r="S64" s="394"/>
      <c r="T64" s="395"/>
      <c r="U64" s="395"/>
      <c r="V64" s="395"/>
      <c r="W64" s="395"/>
      <c r="X64" s="395"/>
      <c r="Y64" s="395"/>
      <c r="Z64" s="395"/>
      <c r="AA64" s="395"/>
      <c r="AB64" s="396"/>
      <c r="AC64" s="390" t="str">
        <f t="shared" si="3"/>
        <v/>
      </c>
      <c r="AD64" s="380" t="str">
        <f t="shared" ref="AD64:AD113" si="11">IFERROR(IF(AC64="","",ROUND(AC64/$AC$11*100,2)),"")</f>
        <v/>
      </c>
      <c r="AE64" s="381" t="str">
        <f t="shared" ref="AE64:AE113" si="12">IFERROR(IF(AD64="","",ROUND(AD64*$AE$11,2)),"")</f>
        <v/>
      </c>
      <c r="AF64" s="379"/>
      <c r="AG64" s="380" t="str">
        <f>IFERROR(IF(AF64="","",ROUND(AF64/$AF$11*100,2)),"")</f>
        <v/>
      </c>
      <c r="AH64" s="381" t="str">
        <f t="shared" ref="AH64:AH113" si="13">IFERROR(IF(AG64="","",ROUND(AG64*$AH$11,2)),"")</f>
        <v/>
      </c>
      <c r="AI64" s="392" t="str">
        <f t="shared" ref="AI64:AI113" si="14">IFERROR(R64+AE64+AH64,"")</f>
        <v/>
      </c>
      <c r="AJ64" s="39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472">
        <v>2</v>
      </c>
      <c r="B65" s="369" t="str">
        <f>'INPUT DATA'!O12</f>
        <v>ALCANTARA, SHAIRA V.</v>
      </c>
      <c r="C65" s="369"/>
      <c r="D65" s="369"/>
      <c r="E65" s="370"/>
      <c r="F65" s="394"/>
      <c r="G65" s="395"/>
      <c r="H65" s="395"/>
      <c r="I65" s="395"/>
      <c r="J65" s="395"/>
      <c r="K65" s="395"/>
      <c r="L65" s="395"/>
      <c r="M65" s="395"/>
      <c r="N65" s="395"/>
      <c r="O65" s="396"/>
      <c r="P65" s="390" t="str">
        <f t="shared" si="0"/>
        <v/>
      </c>
      <c r="Q65" s="380" t="str">
        <f t="shared" si="9"/>
        <v/>
      </c>
      <c r="R65" s="381" t="str">
        <f t="shared" si="10"/>
        <v/>
      </c>
      <c r="S65" s="394"/>
      <c r="T65" s="395"/>
      <c r="U65" s="395"/>
      <c r="V65" s="395"/>
      <c r="W65" s="395"/>
      <c r="X65" s="395"/>
      <c r="Y65" s="395"/>
      <c r="Z65" s="395"/>
      <c r="AA65" s="395"/>
      <c r="AB65" s="396"/>
      <c r="AC65" s="390" t="str">
        <f t="shared" si="3"/>
        <v/>
      </c>
      <c r="AD65" s="380" t="str">
        <f t="shared" si="11"/>
        <v/>
      </c>
      <c r="AE65" s="381" t="str">
        <f t="shared" si="12"/>
        <v/>
      </c>
      <c r="AF65" s="379"/>
      <c r="AG65" s="380" t="str">
        <f t="shared" ref="AG65:AG113" si="15">IFERROR(IF(AF65="","",ROUND(AF65/$AF$11*100,2)),"")</f>
        <v/>
      </c>
      <c r="AH65" s="381" t="str">
        <f t="shared" si="13"/>
        <v/>
      </c>
      <c r="AI65" s="392" t="str">
        <f t="shared" si="14"/>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472">
        <v>3</v>
      </c>
      <c r="B66" s="369" t="str">
        <f>'INPUT DATA'!O13</f>
        <v>AQUINO, HANNAH D.</v>
      </c>
      <c r="C66" s="369"/>
      <c r="D66" s="369"/>
      <c r="E66" s="370"/>
      <c r="F66" s="394"/>
      <c r="G66" s="395"/>
      <c r="H66" s="395"/>
      <c r="I66" s="395"/>
      <c r="J66" s="395"/>
      <c r="K66" s="395"/>
      <c r="L66" s="395"/>
      <c r="M66" s="395"/>
      <c r="N66" s="395"/>
      <c r="O66" s="396"/>
      <c r="P66" s="390" t="str">
        <f t="shared" si="0"/>
        <v/>
      </c>
      <c r="Q66" s="380" t="str">
        <f t="shared" si="9"/>
        <v/>
      </c>
      <c r="R66" s="381" t="str">
        <f t="shared" si="10"/>
        <v/>
      </c>
      <c r="S66" s="394"/>
      <c r="T66" s="395"/>
      <c r="U66" s="395"/>
      <c r="V66" s="395"/>
      <c r="W66" s="395"/>
      <c r="X66" s="395"/>
      <c r="Y66" s="395"/>
      <c r="Z66" s="395"/>
      <c r="AA66" s="395"/>
      <c r="AB66" s="396"/>
      <c r="AC66" s="390" t="str">
        <f t="shared" si="3"/>
        <v/>
      </c>
      <c r="AD66" s="380" t="str">
        <f t="shared" si="11"/>
        <v/>
      </c>
      <c r="AE66" s="381" t="str">
        <f t="shared" si="12"/>
        <v/>
      </c>
      <c r="AF66" s="379"/>
      <c r="AG66" s="380" t="str">
        <f t="shared" si="15"/>
        <v/>
      </c>
      <c r="AH66" s="381" t="str">
        <f t="shared" si="13"/>
        <v/>
      </c>
      <c r="AI66" s="392" t="str">
        <f t="shared" si="14"/>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472">
        <v>4</v>
      </c>
      <c r="B67" s="369" t="str">
        <f>'INPUT DATA'!O14</f>
        <v>BAUTISTA, JASMINE H.</v>
      </c>
      <c r="C67" s="369"/>
      <c r="D67" s="369"/>
      <c r="E67" s="370"/>
      <c r="F67" s="394"/>
      <c r="G67" s="395"/>
      <c r="H67" s="395"/>
      <c r="I67" s="395"/>
      <c r="J67" s="395"/>
      <c r="K67" s="395"/>
      <c r="L67" s="395"/>
      <c r="M67" s="395"/>
      <c r="N67" s="395"/>
      <c r="O67" s="396"/>
      <c r="P67" s="390" t="str">
        <f t="shared" si="0"/>
        <v/>
      </c>
      <c r="Q67" s="380" t="str">
        <f t="shared" si="9"/>
        <v/>
      </c>
      <c r="R67" s="381" t="str">
        <f t="shared" si="10"/>
        <v/>
      </c>
      <c r="S67" s="394"/>
      <c r="T67" s="395"/>
      <c r="U67" s="395"/>
      <c r="V67" s="395"/>
      <c r="W67" s="395"/>
      <c r="X67" s="395"/>
      <c r="Y67" s="395"/>
      <c r="Z67" s="395"/>
      <c r="AA67" s="395"/>
      <c r="AB67" s="396"/>
      <c r="AC67" s="390" t="str">
        <f t="shared" si="3"/>
        <v/>
      </c>
      <c r="AD67" s="380" t="str">
        <f t="shared" si="11"/>
        <v/>
      </c>
      <c r="AE67" s="381" t="str">
        <f t="shared" si="12"/>
        <v/>
      </c>
      <c r="AF67" s="379"/>
      <c r="AG67" s="380" t="str">
        <f t="shared" si="15"/>
        <v/>
      </c>
      <c r="AH67" s="381" t="str">
        <f t="shared" si="13"/>
        <v/>
      </c>
      <c r="AI67" s="392" t="str">
        <f t="shared" si="14"/>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472">
        <v>5</v>
      </c>
      <c r="B68" s="369" t="str">
        <f>'INPUT DATA'!O15</f>
        <v>CABRERA, MAE Z.</v>
      </c>
      <c r="C68" s="369"/>
      <c r="D68" s="369"/>
      <c r="E68" s="370"/>
      <c r="F68" s="394"/>
      <c r="G68" s="395"/>
      <c r="H68" s="395"/>
      <c r="I68" s="395"/>
      <c r="J68" s="395"/>
      <c r="K68" s="395"/>
      <c r="L68" s="395"/>
      <c r="M68" s="395"/>
      <c r="N68" s="395"/>
      <c r="O68" s="396"/>
      <c r="P68" s="390" t="str">
        <f t="shared" si="0"/>
        <v/>
      </c>
      <c r="Q68" s="380" t="str">
        <f t="shared" si="9"/>
        <v/>
      </c>
      <c r="R68" s="381" t="str">
        <f t="shared" si="10"/>
        <v/>
      </c>
      <c r="S68" s="394"/>
      <c r="T68" s="395"/>
      <c r="U68" s="395"/>
      <c r="V68" s="395"/>
      <c r="W68" s="395"/>
      <c r="X68" s="395"/>
      <c r="Y68" s="395"/>
      <c r="Z68" s="395"/>
      <c r="AA68" s="395"/>
      <c r="AB68" s="396"/>
      <c r="AC68" s="390" t="str">
        <f t="shared" si="3"/>
        <v/>
      </c>
      <c r="AD68" s="380" t="str">
        <f t="shared" si="11"/>
        <v/>
      </c>
      <c r="AE68" s="381" t="str">
        <f t="shared" si="12"/>
        <v/>
      </c>
      <c r="AF68" s="379"/>
      <c r="AG68" s="380" t="str">
        <f t="shared" si="15"/>
        <v/>
      </c>
      <c r="AH68" s="381" t="str">
        <f t="shared" si="13"/>
        <v/>
      </c>
      <c r="AI68" s="392" t="str">
        <f t="shared" si="14"/>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472">
        <v>6</v>
      </c>
      <c r="B69" s="369" t="str">
        <f>'INPUT DATA'!O16</f>
        <v>CASTILLO, MIKAELA N.</v>
      </c>
      <c r="C69" s="369"/>
      <c r="D69" s="369"/>
      <c r="E69" s="370"/>
      <c r="F69" s="394"/>
      <c r="G69" s="395"/>
      <c r="H69" s="395"/>
      <c r="I69" s="395"/>
      <c r="J69" s="395"/>
      <c r="K69" s="395"/>
      <c r="L69" s="395"/>
      <c r="M69" s="395"/>
      <c r="N69" s="395"/>
      <c r="O69" s="396"/>
      <c r="P69" s="390" t="str">
        <f t="shared" si="0"/>
        <v/>
      </c>
      <c r="Q69" s="380" t="str">
        <f t="shared" si="9"/>
        <v/>
      </c>
      <c r="R69" s="381" t="str">
        <f t="shared" si="10"/>
        <v/>
      </c>
      <c r="S69" s="394"/>
      <c r="T69" s="395"/>
      <c r="U69" s="395"/>
      <c r="V69" s="395"/>
      <c r="W69" s="395"/>
      <c r="X69" s="395"/>
      <c r="Y69" s="395"/>
      <c r="Z69" s="395"/>
      <c r="AA69" s="395"/>
      <c r="AB69" s="396"/>
      <c r="AC69" s="390" t="str">
        <f t="shared" si="3"/>
        <v/>
      </c>
      <c r="AD69" s="380" t="str">
        <f t="shared" si="11"/>
        <v/>
      </c>
      <c r="AE69" s="381" t="str">
        <f t="shared" si="12"/>
        <v/>
      </c>
      <c r="AF69" s="379"/>
      <c r="AG69" s="380" t="str">
        <f t="shared" si="15"/>
        <v/>
      </c>
      <c r="AH69" s="381" t="str">
        <f t="shared" si="13"/>
        <v/>
      </c>
      <c r="AI69" s="392" t="str">
        <f t="shared" si="14"/>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472">
        <v>7</v>
      </c>
      <c r="B70" s="369" t="str">
        <f>'INPUT DATA'!O17</f>
        <v>CASTILLO, TRISHA V.</v>
      </c>
      <c r="C70" s="369"/>
      <c r="D70" s="369"/>
      <c r="E70" s="370"/>
      <c r="F70" s="394"/>
      <c r="G70" s="395"/>
      <c r="H70" s="395"/>
      <c r="I70" s="395"/>
      <c r="J70" s="395"/>
      <c r="K70" s="395"/>
      <c r="L70" s="395"/>
      <c r="M70" s="395"/>
      <c r="N70" s="395"/>
      <c r="O70" s="396"/>
      <c r="P70" s="390" t="str">
        <f t="shared" si="0"/>
        <v/>
      </c>
      <c r="Q70" s="380" t="str">
        <f t="shared" si="9"/>
        <v/>
      </c>
      <c r="R70" s="381" t="str">
        <f t="shared" si="10"/>
        <v/>
      </c>
      <c r="S70" s="394"/>
      <c r="T70" s="395"/>
      <c r="U70" s="395"/>
      <c r="V70" s="395"/>
      <c r="W70" s="395"/>
      <c r="X70" s="395"/>
      <c r="Y70" s="395"/>
      <c r="Z70" s="395"/>
      <c r="AA70" s="395"/>
      <c r="AB70" s="396"/>
      <c r="AC70" s="390" t="str">
        <f t="shared" si="3"/>
        <v/>
      </c>
      <c r="AD70" s="380" t="str">
        <f t="shared" si="11"/>
        <v/>
      </c>
      <c r="AE70" s="381" t="str">
        <f t="shared" si="12"/>
        <v/>
      </c>
      <c r="AF70" s="379"/>
      <c r="AG70" s="380" t="str">
        <f t="shared" si="15"/>
        <v/>
      </c>
      <c r="AH70" s="381" t="str">
        <f t="shared" si="13"/>
        <v/>
      </c>
      <c r="AI70" s="392" t="str">
        <f t="shared" si="14"/>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472">
        <v>8</v>
      </c>
      <c r="B71" s="369" t="str">
        <f>'INPUT DATA'!O18</f>
        <v>DELA CRUZ, DIANE L.</v>
      </c>
      <c r="C71" s="369"/>
      <c r="D71" s="369"/>
      <c r="E71" s="370"/>
      <c r="F71" s="394"/>
      <c r="G71" s="395"/>
      <c r="H71" s="395"/>
      <c r="I71" s="395"/>
      <c r="J71" s="395"/>
      <c r="K71" s="395"/>
      <c r="L71" s="395"/>
      <c r="M71" s="395"/>
      <c r="N71" s="395"/>
      <c r="O71" s="396"/>
      <c r="P71" s="390" t="str">
        <f t="shared" si="0"/>
        <v/>
      </c>
      <c r="Q71" s="380" t="str">
        <f t="shared" si="9"/>
        <v/>
      </c>
      <c r="R71" s="381" t="str">
        <f t="shared" si="10"/>
        <v/>
      </c>
      <c r="S71" s="394"/>
      <c r="T71" s="395"/>
      <c r="U71" s="395"/>
      <c r="V71" s="395"/>
      <c r="W71" s="395"/>
      <c r="X71" s="395"/>
      <c r="Y71" s="395"/>
      <c r="Z71" s="395"/>
      <c r="AA71" s="395"/>
      <c r="AB71" s="396"/>
      <c r="AC71" s="390" t="str">
        <f t="shared" si="3"/>
        <v/>
      </c>
      <c r="AD71" s="380" t="str">
        <f t="shared" si="11"/>
        <v/>
      </c>
      <c r="AE71" s="381" t="str">
        <f t="shared" si="12"/>
        <v/>
      </c>
      <c r="AF71" s="379"/>
      <c r="AG71" s="380" t="str">
        <f t="shared" si="15"/>
        <v/>
      </c>
      <c r="AH71" s="381" t="str">
        <f t="shared" si="13"/>
        <v/>
      </c>
      <c r="AI71" s="392" t="str">
        <f t="shared" si="14"/>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472">
        <v>9</v>
      </c>
      <c r="B72" s="369" t="str">
        <f>'INPUT DATA'!O19</f>
        <v>DELA CRUZ, MARIA CLARA F.</v>
      </c>
      <c r="C72" s="369"/>
      <c r="D72" s="369"/>
      <c r="E72" s="370"/>
      <c r="F72" s="394"/>
      <c r="G72" s="395"/>
      <c r="H72" s="395"/>
      <c r="I72" s="395"/>
      <c r="J72" s="395"/>
      <c r="K72" s="395"/>
      <c r="L72" s="395"/>
      <c r="M72" s="395"/>
      <c r="N72" s="395"/>
      <c r="O72" s="396"/>
      <c r="P72" s="390" t="str">
        <f t="shared" si="0"/>
        <v/>
      </c>
      <c r="Q72" s="380" t="str">
        <f t="shared" si="9"/>
        <v/>
      </c>
      <c r="R72" s="381" t="str">
        <f t="shared" si="10"/>
        <v/>
      </c>
      <c r="S72" s="394"/>
      <c r="T72" s="395"/>
      <c r="U72" s="395"/>
      <c r="V72" s="395"/>
      <c r="W72" s="395"/>
      <c r="X72" s="395"/>
      <c r="Y72" s="395"/>
      <c r="Z72" s="395"/>
      <c r="AA72" s="395"/>
      <c r="AB72" s="396"/>
      <c r="AC72" s="390" t="str">
        <f t="shared" si="3"/>
        <v/>
      </c>
      <c r="AD72" s="380" t="str">
        <f t="shared" si="11"/>
        <v/>
      </c>
      <c r="AE72" s="381" t="str">
        <f t="shared" si="12"/>
        <v/>
      </c>
      <c r="AF72" s="379"/>
      <c r="AG72" s="380" t="str">
        <f t="shared" si="15"/>
        <v/>
      </c>
      <c r="AH72" s="381" t="str">
        <f t="shared" si="13"/>
        <v/>
      </c>
      <c r="AI72" s="392" t="str">
        <f t="shared" si="14"/>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472">
        <v>10</v>
      </c>
      <c r="B73" s="369" t="str">
        <f>'INPUT DATA'!O20</f>
        <v>FERNANDEZ, ANGELICA I.</v>
      </c>
      <c r="C73" s="369"/>
      <c r="D73" s="369"/>
      <c r="E73" s="370"/>
      <c r="F73" s="394"/>
      <c r="G73" s="395"/>
      <c r="H73" s="395"/>
      <c r="I73" s="395"/>
      <c r="J73" s="395"/>
      <c r="K73" s="395"/>
      <c r="L73" s="395"/>
      <c r="M73" s="395"/>
      <c r="N73" s="395"/>
      <c r="O73" s="396"/>
      <c r="P73" s="390" t="str">
        <f t="shared" si="0"/>
        <v/>
      </c>
      <c r="Q73" s="380" t="str">
        <f t="shared" si="9"/>
        <v/>
      </c>
      <c r="R73" s="381" t="str">
        <f t="shared" si="10"/>
        <v/>
      </c>
      <c r="S73" s="394"/>
      <c r="T73" s="395"/>
      <c r="U73" s="395"/>
      <c r="V73" s="395"/>
      <c r="W73" s="395"/>
      <c r="X73" s="395"/>
      <c r="Y73" s="395"/>
      <c r="Z73" s="395"/>
      <c r="AA73" s="395"/>
      <c r="AB73" s="396"/>
      <c r="AC73" s="390" t="str">
        <f t="shared" si="3"/>
        <v/>
      </c>
      <c r="AD73" s="380" t="str">
        <f t="shared" si="11"/>
        <v/>
      </c>
      <c r="AE73" s="381" t="str">
        <f t="shared" si="12"/>
        <v/>
      </c>
      <c r="AF73" s="379"/>
      <c r="AG73" s="380" t="str">
        <f t="shared" si="15"/>
        <v/>
      </c>
      <c r="AH73" s="381" t="str">
        <f t="shared" si="13"/>
        <v/>
      </c>
      <c r="AI73" s="392" t="str">
        <f t="shared" si="14"/>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472">
        <v>11</v>
      </c>
      <c r="B74" s="369" t="str">
        <f>'INPUT DATA'!O21</f>
        <v>IGNACIO, PATRICIA K.</v>
      </c>
      <c r="C74" s="369"/>
      <c r="D74" s="369"/>
      <c r="E74" s="370"/>
      <c r="F74" s="394"/>
      <c r="G74" s="395"/>
      <c r="H74" s="395"/>
      <c r="I74" s="395"/>
      <c r="J74" s="395"/>
      <c r="K74" s="395"/>
      <c r="L74" s="395"/>
      <c r="M74" s="395"/>
      <c r="N74" s="395"/>
      <c r="O74" s="396"/>
      <c r="P74" s="390" t="str">
        <f t="shared" si="0"/>
        <v/>
      </c>
      <c r="Q74" s="380" t="str">
        <f t="shared" si="9"/>
        <v/>
      </c>
      <c r="R74" s="381" t="str">
        <f t="shared" si="10"/>
        <v/>
      </c>
      <c r="S74" s="394"/>
      <c r="T74" s="395"/>
      <c r="U74" s="395"/>
      <c r="V74" s="395"/>
      <c r="W74" s="395"/>
      <c r="X74" s="395"/>
      <c r="Y74" s="395"/>
      <c r="Z74" s="395"/>
      <c r="AA74" s="395"/>
      <c r="AB74" s="396"/>
      <c r="AC74" s="390" t="str">
        <f t="shared" si="3"/>
        <v/>
      </c>
      <c r="AD74" s="380" t="str">
        <f t="shared" si="11"/>
        <v/>
      </c>
      <c r="AE74" s="381" t="str">
        <f t="shared" si="12"/>
        <v/>
      </c>
      <c r="AF74" s="379"/>
      <c r="AG74" s="380" t="str">
        <f t="shared" si="15"/>
        <v/>
      </c>
      <c r="AH74" s="381" t="str">
        <f t="shared" si="13"/>
        <v/>
      </c>
      <c r="AI74" s="392" t="str">
        <f t="shared" si="14"/>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472">
        <v>12</v>
      </c>
      <c r="B75" s="369" t="str">
        <f>'INPUT DATA'!O22</f>
        <v>LOPEZ, JILLIAN T.</v>
      </c>
      <c r="C75" s="369"/>
      <c r="D75" s="369"/>
      <c r="E75" s="370"/>
      <c r="F75" s="394"/>
      <c r="G75" s="395"/>
      <c r="H75" s="395"/>
      <c r="I75" s="395"/>
      <c r="J75" s="395"/>
      <c r="K75" s="395"/>
      <c r="L75" s="395"/>
      <c r="M75" s="395"/>
      <c r="N75" s="395"/>
      <c r="O75" s="396"/>
      <c r="P75" s="390" t="str">
        <f t="shared" si="0"/>
        <v/>
      </c>
      <c r="Q75" s="380" t="str">
        <f t="shared" si="9"/>
        <v/>
      </c>
      <c r="R75" s="381" t="str">
        <f t="shared" si="10"/>
        <v/>
      </c>
      <c r="S75" s="394"/>
      <c r="T75" s="395"/>
      <c r="U75" s="395"/>
      <c r="V75" s="395"/>
      <c r="W75" s="395"/>
      <c r="X75" s="395"/>
      <c r="Y75" s="395"/>
      <c r="Z75" s="395"/>
      <c r="AA75" s="395"/>
      <c r="AB75" s="396"/>
      <c r="AC75" s="390" t="str">
        <f t="shared" si="3"/>
        <v/>
      </c>
      <c r="AD75" s="380" t="str">
        <f t="shared" si="11"/>
        <v/>
      </c>
      <c r="AE75" s="381" t="str">
        <f t="shared" si="12"/>
        <v/>
      </c>
      <c r="AF75" s="379"/>
      <c r="AG75" s="380" t="str">
        <f t="shared" si="15"/>
        <v/>
      </c>
      <c r="AH75" s="381" t="str">
        <f t="shared" si="13"/>
        <v/>
      </c>
      <c r="AI75" s="392" t="str">
        <f t="shared" si="14"/>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472">
        <v>13</v>
      </c>
      <c r="B76" s="369" t="str">
        <f>'INPUT DATA'!O23</f>
        <v>LUMAPAS, RHEA P.</v>
      </c>
      <c r="C76" s="369"/>
      <c r="D76" s="369"/>
      <c r="E76" s="370"/>
      <c r="F76" s="394"/>
      <c r="G76" s="395"/>
      <c r="H76" s="395"/>
      <c r="I76" s="395"/>
      <c r="J76" s="395"/>
      <c r="K76" s="395"/>
      <c r="L76" s="395"/>
      <c r="M76" s="395"/>
      <c r="N76" s="395"/>
      <c r="O76" s="396"/>
      <c r="P76" s="390" t="str">
        <f t="shared" si="0"/>
        <v/>
      </c>
      <c r="Q76" s="380" t="str">
        <f t="shared" si="9"/>
        <v/>
      </c>
      <c r="R76" s="381" t="str">
        <f t="shared" si="10"/>
        <v/>
      </c>
      <c r="S76" s="394"/>
      <c r="T76" s="395"/>
      <c r="U76" s="395"/>
      <c r="V76" s="395"/>
      <c r="W76" s="395"/>
      <c r="X76" s="395"/>
      <c r="Y76" s="395"/>
      <c r="Z76" s="395"/>
      <c r="AA76" s="395"/>
      <c r="AB76" s="396"/>
      <c r="AC76" s="390" t="str">
        <f t="shared" si="3"/>
        <v/>
      </c>
      <c r="AD76" s="380" t="str">
        <f t="shared" si="11"/>
        <v/>
      </c>
      <c r="AE76" s="381" t="str">
        <f t="shared" si="12"/>
        <v/>
      </c>
      <c r="AF76" s="379"/>
      <c r="AG76" s="380" t="str">
        <f t="shared" si="15"/>
        <v/>
      </c>
      <c r="AH76" s="381" t="str">
        <f t="shared" si="13"/>
        <v/>
      </c>
      <c r="AI76" s="392" t="str">
        <f t="shared" si="14"/>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472">
        <v>14</v>
      </c>
      <c r="B77" s="369" t="str">
        <f>'INPUT DATA'!O24</f>
        <v>MERCADO, NICOLE Y.</v>
      </c>
      <c r="C77" s="369"/>
      <c r="D77" s="369"/>
      <c r="E77" s="370"/>
      <c r="F77" s="394"/>
      <c r="G77" s="395"/>
      <c r="H77" s="395"/>
      <c r="I77" s="395"/>
      <c r="J77" s="395"/>
      <c r="K77" s="395"/>
      <c r="L77" s="395"/>
      <c r="M77" s="395"/>
      <c r="N77" s="395"/>
      <c r="O77" s="396"/>
      <c r="P77" s="390" t="str">
        <f t="shared" si="0"/>
        <v/>
      </c>
      <c r="Q77" s="380" t="str">
        <f t="shared" si="9"/>
        <v/>
      </c>
      <c r="R77" s="381" t="str">
        <f t="shared" si="10"/>
        <v/>
      </c>
      <c r="S77" s="394"/>
      <c r="T77" s="395"/>
      <c r="U77" s="395"/>
      <c r="V77" s="395"/>
      <c r="W77" s="395"/>
      <c r="X77" s="395"/>
      <c r="Y77" s="395"/>
      <c r="Z77" s="395"/>
      <c r="AA77" s="395"/>
      <c r="AB77" s="396"/>
      <c r="AC77" s="390" t="str">
        <f t="shared" si="3"/>
        <v/>
      </c>
      <c r="AD77" s="380" t="str">
        <f t="shared" si="11"/>
        <v/>
      </c>
      <c r="AE77" s="381" t="str">
        <f t="shared" si="12"/>
        <v/>
      </c>
      <c r="AF77" s="379"/>
      <c r="AG77" s="380" t="str">
        <f t="shared" si="15"/>
        <v/>
      </c>
      <c r="AH77" s="381" t="str">
        <f t="shared" si="13"/>
        <v/>
      </c>
      <c r="AI77" s="392" t="str">
        <f t="shared" si="14"/>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472">
        <v>15</v>
      </c>
      <c r="B78" s="369" t="str">
        <f>'INPUT DATA'!O25</f>
        <v>NAVARRO, BEA H.</v>
      </c>
      <c r="C78" s="369"/>
      <c r="D78" s="369"/>
      <c r="E78" s="370"/>
      <c r="F78" s="394"/>
      <c r="G78" s="395"/>
      <c r="H78" s="395"/>
      <c r="I78" s="395"/>
      <c r="J78" s="395"/>
      <c r="K78" s="395"/>
      <c r="L78" s="395"/>
      <c r="M78" s="395"/>
      <c r="N78" s="395"/>
      <c r="O78" s="396"/>
      <c r="P78" s="390" t="str">
        <f t="shared" ref="P78:P113" si="16">IF(COUNT($F78:$O78)=0,"",SUM($F78:$O78))</f>
        <v/>
      </c>
      <c r="Q78" s="380" t="str">
        <f t="shared" si="9"/>
        <v/>
      </c>
      <c r="R78" s="381" t="str">
        <f t="shared" si="10"/>
        <v/>
      </c>
      <c r="S78" s="394"/>
      <c r="T78" s="395"/>
      <c r="U78" s="395"/>
      <c r="V78" s="395"/>
      <c r="W78" s="395"/>
      <c r="X78" s="395"/>
      <c r="Y78" s="395"/>
      <c r="Z78" s="395"/>
      <c r="AA78" s="395"/>
      <c r="AB78" s="396"/>
      <c r="AC78" s="390" t="str">
        <f t="shared" ref="AC78:AC113" si="17">IF(COUNT($S78:$AB78)=0,"",SUM($S78:$AB78))</f>
        <v/>
      </c>
      <c r="AD78" s="380" t="str">
        <f t="shared" si="11"/>
        <v/>
      </c>
      <c r="AE78" s="381" t="str">
        <f t="shared" si="12"/>
        <v/>
      </c>
      <c r="AF78" s="379"/>
      <c r="AG78" s="380" t="str">
        <f t="shared" si="15"/>
        <v/>
      </c>
      <c r="AH78" s="381" t="str">
        <f t="shared" si="13"/>
        <v/>
      </c>
      <c r="AI78" s="392" t="str">
        <f t="shared" si="14"/>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472">
        <v>16</v>
      </c>
      <c r="B79" s="369" t="str">
        <f>'INPUT DATA'!O26</f>
        <v>PANGANIBAN, NICOLE B.</v>
      </c>
      <c r="C79" s="369"/>
      <c r="D79" s="369"/>
      <c r="E79" s="370"/>
      <c r="F79" s="394"/>
      <c r="G79" s="395"/>
      <c r="H79" s="395"/>
      <c r="I79" s="395"/>
      <c r="J79" s="395"/>
      <c r="K79" s="395"/>
      <c r="L79" s="395"/>
      <c r="M79" s="395"/>
      <c r="N79" s="395"/>
      <c r="O79" s="396"/>
      <c r="P79" s="390" t="str">
        <f t="shared" si="16"/>
        <v/>
      </c>
      <c r="Q79" s="380" t="str">
        <f t="shared" si="9"/>
        <v/>
      </c>
      <c r="R79" s="381" t="str">
        <f t="shared" si="10"/>
        <v/>
      </c>
      <c r="S79" s="394"/>
      <c r="T79" s="395"/>
      <c r="U79" s="395"/>
      <c r="V79" s="395"/>
      <c r="W79" s="395"/>
      <c r="X79" s="395"/>
      <c r="Y79" s="395"/>
      <c r="Z79" s="395"/>
      <c r="AA79" s="395"/>
      <c r="AB79" s="396"/>
      <c r="AC79" s="390" t="str">
        <f t="shared" si="17"/>
        <v/>
      </c>
      <c r="AD79" s="380" t="str">
        <f t="shared" si="11"/>
        <v/>
      </c>
      <c r="AE79" s="381" t="str">
        <f t="shared" si="12"/>
        <v/>
      </c>
      <c r="AF79" s="379"/>
      <c r="AG79" s="380" t="str">
        <f t="shared" si="15"/>
        <v/>
      </c>
      <c r="AH79" s="381" t="str">
        <f t="shared" si="13"/>
        <v/>
      </c>
      <c r="AI79" s="392" t="str">
        <f t="shared" si="14"/>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472">
        <v>17</v>
      </c>
      <c r="B80" s="369" t="str">
        <f>'INPUT DATA'!O27</f>
        <v>RAMOS, JOANNA T.</v>
      </c>
      <c r="C80" s="369"/>
      <c r="D80" s="369"/>
      <c r="E80" s="370"/>
      <c r="F80" s="394"/>
      <c r="G80" s="395"/>
      <c r="H80" s="395"/>
      <c r="I80" s="395"/>
      <c r="J80" s="395"/>
      <c r="K80" s="395"/>
      <c r="L80" s="395"/>
      <c r="M80" s="395"/>
      <c r="N80" s="395"/>
      <c r="O80" s="396"/>
      <c r="P80" s="390" t="str">
        <f t="shared" si="16"/>
        <v/>
      </c>
      <c r="Q80" s="380" t="str">
        <f t="shared" si="9"/>
        <v/>
      </c>
      <c r="R80" s="381" t="str">
        <f t="shared" si="10"/>
        <v/>
      </c>
      <c r="S80" s="394"/>
      <c r="T80" s="395"/>
      <c r="U80" s="395"/>
      <c r="V80" s="395"/>
      <c r="W80" s="395"/>
      <c r="X80" s="395"/>
      <c r="Y80" s="395"/>
      <c r="Z80" s="395"/>
      <c r="AA80" s="395"/>
      <c r="AB80" s="396"/>
      <c r="AC80" s="390" t="str">
        <f t="shared" si="17"/>
        <v/>
      </c>
      <c r="AD80" s="380" t="str">
        <f t="shared" si="11"/>
        <v/>
      </c>
      <c r="AE80" s="381" t="str">
        <f t="shared" si="12"/>
        <v/>
      </c>
      <c r="AF80" s="379"/>
      <c r="AG80" s="380" t="str">
        <f t="shared" si="15"/>
        <v/>
      </c>
      <c r="AH80" s="381" t="str">
        <f t="shared" si="13"/>
        <v/>
      </c>
      <c r="AI80" s="392" t="str">
        <f t="shared" si="14"/>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472">
        <v>18</v>
      </c>
      <c r="B81" s="369" t="str">
        <f>'INPUT DATA'!O28</f>
        <v>SANTOS, BIANCA H.</v>
      </c>
      <c r="C81" s="369"/>
      <c r="D81" s="369"/>
      <c r="E81" s="370"/>
      <c r="F81" s="394"/>
      <c r="G81" s="395"/>
      <c r="H81" s="395"/>
      <c r="I81" s="395"/>
      <c r="J81" s="395"/>
      <c r="K81" s="395"/>
      <c r="L81" s="395"/>
      <c r="M81" s="395"/>
      <c r="N81" s="395"/>
      <c r="O81" s="396"/>
      <c r="P81" s="390" t="str">
        <f t="shared" si="16"/>
        <v/>
      </c>
      <c r="Q81" s="380" t="str">
        <f t="shared" si="9"/>
        <v/>
      </c>
      <c r="R81" s="381" t="str">
        <f t="shared" si="10"/>
        <v/>
      </c>
      <c r="S81" s="394"/>
      <c r="T81" s="395"/>
      <c r="U81" s="395"/>
      <c r="V81" s="395"/>
      <c r="W81" s="395"/>
      <c r="X81" s="395"/>
      <c r="Y81" s="395"/>
      <c r="Z81" s="395"/>
      <c r="AA81" s="395"/>
      <c r="AB81" s="396"/>
      <c r="AC81" s="390" t="str">
        <f t="shared" si="17"/>
        <v/>
      </c>
      <c r="AD81" s="380" t="str">
        <f t="shared" si="11"/>
        <v/>
      </c>
      <c r="AE81" s="381" t="str">
        <f t="shared" si="12"/>
        <v/>
      </c>
      <c r="AF81" s="379"/>
      <c r="AG81" s="380" t="str">
        <f t="shared" si="15"/>
        <v/>
      </c>
      <c r="AH81" s="381" t="str">
        <f t="shared" si="13"/>
        <v/>
      </c>
      <c r="AI81" s="392" t="str">
        <f t="shared" si="14"/>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472">
        <v>19</v>
      </c>
      <c r="B82" s="369" t="str">
        <f>'INPUT DATA'!O29</f>
        <v>SANTOS, JASMINE T.</v>
      </c>
      <c r="C82" s="369"/>
      <c r="D82" s="369"/>
      <c r="E82" s="370"/>
      <c r="F82" s="394"/>
      <c r="G82" s="395"/>
      <c r="H82" s="395"/>
      <c r="I82" s="395"/>
      <c r="J82" s="395"/>
      <c r="K82" s="395"/>
      <c r="L82" s="395"/>
      <c r="M82" s="395"/>
      <c r="N82" s="395"/>
      <c r="O82" s="396"/>
      <c r="P82" s="390" t="str">
        <f t="shared" si="16"/>
        <v/>
      </c>
      <c r="Q82" s="380" t="str">
        <f t="shared" si="9"/>
        <v/>
      </c>
      <c r="R82" s="381" t="str">
        <f t="shared" si="10"/>
        <v/>
      </c>
      <c r="S82" s="394"/>
      <c r="T82" s="395"/>
      <c r="U82" s="395"/>
      <c r="V82" s="395"/>
      <c r="W82" s="395"/>
      <c r="X82" s="395"/>
      <c r="Y82" s="395"/>
      <c r="Z82" s="395"/>
      <c r="AA82" s="395"/>
      <c r="AB82" s="396"/>
      <c r="AC82" s="390" t="str">
        <f t="shared" si="17"/>
        <v/>
      </c>
      <c r="AD82" s="380" t="str">
        <f t="shared" si="11"/>
        <v/>
      </c>
      <c r="AE82" s="381" t="str">
        <f t="shared" si="12"/>
        <v/>
      </c>
      <c r="AF82" s="379"/>
      <c r="AG82" s="380" t="str">
        <f t="shared" si="15"/>
        <v/>
      </c>
      <c r="AH82" s="381" t="str">
        <f t="shared" si="13"/>
        <v/>
      </c>
      <c r="AI82" s="392" t="str">
        <f t="shared" si="14"/>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472">
        <v>20</v>
      </c>
      <c r="B83" s="369" t="str">
        <f>'INPUT DATA'!O30</f>
        <v>SARMIENTO, JASMINE J.</v>
      </c>
      <c r="C83" s="369"/>
      <c r="D83" s="369"/>
      <c r="E83" s="370"/>
      <c r="F83" s="394"/>
      <c r="G83" s="395"/>
      <c r="H83" s="395"/>
      <c r="I83" s="395"/>
      <c r="J83" s="395"/>
      <c r="K83" s="395"/>
      <c r="L83" s="395"/>
      <c r="M83" s="395"/>
      <c r="N83" s="395"/>
      <c r="O83" s="396"/>
      <c r="P83" s="390" t="str">
        <f t="shared" si="16"/>
        <v/>
      </c>
      <c r="Q83" s="380" t="str">
        <f t="shared" si="9"/>
        <v/>
      </c>
      <c r="R83" s="381" t="str">
        <f t="shared" si="10"/>
        <v/>
      </c>
      <c r="S83" s="394"/>
      <c r="T83" s="395"/>
      <c r="U83" s="395"/>
      <c r="V83" s="395"/>
      <c r="W83" s="395"/>
      <c r="X83" s="395"/>
      <c r="Y83" s="395"/>
      <c r="Z83" s="395"/>
      <c r="AA83" s="395"/>
      <c r="AB83" s="396"/>
      <c r="AC83" s="390" t="str">
        <f t="shared" si="17"/>
        <v/>
      </c>
      <c r="AD83" s="380" t="str">
        <f t="shared" si="11"/>
        <v/>
      </c>
      <c r="AE83" s="381" t="str">
        <f t="shared" si="12"/>
        <v/>
      </c>
      <c r="AF83" s="379"/>
      <c r="AG83" s="380" t="str">
        <f t="shared" si="15"/>
        <v/>
      </c>
      <c r="AH83" s="381" t="str">
        <f t="shared" si="13"/>
        <v/>
      </c>
      <c r="AI83" s="392" t="str">
        <f t="shared" si="14"/>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472">
        <v>21</v>
      </c>
      <c r="B84" s="369" t="str">
        <f>'INPUT DATA'!O31</f>
        <v>SUMALINOG, ERICA R.</v>
      </c>
      <c r="C84" s="369"/>
      <c r="D84" s="369"/>
      <c r="E84" s="370"/>
      <c r="F84" s="394"/>
      <c r="G84" s="395"/>
      <c r="H84" s="395"/>
      <c r="I84" s="395"/>
      <c r="J84" s="395"/>
      <c r="K84" s="395"/>
      <c r="L84" s="395"/>
      <c r="M84" s="395"/>
      <c r="N84" s="395"/>
      <c r="O84" s="396"/>
      <c r="P84" s="390" t="str">
        <f t="shared" si="16"/>
        <v/>
      </c>
      <c r="Q84" s="380" t="str">
        <f t="shared" si="9"/>
        <v/>
      </c>
      <c r="R84" s="381" t="str">
        <f t="shared" si="10"/>
        <v/>
      </c>
      <c r="S84" s="394"/>
      <c r="T84" s="395"/>
      <c r="U84" s="395"/>
      <c r="V84" s="395"/>
      <c r="W84" s="395"/>
      <c r="X84" s="395"/>
      <c r="Y84" s="395"/>
      <c r="Z84" s="395"/>
      <c r="AA84" s="395"/>
      <c r="AB84" s="396"/>
      <c r="AC84" s="390" t="str">
        <f t="shared" si="17"/>
        <v/>
      </c>
      <c r="AD84" s="380" t="str">
        <f t="shared" si="11"/>
        <v/>
      </c>
      <c r="AE84" s="381" t="str">
        <f t="shared" si="12"/>
        <v/>
      </c>
      <c r="AF84" s="379"/>
      <c r="AG84" s="380" t="str">
        <f t="shared" si="15"/>
        <v/>
      </c>
      <c r="AH84" s="381" t="str">
        <f t="shared" si="13"/>
        <v/>
      </c>
      <c r="AI84" s="392" t="str">
        <f t="shared" si="14"/>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472">
        <v>22</v>
      </c>
      <c r="B85" s="369">
        <f>'INPUT DATA'!O32</f>
        <v>0</v>
      </c>
      <c r="C85" s="369"/>
      <c r="D85" s="369"/>
      <c r="E85" s="370"/>
      <c r="F85" s="394"/>
      <c r="G85" s="395"/>
      <c r="H85" s="395"/>
      <c r="I85" s="395"/>
      <c r="J85" s="395"/>
      <c r="K85" s="395"/>
      <c r="L85" s="395"/>
      <c r="M85" s="395"/>
      <c r="N85" s="395"/>
      <c r="O85" s="396"/>
      <c r="P85" s="390" t="str">
        <f t="shared" si="16"/>
        <v/>
      </c>
      <c r="Q85" s="380" t="str">
        <f t="shared" si="9"/>
        <v/>
      </c>
      <c r="R85" s="381" t="str">
        <f t="shared" si="10"/>
        <v/>
      </c>
      <c r="S85" s="394"/>
      <c r="T85" s="395"/>
      <c r="U85" s="395"/>
      <c r="V85" s="395"/>
      <c r="W85" s="395"/>
      <c r="X85" s="395"/>
      <c r="Y85" s="395"/>
      <c r="Z85" s="395"/>
      <c r="AA85" s="395"/>
      <c r="AB85" s="396"/>
      <c r="AC85" s="390" t="str">
        <f t="shared" si="17"/>
        <v/>
      </c>
      <c r="AD85" s="380" t="str">
        <f t="shared" si="11"/>
        <v/>
      </c>
      <c r="AE85" s="38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472">
        <v>23</v>
      </c>
      <c r="B86" s="369">
        <f>'INPUT DATA'!O33</f>
        <v>0</v>
      </c>
      <c r="C86" s="369"/>
      <c r="D86" s="369"/>
      <c r="E86" s="370"/>
      <c r="F86" s="394"/>
      <c r="G86" s="395"/>
      <c r="H86" s="395"/>
      <c r="I86" s="395"/>
      <c r="J86" s="395"/>
      <c r="K86" s="395"/>
      <c r="L86" s="395"/>
      <c r="M86" s="395"/>
      <c r="N86" s="395"/>
      <c r="O86" s="396"/>
      <c r="P86" s="390" t="str">
        <f t="shared" si="16"/>
        <v/>
      </c>
      <c r="Q86" s="380" t="str">
        <f t="shared" si="9"/>
        <v/>
      </c>
      <c r="R86" s="381" t="str">
        <f t="shared" si="10"/>
        <v/>
      </c>
      <c r="S86" s="394"/>
      <c r="T86" s="395"/>
      <c r="U86" s="395"/>
      <c r="V86" s="395"/>
      <c r="W86" s="395"/>
      <c r="X86" s="395"/>
      <c r="Y86" s="395"/>
      <c r="Z86" s="395"/>
      <c r="AA86" s="395"/>
      <c r="AB86" s="396"/>
      <c r="AC86" s="390" t="str">
        <f t="shared" si="17"/>
        <v/>
      </c>
      <c r="AD86" s="380" t="str">
        <f t="shared" si="11"/>
        <v/>
      </c>
      <c r="AE86" s="38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472">
        <v>24</v>
      </c>
      <c r="B87" s="369">
        <f>'INPUT DATA'!O34</f>
        <v>0</v>
      </c>
      <c r="C87" s="369"/>
      <c r="D87" s="369"/>
      <c r="E87" s="370"/>
      <c r="F87" s="394"/>
      <c r="G87" s="395"/>
      <c r="H87" s="395"/>
      <c r="I87" s="395"/>
      <c r="J87" s="395"/>
      <c r="K87" s="395"/>
      <c r="L87" s="395"/>
      <c r="M87" s="395"/>
      <c r="N87" s="395"/>
      <c r="O87" s="396"/>
      <c r="P87" s="390" t="str">
        <f t="shared" si="16"/>
        <v/>
      </c>
      <c r="Q87" s="380" t="str">
        <f t="shared" si="9"/>
        <v/>
      </c>
      <c r="R87" s="381" t="str">
        <f t="shared" si="10"/>
        <v/>
      </c>
      <c r="S87" s="394"/>
      <c r="T87" s="395"/>
      <c r="U87" s="395"/>
      <c r="V87" s="395"/>
      <c r="W87" s="395"/>
      <c r="X87" s="395"/>
      <c r="Y87" s="395"/>
      <c r="Z87" s="395"/>
      <c r="AA87" s="395"/>
      <c r="AB87" s="396"/>
      <c r="AC87" s="390" t="str">
        <f t="shared" si="17"/>
        <v/>
      </c>
      <c r="AD87" s="380" t="str">
        <f t="shared" si="11"/>
        <v/>
      </c>
      <c r="AE87" s="38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472">
        <v>25</v>
      </c>
      <c r="B88" s="369">
        <f>'INPUT DATA'!O35</f>
        <v>0</v>
      </c>
      <c r="C88" s="369"/>
      <c r="D88" s="369"/>
      <c r="E88" s="370"/>
      <c r="F88" s="394"/>
      <c r="G88" s="395"/>
      <c r="H88" s="395"/>
      <c r="I88" s="395"/>
      <c r="J88" s="395"/>
      <c r="K88" s="395"/>
      <c r="L88" s="395"/>
      <c r="M88" s="395"/>
      <c r="N88" s="395"/>
      <c r="O88" s="396"/>
      <c r="P88" s="390" t="str">
        <f t="shared" si="16"/>
        <v/>
      </c>
      <c r="Q88" s="380" t="str">
        <f t="shared" si="9"/>
        <v/>
      </c>
      <c r="R88" s="381" t="str">
        <f t="shared" si="10"/>
        <v/>
      </c>
      <c r="S88" s="394"/>
      <c r="T88" s="395"/>
      <c r="U88" s="395"/>
      <c r="V88" s="395"/>
      <c r="W88" s="395"/>
      <c r="X88" s="395"/>
      <c r="Y88" s="395"/>
      <c r="Z88" s="395"/>
      <c r="AA88" s="395"/>
      <c r="AB88" s="396"/>
      <c r="AC88" s="390" t="str">
        <f t="shared" si="17"/>
        <v/>
      </c>
      <c r="AD88" s="380" t="str">
        <f t="shared" si="11"/>
        <v/>
      </c>
      <c r="AE88" s="38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472">
        <v>26</v>
      </c>
      <c r="B89" s="369">
        <f>'INPUT DATA'!O36</f>
        <v>0</v>
      </c>
      <c r="C89" s="369"/>
      <c r="D89" s="369"/>
      <c r="E89" s="370"/>
      <c r="F89" s="394"/>
      <c r="G89" s="395"/>
      <c r="H89" s="395"/>
      <c r="I89" s="395"/>
      <c r="J89" s="395"/>
      <c r="K89" s="395"/>
      <c r="L89" s="395"/>
      <c r="M89" s="395"/>
      <c r="N89" s="395"/>
      <c r="O89" s="396"/>
      <c r="P89" s="390" t="str">
        <f t="shared" si="16"/>
        <v/>
      </c>
      <c r="Q89" s="380" t="str">
        <f t="shared" si="9"/>
        <v/>
      </c>
      <c r="R89" s="381" t="str">
        <f t="shared" si="10"/>
        <v/>
      </c>
      <c r="S89" s="394"/>
      <c r="T89" s="395"/>
      <c r="U89" s="395"/>
      <c r="V89" s="395"/>
      <c r="W89" s="395"/>
      <c r="X89" s="395"/>
      <c r="Y89" s="395"/>
      <c r="Z89" s="395"/>
      <c r="AA89" s="395"/>
      <c r="AB89" s="396"/>
      <c r="AC89" s="390" t="str">
        <f t="shared" si="17"/>
        <v/>
      </c>
      <c r="AD89" s="380" t="str">
        <f t="shared" si="11"/>
        <v/>
      </c>
      <c r="AE89" s="38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472">
        <v>27</v>
      </c>
      <c r="B90" s="369">
        <f>'INPUT DATA'!O37</f>
        <v>0</v>
      </c>
      <c r="C90" s="369"/>
      <c r="D90" s="369"/>
      <c r="E90" s="370"/>
      <c r="F90" s="394"/>
      <c r="G90" s="395"/>
      <c r="H90" s="395"/>
      <c r="I90" s="395"/>
      <c r="J90" s="395"/>
      <c r="K90" s="395"/>
      <c r="L90" s="395"/>
      <c r="M90" s="395"/>
      <c r="N90" s="395"/>
      <c r="O90" s="396"/>
      <c r="P90" s="390" t="str">
        <f t="shared" si="16"/>
        <v/>
      </c>
      <c r="Q90" s="380" t="str">
        <f t="shared" si="9"/>
        <v/>
      </c>
      <c r="R90" s="381" t="str">
        <f t="shared" si="10"/>
        <v/>
      </c>
      <c r="S90" s="394"/>
      <c r="T90" s="395"/>
      <c r="U90" s="395"/>
      <c r="V90" s="395"/>
      <c r="W90" s="395"/>
      <c r="X90" s="395"/>
      <c r="Y90" s="395"/>
      <c r="Z90" s="395"/>
      <c r="AA90" s="395"/>
      <c r="AB90" s="396"/>
      <c r="AC90" s="390" t="str">
        <f t="shared" si="17"/>
        <v/>
      </c>
      <c r="AD90" s="380" t="str">
        <f t="shared" si="11"/>
        <v/>
      </c>
      <c r="AE90" s="38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472">
        <v>28</v>
      </c>
      <c r="B91" s="369">
        <f>'INPUT DATA'!O38</f>
        <v>0</v>
      </c>
      <c r="C91" s="369"/>
      <c r="D91" s="369"/>
      <c r="E91" s="370"/>
      <c r="F91" s="394"/>
      <c r="G91" s="395"/>
      <c r="H91" s="395"/>
      <c r="I91" s="395"/>
      <c r="J91" s="395"/>
      <c r="K91" s="395"/>
      <c r="L91" s="395"/>
      <c r="M91" s="395"/>
      <c r="N91" s="395"/>
      <c r="O91" s="396"/>
      <c r="P91" s="390" t="str">
        <f t="shared" si="16"/>
        <v/>
      </c>
      <c r="Q91" s="380" t="str">
        <f t="shared" si="9"/>
        <v/>
      </c>
      <c r="R91" s="381" t="str">
        <f t="shared" si="10"/>
        <v/>
      </c>
      <c r="S91" s="394"/>
      <c r="T91" s="395"/>
      <c r="U91" s="395"/>
      <c r="V91" s="395"/>
      <c r="W91" s="395"/>
      <c r="X91" s="395"/>
      <c r="Y91" s="395"/>
      <c r="Z91" s="395"/>
      <c r="AA91" s="395"/>
      <c r="AB91" s="396"/>
      <c r="AC91" s="390" t="str">
        <f t="shared" si="17"/>
        <v/>
      </c>
      <c r="AD91" s="380" t="str">
        <f t="shared" si="11"/>
        <v/>
      </c>
      <c r="AE91" s="38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472">
        <v>29</v>
      </c>
      <c r="B92" s="369">
        <f>'INPUT DATA'!O39</f>
        <v>0</v>
      </c>
      <c r="C92" s="369"/>
      <c r="D92" s="369"/>
      <c r="E92" s="370"/>
      <c r="F92" s="394"/>
      <c r="G92" s="395"/>
      <c r="H92" s="395"/>
      <c r="I92" s="395"/>
      <c r="J92" s="395"/>
      <c r="K92" s="395"/>
      <c r="L92" s="395"/>
      <c r="M92" s="395"/>
      <c r="N92" s="395"/>
      <c r="O92" s="396"/>
      <c r="P92" s="390" t="str">
        <f t="shared" si="16"/>
        <v/>
      </c>
      <c r="Q92" s="380" t="str">
        <f t="shared" si="9"/>
        <v/>
      </c>
      <c r="R92" s="381" t="str">
        <f t="shared" si="10"/>
        <v/>
      </c>
      <c r="S92" s="394"/>
      <c r="T92" s="395"/>
      <c r="U92" s="395"/>
      <c r="V92" s="395"/>
      <c r="W92" s="395"/>
      <c r="X92" s="395"/>
      <c r="Y92" s="395"/>
      <c r="Z92" s="395"/>
      <c r="AA92" s="395"/>
      <c r="AB92" s="396"/>
      <c r="AC92" s="390" t="str">
        <f t="shared" si="17"/>
        <v/>
      </c>
      <c r="AD92" s="380" t="str">
        <f t="shared" si="11"/>
        <v/>
      </c>
      <c r="AE92" s="38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472">
        <v>30</v>
      </c>
      <c r="B93" s="369">
        <f>'INPUT DATA'!O40</f>
        <v>0</v>
      </c>
      <c r="C93" s="369"/>
      <c r="D93" s="369"/>
      <c r="E93" s="370"/>
      <c r="F93" s="394"/>
      <c r="G93" s="395"/>
      <c r="H93" s="395"/>
      <c r="I93" s="395"/>
      <c r="J93" s="395"/>
      <c r="K93" s="395"/>
      <c r="L93" s="395"/>
      <c r="M93" s="395"/>
      <c r="N93" s="395"/>
      <c r="O93" s="396"/>
      <c r="P93" s="390" t="str">
        <f t="shared" si="16"/>
        <v/>
      </c>
      <c r="Q93" s="380" t="str">
        <f t="shared" si="9"/>
        <v/>
      </c>
      <c r="R93" s="381" t="str">
        <f t="shared" si="10"/>
        <v/>
      </c>
      <c r="S93" s="394"/>
      <c r="T93" s="395"/>
      <c r="U93" s="395"/>
      <c r="V93" s="395"/>
      <c r="W93" s="395"/>
      <c r="X93" s="395"/>
      <c r="Y93" s="395"/>
      <c r="Z93" s="395"/>
      <c r="AA93" s="395"/>
      <c r="AB93" s="396"/>
      <c r="AC93" s="390" t="str">
        <f t="shared" si="17"/>
        <v/>
      </c>
      <c r="AD93" s="380" t="str">
        <f t="shared" si="11"/>
        <v/>
      </c>
      <c r="AE93" s="38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472">
        <v>31</v>
      </c>
      <c r="B94" s="369">
        <f>'INPUT DATA'!O41</f>
        <v>0</v>
      </c>
      <c r="C94" s="369"/>
      <c r="D94" s="369"/>
      <c r="E94" s="370"/>
      <c r="F94" s="394"/>
      <c r="G94" s="395"/>
      <c r="H94" s="395"/>
      <c r="I94" s="395"/>
      <c r="J94" s="395"/>
      <c r="K94" s="395"/>
      <c r="L94" s="395"/>
      <c r="M94" s="395"/>
      <c r="N94" s="395"/>
      <c r="O94" s="396"/>
      <c r="P94" s="390" t="str">
        <f t="shared" si="16"/>
        <v/>
      </c>
      <c r="Q94" s="380" t="str">
        <f t="shared" si="9"/>
        <v/>
      </c>
      <c r="R94" s="381" t="str">
        <f t="shared" si="10"/>
        <v/>
      </c>
      <c r="S94" s="394"/>
      <c r="T94" s="395"/>
      <c r="U94" s="395"/>
      <c r="V94" s="395"/>
      <c r="W94" s="395"/>
      <c r="X94" s="395"/>
      <c r="Y94" s="395"/>
      <c r="Z94" s="395"/>
      <c r="AA94" s="395"/>
      <c r="AB94" s="396"/>
      <c r="AC94" s="390" t="str">
        <f t="shared" si="17"/>
        <v/>
      </c>
      <c r="AD94" s="380" t="str">
        <f t="shared" si="11"/>
        <v/>
      </c>
      <c r="AE94" s="38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472">
        <v>32</v>
      </c>
      <c r="B95" s="369">
        <f>'INPUT DATA'!O42</f>
        <v>0</v>
      </c>
      <c r="C95" s="369"/>
      <c r="D95" s="369"/>
      <c r="E95" s="370"/>
      <c r="F95" s="394"/>
      <c r="G95" s="395"/>
      <c r="H95" s="395"/>
      <c r="I95" s="395"/>
      <c r="J95" s="395"/>
      <c r="K95" s="395"/>
      <c r="L95" s="395"/>
      <c r="M95" s="395"/>
      <c r="N95" s="395"/>
      <c r="O95" s="396"/>
      <c r="P95" s="390" t="str">
        <f t="shared" si="16"/>
        <v/>
      </c>
      <c r="Q95" s="380" t="str">
        <f t="shared" si="9"/>
        <v/>
      </c>
      <c r="R95" s="381" t="str">
        <f t="shared" si="10"/>
        <v/>
      </c>
      <c r="S95" s="394"/>
      <c r="T95" s="395"/>
      <c r="U95" s="395"/>
      <c r="V95" s="395"/>
      <c r="W95" s="395"/>
      <c r="X95" s="395"/>
      <c r="Y95" s="395"/>
      <c r="Z95" s="395"/>
      <c r="AA95" s="395"/>
      <c r="AB95" s="396"/>
      <c r="AC95" s="390" t="str">
        <f t="shared" si="17"/>
        <v/>
      </c>
      <c r="AD95" s="380" t="str">
        <f t="shared" si="11"/>
        <v/>
      </c>
      <c r="AE95" s="38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472">
        <v>33</v>
      </c>
      <c r="B96" s="369">
        <f>'INPUT DATA'!O43</f>
        <v>0</v>
      </c>
      <c r="C96" s="369"/>
      <c r="D96" s="369"/>
      <c r="E96" s="370"/>
      <c r="F96" s="394"/>
      <c r="G96" s="395"/>
      <c r="H96" s="395"/>
      <c r="I96" s="395"/>
      <c r="J96" s="395"/>
      <c r="K96" s="395"/>
      <c r="L96" s="395"/>
      <c r="M96" s="395"/>
      <c r="N96" s="395"/>
      <c r="O96" s="396"/>
      <c r="P96" s="390" t="str">
        <f t="shared" si="16"/>
        <v/>
      </c>
      <c r="Q96" s="380" t="str">
        <f t="shared" si="9"/>
        <v/>
      </c>
      <c r="R96" s="381" t="str">
        <f t="shared" si="10"/>
        <v/>
      </c>
      <c r="S96" s="394"/>
      <c r="T96" s="395"/>
      <c r="U96" s="395"/>
      <c r="V96" s="395"/>
      <c r="W96" s="395"/>
      <c r="X96" s="395"/>
      <c r="Y96" s="395"/>
      <c r="Z96" s="395"/>
      <c r="AA96" s="395"/>
      <c r="AB96" s="396"/>
      <c r="AC96" s="390" t="str">
        <f t="shared" si="17"/>
        <v/>
      </c>
      <c r="AD96" s="380" t="str">
        <f t="shared" si="11"/>
        <v/>
      </c>
      <c r="AE96" s="38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472">
        <v>34</v>
      </c>
      <c r="B97" s="369">
        <f>'INPUT DATA'!O44</f>
        <v>0</v>
      </c>
      <c r="C97" s="369"/>
      <c r="D97" s="369"/>
      <c r="E97" s="370"/>
      <c r="F97" s="394"/>
      <c r="G97" s="395"/>
      <c r="H97" s="395"/>
      <c r="I97" s="395"/>
      <c r="J97" s="395"/>
      <c r="K97" s="395"/>
      <c r="L97" s="395"/>
      <c r="M97" s="395"/>
      <c r="N97" s="395"/>
      <c r="O97" s="396"/>
      <c r="P97" s="390" t="str">
        <f t="shared" si="16"/>
        <v/>
      </c>
      <c r="Q97" s="380" t="str">
        <f t="shared" si="9"/>
        <v/>
      </c>
      <c r="R97" s="381" t="str">
        <f t="shared" si="10"/>
        <v/>
      </c>
      <c r="S97" s="394"/>
      <c r="T97" s="395"/>
      <c r="U97" s="395"/>
      <c r="V97" s="395"/>
      <c r="W97" s="395"/>
      <c r="X97" s="395"/>
      <c r="Y97" s="395"/>
      <c r="Z97" s="395"/>
      <c r="AA97" s="395"/>
      <c r="AB97" s="396"/>
      <c r="AC97" s="390" t="str">
        <f t="shared" si="17"/>
        <v/>
      </c>
      <c r="AD97" s="380" t="str">
        <f t="shared" si="11"/>
        <v/>
      </c>
      <c r="AE97" s="38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472">
        <v>35</v>
      </c>
      <c r="B98" s="369">
        <f>'INPUT DATA'!O45</f>
        <v>0</v>
      </c>
      <c r="C98" s="369"/>
      <c r="D98" s="369"/>
      <c r="E98" s="370"/>
      <c r="F98" s="394"/>
      <c r="G98" s="395"/>
      <c r="H98" s="395"/>
      <c r="I98" s="395"/>
      <c r="J98" s="395"/>
      <c r="K98" s="395"/>
      <c r="L98" s="395"/>
      <c r="M98" s="395"/>
      <c r="N98" s="395"/>
      <c r="O98" s="396"/>
      <c r="P98" s="390" t="str">
        <f t="shared" si="16"/>
        <v/>
      </c>
      <c r="Q98" s="380" t="str">
        <f t="shared" si="9"/>
        <v/>
      </c>
      <c r="R98" s="381" t="str">
        <f t="shared" si="10"/>
        <v/>
      </c>
      <c r="S98" s="394"/>
      <c r="T98" s="395"/>
      <c r="U98" s="395"/>
      <c r="V98" s="395"/>
      <c r="W98" s="395"/>
      <c r="X98" s="395"/>
      <c r="Y98" s="395"/>
      <c r="Z98" s="395"/>
      <c r="AA98" s="395"/>
      <c r="AB98" s="396"/>
      <c r="AC98" s="390" t="str">
        <f t="shared" si="17"/>
        <v/>
      </c>
      <c r="AD98" s="380" t="str">
        <f t="shared" si="11"/>
        <v/>
      </c>
      <c r="AE98" s="38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472">
        <v>36</v>
      </c>
      <c r="B99" s="369">
        <f>'INPUT DATA'!O46</f>
        <v>0</v>
      </c>
      <c r="C99" s="369"/>
      <c r="D99" s="369"/>
      <c r="E99" s="370"/>
      <c r="F99" s="394"/>
      <c r="G99" s="395"/>
      <c r="H99" s="395"/>
      <c r="I99" s="395"/>
      <c r="J99" s="395"/>
      <c r="K99" s="395"/>
      <c r="L99" s="395"/>
      <c r="M99" s="395"/>
      <c r="N99" s="395"/>
      <c r="O99" s="396"/>
      <c r="P99" s="390" t="str">
        <f t="shared" si="16"/>
        <v/>
      </c>
      <c r="Q99" s="380" t="str">
        <f t="shared" si="9"/>
        <v/>
      </c>
      <c r="R99" s="381" t="str">
        <f t="shared" si="10"/>
        <v/>
      </c>
      <c r="S99" s="394"/>
      <c r="T99" s="395"/>
      <c r="U99" s="395"/>
      <c r="V99" s="395"/>
      <c r="W99" s="395"/>
      <c r="X99" s="395"/>
      <c r="Y99" s="395"/>
      <c r="Z99" s="395"/>
      <c r="AA99" s="395"/>
      <c r="AB99" s="396"/>
      <c r="AC99" s="390" t="str">
        <f t="shared" si="17"/>
        <v/>
      </c>
      <c r="AD99" s="380" t="str">
        <f t="shared" si="11"/>
        <v/>
      </c>
      <c r="AE99" s="38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472">
        <v>37</v>
      </c>
      <c r="B100" s="369">
        <f>'INPUT DATA'!O47</f>
        <v>0</v>
      </c>
      <c r="C100" s="369"/>
      <c r="D100" s="369"/>
      <c r="E100" s="370"/>
      <c r="F100" s="394"/>
      <c r="G100" s="395"/>
      <c r="H100" s="395"/>
      <c r="I100" s="395"/>
      <c r="J100" s="395"/>
      <c r="K100" s="395"/>
      <c r="L100" s="395"/>
      <c r="M100" s="395"/>
      <c r="N100" s="395"/>
      <c r="O100" s="396"/>
      <c r="P100" s="390" t="str">
        <f t="shared" si="16"/>
        <v/>
      </c>
      <c r="Q100" s="380" t="str">
        <f t="shared" si="9"/>
        <v/>
      </c>
      <c r="R100" s="381" t="str">
        <f t="shared" si="10"/>
        <v/>
      </c>
      <c r="S100" s="394"/>
      <c r="T100" s="395"/>
      <c r="U100" s="395"/>
      <c r="V100" s="395"/>
      <c r="W100" s="395"/>
      <c r="X100" s="395"/>
      <c r="Y100" s="395"/>
      <c r="Z100" s="395"/>
      <c r="AA100" s="395"/>
      <c r="AB100" s="396"/>
      <c r="AC100" s="390" t="str">
        <f t="shared" si="17"/>
        <v/>
      </c>
      <c r="AD100" s="380" t="str">
        <f t="shared" si="11"/>
        <v/>
      </c>
      <c r="AE100" s="38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472">
        <v>38</v>
      </c>
      <c r="B101" s="369">
        <f>'INPUT DATA'!O48</f>
        <v>0</v>
      </c>
      <c r="C101" s="369"/>
      <c r="D101" s="369"/>
      <c r="E101" s="370"/>
      <c r="F101" s="394"/>
      <c r="G101" s="395"/>
      <c r="H101" s="395"/>
      <c r="I101" s="395"/>
      <c r="J101" s="395"/>
      <c r="K101" s="395"/>
      <c r="L101" s="395"/>
      <c r="M101" s="395"/>
      <c r="N101" s="395"/>
      <c r="O101" s="396"/>
      <c r="P101" s="390" t="str">
        <f t="shared" si="16"/>
        <v/>
      </c>
      <c r="Q101" s="380" t="str">
        <f t="shared" si="9"/>
        <v/>
      </c>
      <c r="R101" s="381" t="str">
        <f t="shared" si="10"/>
        <v/>
      </c>
      <c r="S101" s="394"/>
      <c r="T101" s="395"/>
      <c r="U101" s="395"/>
      <c r="V101" s="395"/>
      <c r="W101" s="395"/>
      <c r="X101" s="395"/>
      <c r="Y101" s="395"/>
      <c r="Z101" s="395"/>
      <c r="AA101" s="395"/>
      <c r="AB101" s="396"/>
      <c r="AC101" s="390" t="str">
        <f t="shared" si="17"/>
        <v/>
      </c>
      <c r="AD101" s="380" t="str">
        <f t="shared" si="11"/>
        <v/>
      </c>
      <c r="AE101" s="38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472">
        <v>39</v>
      </c>
      <c r="B102" s="369">
        <f>'INPUT DATA'!O49</f>
        <v>0</v>
      </c>
      <c r="C102" s="369"/>
      <c r="D102" s="369"/>
      <c r="E102" s="370"/>
      <c r="F102" s="394"/>
      <c r="G102" s="395"/>
      <c r="H102" s="395"/>
      <c r="I102" s="395"/>
      <c r="J102" s="395"/>
      <c r="K102" s="395"/>
      <c r="L102" s="395"/>
      <c r="M102" s="395"/>
      <c r="N102" s="395"/>
      <c r="O102" s="396"/>
      <c r="P102" s="390" t="str">
        <f t="shared" si="16"/>
        <v/>
      </c>
      <c r="Q102" s="380" t="str">
        <f t="shared" si="9"/>
        <v/>
      </c>
      <c r="R102" s="381" t="str">
        <f t="shared" si="10"/>
        <v/>
      </c>
      <c r="S102" s="394"/>
      <c r="T102" s="395"/>
      <c r="U102" s="395"/>
      <c r="V102" s="395"/>
      <c r="W102" s="395"/>
      <c r="X102" s="395"/>
      <c r="Y102" s="395"/>
      <c r="Z102" s="395"/>
      <c r="AA102" s="395"/>
      <c r="AB102" s="396"/>
      <c r="AC102" s="390" t="str">
        <f t="shared" si="17"/>
        <v/>
      </c>
      <c r="AD102" s="380" t="str">
        <f t="shared" si="11"/>
        <v/>
      </c>
      <c r="AE102" s="38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472">
        <v>40</v>
      </c>
      <c r="B103" s="369">
        <f>'INPUT DATA'!O50</f>
        <v>0</v>
      </c>
      <c r="C103" s="369"/>
      <c r="D103" s="369"/>
      <c r="E103" s="370"/>
      <c r="F103" s="394"/>
      <c r="G103" s="395"/>
      <c r="H103" s="395"/>
      <c r="I103" s="395"/>
      <c r="J103" s="395"/>
      <c r="K103" s="395"/>
      <c r="L103" s="395"/>
      <c r="M103" s="395"/>
      <c r="N103" s="395"/>
      <c r="O103" s="396"/>
      <c r="P103" s="390" t="str">
        <f t="shared" si="16"/>
        <v/>
      </c>
      <c r="Q103" s="380" t="str">
        <f t="shared" si="9"/>
        <v/>
      </c>
      <c r="R103" s="381" t="str">
        <f t="shared" si="10"/>
        <v/>
      </c>
      <c r="S103" s="394"/>
      <c r="T103" s="395"/>
      <c r="U103" s="395"/>
      <c r="V103" s="395"/>
      <c r="W103" s="395"/>
      <c r="X103" s="395"/>
      <c r="Y103" s="395"/>
      <c r="Z103" s="395"/>
      <c r="AA103" s="395"/>
      <c r="AB103" s="396"/>
      <c r="AC103" s="390" t="str">
        <f t="shared" si="17"/>
        <v/>
      </c>
      <c r="AD103" s="380" t="str">
        <f t="shared" si="11"/>
        <v/>
      </c>
      <c r="AE103" s="38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472">
        <v>41</v>
      </c>
      <c r="B104" s="369">
        <f>'INPUT DATA'!O51</f>
        <v>0</v>
      </c>
      <c r="C104" s="369"/>
      <c r="D104" s="369"/>
      <c r="E104" s="370"/>
      <c r="F104" s="394"/>
      <c r="G104" s="395"/>
      <c r="H104" s="395"/>
      <c r="I104" s="395"/>
      <c r="J104" s="395"/>
      <c r="K104" s="395"/>
      <c r="L104" s="395"/>
      <c r="M104" s="395"/>
      <c r="N104" s="395"/>
      <c r="O104" s="396"/>
      <c r="P104" s="390" t="str">
        <f t="shared" si="16"/>
        <v/>
      </c>
      <c r="Q104" s="380" t="str">
        <f t="shared" si="9"/>
        <v/>
      </c>
      <c r="R104" s="381" t="str">
        <f t="shared" si="10"/>
        <v/>
      </c>
      <c r="S104" s="394"/>
      <c r="T104" s="395"/>
      <c r="U104" s="395"/>
      <c r="V104" s="395"/>
      <c r="W104" s="395"/>
      <c r="X104" s="395"/>
      <c r="Y104" s="395"/>
      <c r="Z104" s="395"/>
      <c r="AA104" s="395"/>
      <c r="AB104" s="396"/>
      <c r="AC104" s="390" t="str">
        <f t="shared" si="17"/>
        <v/>
      </c>
      <c r="AD104" s="380" t="str">
        <f t="shared" si="11"/>
        <v/>
      </c>
      <c r="AE104" s="38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472">
        <v>42</v>
      </c>
      <c r="B105" s="369">
        <f>'INPUT DATA'!O52</f>
        <v>0</v>
      </c>
      <c r="C105" s="369"/>
      <c r="D105" s="369"/>
      <c r="E105" s="370"/>
      <c r="F105" s="394"/>
      <c r="G105" s="395"/>
      <c r="H105" s="395"/>
      <c r="I105" s="395"/>
      <c r="J105" s="395"/>
      <c r="K105" s="395"/>
      <c r="L105" s="395"/>
      <c r="M105" s="395"/>
      <c r="N105" s="395"/>
      <c r="O105" s="396"/>
      <c r="P105" s="390" t="str">
        <f t="shared" si="16"/>
        <v/>
      </c>
      <c r="Q105" s="380" t="str">
        <f t="shared" si="9"/>
        <v/>
      </c>
      <c r="R105" s="381" t="str">
        <f t="shared" si="10"/>
        <v/>
      </c>
      <c r="S105" s="394"/>
      <c r="T105" s="395"/>
      <c r="U105" s="395"/>
      <c r="V105" s="395"/>
      <c r="W105" s="395"/>
      <c r="X105" s="395"/>
      <c r="Y105" s="395"/>
      <c r="Z105" s="395"/>
      <c r="AA105" s="395"/>
      <c r="AB105" s="396"/>
      <c r="AC105" s="390" t="str">
        <f t="shared" si="17"/>
        <v/>
      </c>
      <c r="AD105" s="380" t="str">
        <f t="shared" si="11"/>
        <v/>
      </c>
      <c r="AE105" s="38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472">
        <v>43</v>
      </c>
      <c r="B106" s="369">
        <f>'INPUT DATA'!O53</f>
        <v>0</v>
      </c>
      <c r="C106" s="369"/>
      <c r="D106" s="369"/>
      <c r="E106" s="370"/>
      <c r="F106" s="394"/>
      <c r="G106" s="395"/>
      <c r="H106" s="395"/>
      <c r="I106" s="395"/>
      <c r="J106" s="395"/>
      <c r="K106" s="395"/>
      <c r="L106" s="395"/>
      <c r="M106" s="395"/>
      <c r="N106" s="395"/>
      <c r="O106" s="396"/>
      <c r="P106" s="390" t="str">
        <f t="shared" si="16"/>
        <v/>
      </c>
      <c r="Q106" s="380" t="str">
        <f t="shared" si="9"/>
        <v/>
      </c>
      <c r="R106" s="381" t="str">
        <f t="shared" si="10"/>
        <v/>
      </c>
      <c r="S106" s="394"/>
      <c r="T106" s="395"/>
      <c r="U106" s="395"/>
      <c r="V106" s="395"/>
      <c r="W106" s="395"/>
      <c r="X106" s="395"/>
      <c r="Y106" s="395"/>
      <c r="Z106" s="395"/>
      <c r="AA106" s="395"/>
      <c r="AB106" s="396"/>
      <c r="AC106" s="390" t="str">
        <f t="shared" si="17"/>
        <v/>
      </c>
      <c r="AD106" s="380" t="str">
        <f t="shared" si="11"/>
        <v/>
      </c>
      <c r="AE106" s="38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472">
        <v>44</v>
      </c>
      <c r="B107" s="369">
        <f>'INPUT DATA'!O54</f>
        <v>0</v>
      </c>
      <c r="C107" s="369"/>
      <c r="D107" s="369"/>
      <c r="E107" s="370"/>
      <c r="F107" s="394"/>
      <c r="G107" s="395"/>
      <c r="H107" s="395"/>
      <c r="I107" s="395"/>
      <c r="J107" s="395"/>
      <c r="K107" s="395"/>
      <c r="L107" s="395"/>
      <c r="M107" s="395"/>
      <c r="N107" s="395"/>
      <c r="O107" s="396"/>
      <c r="P107" s="390" t="str">
        <f t="shared" si="16"/>
        <v/>
      </c>
      <c r="Q107" s="380" t="str">
        <f t="shared" si="9"/>
        <v/>
      </c>
      <c r="R107" s="381" t="str">
        <f t="shared" si="10"/>
        <v/>
      </c>
      <c r="S107" s="394"/>
      <c r="T107" s="395"/>
      <c r="U107" s="395"/>
      <c r="V107" s="395"/>
      <c r="W107" s="395"/>
      <c r="X107" s="395"/>
      <c r="Y107" s="395"/>
      <c r="Z107" s="395"/>
      <c r="AA107" s="395"/>
      <c r="AB107" s="396"/>
      <c r="AC107" s="390" t="str">
        <f t="shared" si="17"/>
        <v/>
      </c>
      <c r="AD107" s="380" t="str">
        <f t="shared" si="11"/>
        <v/>
      </c>
      <c r="AE107" s="38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472">
        <v>45</v>
      </c>
      <c r="B108" s="369">
        <f>'INPUT DATA'!O55</f>
        <v>0</v>
      </c>
      <c r="C108" s="369"/>
      <c r="D108" s="369"/>
      <c r="E108" s="370"/>
      <c r="F108" s="394"/>
      <c r="G108" s="395"/>
      <c r="H108" s="395"/>
      <c r="I108" s="395"/>
      <c r="J108" s="395"/>
      <c r="K108" s="395"/>
      <c r="L108" s="395"/>
      <c r="M108" s="395"/>
      <c r="N108" s="395"/>
      <c r="O108" s="396"/>
      <c r="P108" s="390" t="str">
        <f t="shared" si="16"/>
        <v/>
      </c>
      <c r="Q108" s="380" t="str">
        <f t="shared" si="9"/>
        <v/>
      </c>
      <c r="R108" s="381" t="str">
        <f t="shared" si="10"/>
        <v/>
      </c>
      <c r="S108" s="394"/>
      <c r="T108" s="395"/>
      <c r="U108" s="395"/>
      <c r="V108" s="395"/>
      <c r="W108" s="395"/>
      <c r="X108" s="395"/>
      <c r="Y108" s="395"/>
      <c r="Z108" s="395"/>
      <c r="AA108" s="395"/>
      <c r="AB108" s="396"/>
      <c r="AC108" s="390" t="str">
        <f t="shared" si="17"/>
        <v/>
      </c>
      <c r="AD108" s="380" t="str">
        <f t="shared" si="11"/>
        <v/>
      </c>
      <c r="AE108" s="38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472">
        <v>46</v>
      </c>
      <c r="B109" s="369">
        <f>'INPUT DATA'!O56</f>
        <v>0</v>
      </c>
      <c r="C109" s="369"/>
      <c r="D109" s="369"/>
      <c r="E109" s="370"/>
      <c r="F109" s="394"/>
      <c r="G109" s="395"/>
      <c r="H109" s="395"/>
      <c r="I109" s="395"/>
      <c r="J109" s="395"/>
      <c r="K109" s="395"/>
      <c r="L109" s="395"/>
      <c r="M109" s="395"/>
      <c r="N109" s="395"/>
      <c r="O109" s="396"/>
      <c r="P109" s="390" t="str">
        <f t="shared" si="16"/>
        <v/>
      </c>
      <c r="Q109" s="380" t="str">
        <f t="shared" si="9"/>
        <v/>
      </c>
      <c r="R109" s="381" t="str">
        <f t="shared" si="10"/>
        <v/>
      </c>
      <c r="S109" s="394"/>
      <c r="T109" s="395"/>
      <c r="U109" s="395"/>
      <c r="V109" s="395"/>
      <c r="W109" s="395"/>
      <c r="X109" s="395"/>
      <c r="Y109" s="395"/>
      <c r="Z109" s="395"/>
      <c r="AA109" s="395"/>
      <c r="AB109" s="396"/>
      <c r="AC109" s="390" t="str">
        <f t="shared" si="17"/>
        <v/>
      </c>
      <c r="AD109" s="380" t="str">
        <f t="shared" si="11"/>
        <v/>
      </c>
      <c r="AE109" s="38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472">
        <v>47</v>
      </c>
      <c r="B110" s="369">
        <f>'INPUT DATA'!O57</f>
        <v>0</v>
      </c>
      <c r="C110" s="369"/>
      <c r="D110" s="369"/>
      <c r="E110" s="370"/>
      <c r="F110" s="394"/>
      <c r="G110" s="395"/>
      <c r="H110" s="395"/>
      <c r="I110" s="395"/>
      <c r="J110" s="395"/>
      <c r="K110" s="395"/>
      <c r="L110" s="395"/>
      <c r="M110" s="395"/>
      <c r="N110" s="395"/>
      <c r="O110" s="396"/>
      <c r="P110" s="390" t="str">
        <f t="shared" si="16"/>
        <v/>
      </c>
      <c r="Q110" s="380" t="str">
        <f t="shared" si="9"/>
        <v/>
      </c>
      <c r="R110" s="381" t="str">
        <f t="shared" si="10"/>
        <v/>
      </c>
      <c r="S110" s="394"/>
      <c r="T110" s="395"/>
      <c r="U110" s="395"/>
      <c r="V110" s="395"/>
      <c r="W110" s="395"/>
      <c r="X110" s="395"/>
      <c r="Y110" s="395"/>
      <c r="Z110" s="395"/>
      <c r="AA110" s="395"/>
      <c r="AB110" s="396"/>
      <c r="AC110" s="390" t="str">
        <f t="shared" si="17"/>
        <v/>
      </c>
      <c r="AD110" s="380" t="str">
        <f t="shared" si="11"/>
        <v/>
      </c>
      <c r="AE110" s="38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472">
        <v>48</v>
      </c>
      <c r="B111" s="369">
        <f>'INPUT DATA'!O58</f>
        <v>0</v>
      </c>
      <c r="C111" s="369"/>
      <c r="D111" s="369"/>
      <c r="E111" s="370"/>
      <c r="F111" s="394"/>
      <c r="G111" s="395"/>
      <c r="H111" s="395"/>
      <c r="I111" s="395"/>
      <c r="J111" s="395"/>
      <c r="K111" s="395"/>
      <c r="L111" s="395"/>
      <c r="M111" s="395"/>
      <c r="N111" s="395"/>
      <c r="O111" s="396"/>
      <c r="P111" s="390" t="str">
        <f t="shared" si="16"/>
        <v/>
      </c>
      <c r="Q111" s="380" t="str">
        <f t="shared" si="9"/>
        <v/>
      </c>
      <c r="R111" s="381" t="str">
        <f t="shared" si="10"/>
        <v/>
      </c>
      <c r="S111" s="394"/>
      <c r="T111" s="395"/>
      <c r="U111" s="395"/>
      <c r="V111" s="395"/>
      <c r="W111" s="395"/>
      <c r="X111" s="395"/>
      <c r="Y111" s="395"/>
      <c r="Z111" s="395"/>
      <c r="AA111" s="395"/>
      <c r="AB111" s="396"/>
      <c r="AC111" s="390" t="str">
        <f t="shared" si="17"/>
        <v/>
      </c>
      <c r="AD111" s="380" t="str">
        <f t="shared" si="11"/>
        <v/>
      </c>
      <c r="AE111" s="38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472">
        <v>49</v>
      </c>
      <c r="B112" s="369">
        <f>'INPUT DATA'!O59</f>
        <v>0</v>
      </c>
      <c r="C112" s="369"/>
      <c r="D112" s="369"/>
      <c r="E112" s="370"/>
      <c r="F112" s="394"/>
      <c r="G112" s="395"/>
      <c r="H112" s="395"/>
      <c r="I112" s="395"/>
      <c r="J112" s="395"/>
      <c r="K112" s="395"/>
      <c r="L112" s="395"/>
      <c r="M112" s="395"/>
      <c r="N112" s="395"/>
      <c r="O112" s="396"/>
      <c r="P112" s="390" t="str">
        <f t="shared" si="16"/>
        <v/>
      </c>
      <c r="Q112" s="380" t="str">
        <f t="shared" si="9"/>
        <v/>
      </c>
      <c r="R112" s="381" t="str">
        <f t="shared" si="10"/>
        <v/>
      </c>
      <c r="S112" s="394"/>
      <c r="T112" s="395"/>
      <c r="U112" s="395"/>
      <c r="V112" s="395"/>
      <c r="W112" s="395"/>
      <c r="X112" s="395"/>
      <c r="Y112" s="395"/>
      <c r="Z112" s="395"/>
      <c r="AA112" s="395"/>
      <c r="AB112" s="396"/>
      <c r="AC112" s="390" t="str">
        <f t="shared" si="17"/>
        <v/>
      </c>
      <c r="AD112" s="380" t="str">
        <f t="shared" si="11"/>
        <v/>
      </c>
      <c r="AE112" s="38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81">
        <v>50</v>
      </c>
      <c r="B113" s="423">
        <f>'INPUT DATA'!O60</f>
        <v>0</v>
      </c>
      <c r="C113" s="423"/>
      <c r="D113" s="423"/>
      <c r="E113" s="424"/>
      <c r="F113" s="425"/>
      <c r="G113" s="426"/>
      <c r="H113" s="426"/>
      <c r="I113" s="426"/>
      <c r="J113" s="426"/>
      <c r="K113" s="426"/>
      <c r="L113" s="426"/>
      <c r="M113" s="426"/>
      <c r="N113" s="426"/>
      <c r="O113" s="427"/>
      <c r="P113" s="431" t="str">
        <f t="shared" si="16"/>
        <v/>
      </c>
      <c r="Q113" s="429" t="str">
        <f t="shared" si="9"/>
        <v/>
      </c>
      <c r="R113" s="434" t="str">
        <f t="shared" si="10"/>
        <v/>
      </c>
      <c r="S113" s="425"/>
      <c r="T113" s="426"/>
      <c r="U113" s="426"/>
      <c r="V113" s="426"/>
      <c r="W113" s="426"/>
      <c r="X113" s="426"/>
      <c r="Y113" s="426"/>
      <c r="Z113" s="426"/>
      <c r="AA113" s="426"/>
      <c r="AB113" s="427"/>
      <c r="AC113" s="431" t="str">
        <f t="shared" si="17"/>
        <v/>
      </c>
      <c r="AD113" s="429" t="str">
        <f t="shared" si="11"/>
        <v/>
      </c>
      <c r="AE113" s="434"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15"/>
    <row r="119" s="268" customFormat="1" hidden="1" spans="1:56">
      <c r="Q119" s="269"/>
      <c r="R119" s="269"/>
      <c r="AD119" s="269"/>
      <c r="AE119" s="269"/>
      <c r="AG119" s="269"/>
      <c r="AH119" s="269"/>
      <c r="AI119" s="269"/>
      <c r="AJ119" s="266"/>
      <c r="AN119" s="266"/>
      <c r="AO119" s="266"/>
      <c r="AP119" s="266"/>
      <c r="AQ119" s="266"/>
      <c r="AR119" s="266"/>
      <c r="AS119" s="266"/>
      <c r="AT119" s="266"/>
      <c r="AU119" s="266"/>
      <c r="AV119" s="266"/>
      <c r="AW119" s="266"/>
      <c r="AX119" s="266"/>
      <c r="AY119" s="266"/>
      <c r="AZ119" s="266"/>
      <c r="BA119" s="266"/>
      <c r="BB119" s="266"/>
      <c r="BC119" s="266"/>
      <c r="BD119"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1:AJ2"/>
    <mergeCell ref="A7:E8"/>
    <mergeCell ref="F7:J8"/>
    <mergeCell ref="K7:P8"/>
  </mergeCells>
  <conditionalFormatting sqref="Q13:Q62">
    <cfRule type="cellIs" dxfId="4" priority="11" operator="lessThan">
      <formula>60</formula>
    </cfRule>
  </conditionalFormatting>
  <conditionalFormatting sqref="Q64:Q113">
    <cfRule type="cellIs" dxfId="4" priority="10" operator="lessThan">
      <formula>60</formula>
    </cfRule>
  </conditionalFormatting>
  <conditionalFormatting sqref="AD13:AD62">
    <cfRule type="cellIs" dxfId="4" priority="9" operator="lessThan">
      <formula>60</formula>
    </cfRule>
  </conditionalFormatting>
  <conditionalFormatting sqref="AD64:AD113">
    <cfRule type="cellIs" dxfId="4" priority="8" operator="lessThan">
      <formula>60</formula>
    </cfRule>
  </conditionalFormatting>
  <conditionalFormatting sqref="AG13:AG62">
    <cfRule type="cellIs" dxfId="4" priority="7" operator="lessThan">
      <formula>60</formula>
    </cfRule>
  </conditionalFormatting>
  <conditionalFormatting sqref="AG64:AG113">
    <cfRule type="cellIs" dxfId="4" priority="1" operator="lessThan">
      <formula>60</formula>
    </cfRule>
    <cfRule type="cellIs" dxfId="4" priority="6" operator="lessThan">
      <formula>60</formula>
    </cfRule>
  </conditionalFormatting>
  <conditionalFormatting sqref="AJ13:AJ62">
    <cfRule type="cellIs" dxfId="4" priority="5" operator="lessThan">
      <formula>75</formula>
    </cfRule>
  </conditionalFormatting>
  <conditionalFormatting sqref="AJ64:AJ113">
    <cfRule type="cellIs" dxfId="4" priority="3" operator="lessThan">
      <formula>75</formula>
    </cfRule>
  </conditionalFormatting>
  <conditionalFormatting sqref="AF11:AH113">
    <cfRule type="expression" dxfId="5" priority="2">
      <formula>$AH$11=0</formula>
    </cfRule>
  </conditionalFormatting>
  <conditionalFormatting sqref="B13:E62">
    <cfRule type="expression" dxfId="6" priority="13">
      <formula>IF($AJ13&lt;75,TRUE,FALSE)</formula>
    </cfRule>
  </conditionalFormatting>
  <conditionalFormatting sqref="B64:E113">
    <cfRule type="expression" dxfId="6" priority="12">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1 A13:A62"/>
    <dataValidation type="list" allowBlank="1" showInputMessage="1" prompt="Either encode Highest Possible Score or Empty" sqref="F11:O11 S11:AB11 AF11" errorStyle="information">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6:Q65648 Q131082:Q131184 Q196618:Q196720 Q262154:Q262256 Q327690:Q327792 Q393226:Q393328 Q458762:Q458864 Q524298:Q524400 Q589834:Q589936 Q655370:Q655472 Q720906:Q721008 Q786442:Q786544 Q851978:Q852080 Q917514:Q917616 Q983050:Q983152 JM13:JM62 JM64:JM113 JM65546:JM65648 JM131082:JM131184 JM196618:JM196720 JM262154:JM262256 JM327690:JM327792 JM393226:JM393328 JM458762:JM458864 JM524298:JM524400 JM589834:JM589936 JM655370:JM655472 JM720906:JM721008 JM786442:JM786544 JM851978:JM852080 JM917514:JM917616 JM983050:JM983152 TI13:TI62 TI64:TI113 TI65546:TI65648 TI131082:TI131184 TI196618:TI196720 TI262154:TI262256 TI327690:TI327792 TI393226:TI393328 TI458762:TI458864 TI524298:TI524400 TI589834:TI589936 TI655370:TI655472 TI720906:TI721008 TI786442:TI786544 TI851978:TI852080 TI917514:TI917616 TI983050:TI983152 ADE13:ADE62 ADE64:ADE113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3:ANA62 ANA64:ANA113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3:AWW62 AWW64:AWW113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3:BGS62 BGS64:BGS113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3:BQO62 BQO64:BQO113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3:CAK62 CAK64:CAK113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3:CKG62 CKG64:CKG113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3:CUC62 CUC64:CUC113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3:DDY62 DDY64:DDY113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3:DNU62 DNU64:DNU113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3:DXQ62 DXQ64:DXQ113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3:EHM62 EHM64:EHM113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3:ERI62 ERI64:ERI113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3:FBE62 FBE64:FBE113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3:FLA62 FLA64:FLA113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3:FUW62 FUW64:FUW113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3:GES62 GES64:GES113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3:GOO62 GOO64:GOO113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3:GYK62 GYK64:GYK113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3:HIG62 HIG64:HIG113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3:HSC62 HSC64:HSC113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3:IBY62 IBY64:IBY113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3:ILU62 ILU64:ILU113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3:IVQ62 IVQ64:IVQ113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3:JFM62 JFM64:JFM113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3:JPI62 JPI64:JPI113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3:JZE62 JZE64:JZE113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3:KJA62 KJA64:KJA113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3:KSW62 KSW64:KSW113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3:LCS62 LCS64:LCS113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3:LMO62 LMO64:LMO113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3:LWK62 LWK64:LWK113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3:MGG62 MGG64:MGG113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3:MQC62 MQC64:MQC113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3:MZY62 MZY64:MZY113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3:NJU62 NJU64:NJU113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3:NTQ62 NTQ64:NTQ113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3:ODM62 ODM64:ODM113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3:ONI62 ONI64:ONI113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3:OXE62 OXE64:OXE113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3:PHA62 PHA64:PHA113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3:PQW62 PQW64:PQW113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3:QAS62 QAS64:QAS113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3:QKO62 QKO64:QKO113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3:QUK62 QUK64:QUK113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3:REG62 REG64:REG113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3:ROC62 ROC64:ROC113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3:RXY62 RXY64:RXY113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3:SHU62 SHU64:SHU113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3:SRQ62 SRQ64:SRQ113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3:TBM62 TBM64:TBM113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3:TLI62 TLI64:TLI113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3:TVE62 TVE64:TVE113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3:UFA62 UFA64:UFA113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3:UOW62 UOW64:UOW113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3:UYS62 UYS64:UYS113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3:VIO62 VIO64:VIO113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3:VSK62 VSK64:VSK113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3:WCG62 WCG64:WCG113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3:WMC62 WMC64:WMC113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3:WVY62 WVY64:WVY113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6:R65648 R131082:R131184 R196618:R196720 R262154:R262256 R327690:R327792 R393226:R393328 R458762:R458864 R524298:R524400 R589834:R589936 R655370:R655472 R720906:R721008 R786442:R786544 R851978:R852080 R917514:R917616 R983050:R983152 JN13:JN62 JN64:JN113 JN65546:JN65648 JN131082:JN131184 JN196618:JN196720 JN262154:JN262256 JN327690:JN327792 JN393226:JN393328 JN458762:JN458864 JN524298:JN524400 JN589834:JN589936 JN655370:JN655472 JN720906:JN721008 JN786442:JN786544 JN851978:JN852080 JN917514:JN917616 JN983050:JN983152 TJ13:TJ62 TJ64:TJ113 TJ65546:TJ65648 TJ131082:TJ131184 TJ196618:TJ196720 TJ262154:TJ262256 TJ327690:TJ327792 TJ393226:TJ393328 TJ458762:TJ458864 TJ524298:TJ524400 TJ589834:TJ589936 TJ655370:TJ655472 TJ720906:TJ721008 TJ786442:TJ786544 TJ851978:TJ852080 TJ917514:TJ917616 TJ983050:TJ983152 ADF13:ADF62 ADF64:ADF113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3:ANB62 ANB64:ANB113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3:AWX62 AWX64:AWX113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3:BGT62 BGT64:BGT113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3:BQP62 BQP64:BQP113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3:CAL62 CAL64:CAL113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3:CKH62 CKH64:CKH113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3:CUD62 CUD64:CUD113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3:DDZ62 DDZ64:DDZ113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3:DNV62 DNV64:DNV113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3:DXR62 DXR64:DXR113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3:EHN62 EHN64:EHN113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3:ERJ62 ERJ64:ERJ113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3:FBF62 FBF64:FBF113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3:FLB62 FLB64:FLB113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3:FUX62 FUX64:FUX113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3:GET62 GET64:GET113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3:GOP62 GOP64:GOP113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3:GYL62 GYL64:GYL113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3:HIH62 HIH64:HIH113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3:HSD62 HSD64:HSD113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3:IBZ62 IBZ64:IBZ113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3:ILV62 ILV64:ILV113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3:IVR62 IVR64:IVR113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3:JFN62 JFN64:JFN113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3:JPJ62 JPJ64:JPJ113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3:JZF62 JZF64:JZF113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3:KJB62 KJB64:KJB113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3:KSX62 KSX64:KSX113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3:LCT62 LCT64:LCT113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3:LMP62 LMP64:LMP113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3:LWL62 LWL64:LWL113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3:MGH62 MGH64:MGH113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3:MQD62 MQD64:MQD113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3:MZZ62 MZZ64:MZZ113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3:NJV62 NJV64:NJV113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3:NTR62 NTR64:NTR113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3:ODN62 ODN64:ODN113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3:ONJ62 ONJ64:ONJ113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3:OXF62 OXF64:OXF113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3:PHB62 PHB64:PHB113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3:PQX62 PQX64:PQX113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3:QAT62 QAT64:QAT113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3:QKP62 QKP64:QKP113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3:QUL62 QUL64:QUL113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3:REH62 REH64:REH113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3:ROD62 ROD64:ROD113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3:RXZ62 RXZ64:RXZ113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3:SHV62 SHV64:SHV113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3:SRR62 SRR64:SRR113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3:TBN62 TBN64:TBN113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3:TLJ62 TLJ64:TLJ113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3:TVF62 TVF64:TVF113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3:UFB62 UFB64:UFB113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3:UOX62 UOX64:UOX113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3:UYT62 UYT64:UYT113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3:VIP62 VIP64:VIP113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3:VSL62 VSL64:VSL113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3:WCH62 WCH64:WCH113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3:WMD62 WMD64:WMD113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3:WVZ62 WVZ64:WVZ113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6:AD65648 AD131082:AD131184 AD196618:AD196720 AD262154:AD262256 AD327690:AD327792 AD393226:AD393328 AD458762:AD458864 AD524298:AD524400 AD589834:AD589936 AD655370:AD655472 AD720906:AD721008 AD786442:AD786544 AD851978:AD852080 AD917514:AD917616 AD983050:AD983152 JZ13:JZ62 JZ64:JZ113 JZ65546:JZ65648 JZ131082:JZ131184 JZ196618:JZ196720 JZ262154:JZ262256 JZ327690:JZ327792 JZ393226:JZ393328 JZ458762:JZ458864 JZ524298:JZ524400 JZ589834:JZ589936 JZ655370:JZ655472 JZ720906:JZ721008 JZ786442:JZ786544 JZ851978:JZ852080 JZ917514:JZ917616 JZ983050:JZ983152 TV13:TV62 TV64:TV113 TV65546:TV65648 TV131082:TV131184 TV196618:TV196720 TV262154:TV262256 TV327690:TV327792 TV393226:TV393328 TV458762:TV458864 TV524298:TV524400 TV589834:TV589936 TV655370:TV655472 TV720906:TV721008 TV786442:TV786544 TV851978:TV852080 TV917514:TV917616 TV983050:TV983152 ADR13:ADR62 ADR64:ADR113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3:ANN62 ANN64:ANN113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3:AXJ62 AXJ64:AXJ113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3:BHF62 BHF64:BHF113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3:BRB62 BRB64:BRB113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3:CAX62 CAX64:CAX113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3:CKT62 CKT64:CKT113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3:CUP62 CUP64:CUP113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3:DEL62 DEL64:DEL113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3:DOH62 DOH64:DOH113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3:DYD62 DYD64:DYD113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3:EHZ62 EHZ64:EHZ113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3:ERV62 ERV64:ERV113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3:FBR62 FBR64:FBR113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3:FLN62 FLN64:FLN113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3:FVJ62 FVJ64:FVJ113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3:GFF62 GFF64:GFF113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3:GPB62 GPB64:GPB113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3:GYX62 GYX64:GYX113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3:HIT62 HIT64:HIT113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3:HSP62 HSP64:HSP113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3:ICL62 ICL64:ICL113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3:IMH62 IMH64:IMH113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3:IWD62 IWD64:IWD113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3:JFZ62 JFZ64:JFZ113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3:JPV62 JPV64:JPV113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3:JZR62 JZR64:JZR113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3:KJN62 KJN64:KJN113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3:KTJ62 KTJ64:KTJ113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3:LDF62 LDF64:LDF113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3:LNB62 LNB64:LNB113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3:LWX62 LWX64:LWX113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3:MGT62 MGT64:MGT113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3:MQP62 MQP64:MQP113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3:NAL62 NAL64:NAL113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3:NKH62 NKH64:NKH113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3:NUD62 NUD64:NUD113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3:ODZ62 ODZ64:ODZ113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3:ONV62 ONV64:ONV113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3:OXR62 OXR64:OXR113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3:PHN62 PHN64:PHN113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3:PRJ62 PRJ64:PRJ113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3:QBF62 QBF64:QBF113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3:QLB62 QLB64:QLB113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3:QUX62 QUX64:QUX113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3:RET62 RET64:RET113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3:ROP62 ROP64:ROP113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3:RYL62 RYL64:RYL113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3:SIH62 SIH64:SIH113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3:SSD62 SSD64:SSD113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3:TBZ62 TBZ64:TBZ113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3:TLV62 TLV64:TLV113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3:TVR62 TVR64:TVR113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3:UFN62 UFN64:UFN113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3:UPJ62 UPJ64:UPJ113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3:UZF62 UZF64:UZF113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3:VJB62 VJB64:VJB113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3:VSX62 VSX64:VSX113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3:WCT62 WCT64:WCT113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3:WMP62 WMP64:WMP113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3:WWL62 WWL64:WWL113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6:AE65648 AE131082:AE131184 AE196618:AE196720 AE262154:AE262256 AE327690:AE327792 AE393226:AE393328 AE458762:AE458864 AE524298:AE524400 AE589834:AE589936 AE655370:AE655472 AE720906:AE721008 AE786442:AE786544 AE851978:AE852080 AE917514:AE917616 AE983050:AE983152 KA13:KA62 KA64:KA113 KA65546:KA65648 KA131082:KA131184 KA196618:KA196720 KA262154:KA262256 KA327690:KA327792 KA393226:KA393328 KA458762:KA458864 KA524298:KA524400 KA589834:KA589936 KA655370:KA655472 KA720906:KA721008 KA786442:KA786544 KA851978:KA852080 KA917514:KA917616 KA983050:KA983152 TW13:TW62 TW64:TW113 TW65546:TW65648 TW131082:TW131184 TW196618:TW196720 TW262154:TW262256 TW327690:TW327792 TW393226:TW393328 TW458762:TW458864 TW524298:TW524400 TW589834:TW589936 TW655370:TW655472 TW720906:TW721008 TW786442:TW786544 TW851978:TW852080 TW917514:TW917616 TW983050:TW983152 ADS13:ADS62 ADS64:ADS113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3:ANO62 ANO64:ANO113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3:AXK62 AXK64:AXK113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3:BHG62 BHG64:BHG113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3:BRC62 BRC64:BRC113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3:CAY62 CAY64:CAY113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3:CKU62 CKU64:CKU113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3:CUQ62 CUQ64:CUQ113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3:DEM62 DEM64:DEM113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3:DOI62 DOI64:DOI113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3:DYE62 DYE64:DYE113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3:EIA62 EIA64:EIA113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3:ERW62 ERW64:ERW113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3:FBS62 FBS64:FBS113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3:FLO62 FLO64:FLO113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3:FVK62 FVK64:FVK113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3:GFG62 GFG64:GFG113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3:GPC62 GPC64:GPC113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3:GYY62 GYY64:GYY113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3:HIU62 HIU64:HIU113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3:HSQ62 HSQ64:HSQ113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3:ICM62 ICM64:ICM113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3:IMI62 IMI64:IMI113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3:IWE62 IWE64:IWE113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3:JGA62 JGA64:JGA113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3:JPW62 JPW64:JPW113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3:JZS62 JZS64:JZS113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3:KJO62 KJO64:KJO113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3:KTK62 KTK64:KTK113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3:LDG62 LDG64:LDG113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3:LNC62 LNC64:LNC113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3:LWY62 LWY64:LWY113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3:MGU62 MGU64:MGU113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3:MQQ62 MQQ64:MQQ113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3:NAM62 NAM64:NAM113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3:NKI62 NKI64:NKI113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3:NUE62 NUE64:NUE113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3:OEA62 OEA64:OEA113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3:ONW62 ONW64:ONW113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3:OXS62 OXS64:OXS113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3:PHO62 PHO64:PHO113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3:PRK62 PRK64:PRK113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3:QBG62 QBG64:QBG113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3:QLC62 QLC64:QLC113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3:QUY62 QUY64:QUY113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3:REU62 REU64:REU113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3:ROQ62 ROQ64:ROQ113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3:RYM62 RYM64:RYM113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3:SII62 SII64:SII113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3:SSE62 SSE64:SSE113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3:TCA62 TCA64:TCA113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3:TLW62 TLW64:TLW113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3:TVS62 TVS64:TVS113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3:UFO62 UFO64:UFO113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3:UPK62 UPK64:UPK113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3:UZG62 UZG64:UZG113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3:VJC62 VJC64:VJC113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3:VSY62 VSY64:VSY113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3:WCU62 WCU64:WCU113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3:WMQ62 WMQ64:WMQ113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3:WWM62 WWM64:WWM113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6:AG65648 AG131082:AG131184 AG196618:AG196720 AG262154:AG262256 AG327690:AG327792 AG393226:AG393328 AG458762:AG458864 AG524298:AG524400 AG589834:AG589936 AG655370:AG655472 AG720906:AG721008 AG786442:AG786544 AG851978:AG852080 AG917514:AG917616 AG983050:AG983152 KC13:KC62 KC64:KC113 KC65546:KC65648 KC131082:KC131184 KC196618:KC196720 KC262154:KC262256 KC327690:KC327792 KC393226:KC393328 KC458762:KC458864 KC524298:KC524400 KC589834:KC589936 KC655370:KC655472 KC720906:KC721008 KC786442:KC786544 KC851978:KC852080 KC917514:KC917616 KC983050:KC983152 TY13:TY62 TY64:TY113 TY65546:TY65648 TY131082:TY131184 TY196618:TY196720 TY262154:TY262256 TY327690:TY327792 TY393226:TY393328 TY458762:TY458864 TY524298:TY524400 TY589834:TY589936 TY655370:TY655472 TY720906:TY721008 TY786442:TY786544 TY851978:TY852080 TY917514:TY917616 TY983050:TY983152 ADU13:ADU62 ADU64:ADU113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3:ANQ62 ANQ64:ANQ113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3:AXM62 AXM64:AXM113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3:BHI62 BHI64:BHI113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3:BRE62 BRE64:BRE113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3:CBA62 CBA64:CBA113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3:CKW62 CKW64:CKW113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3:CUS62 CUS64:CUS113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3:DEO62 DEO64:DEO113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3:DOK62 DOK64:DOK113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3:DYG62 DYG64:DYG113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3:EIC62 EIC64:EIC113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3:ERY62 ERY64:ERY113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3:FBU62 FBU64:FBU113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3:FLQ62 FLQ64:FLQ113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3:FVM62 FVM64:FVM113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3:GFI62 GFI64:GFI113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3:GPE62 GPE64:GPE113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3:GZA62 GZA64:GZA113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3:HIW62 HIW64:HIW113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3:HSS62 HSS64:HSS113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3:ICO62 ICO64:ICO113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3:IMK62 IMK64:IMK113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3:IWG62 IWG64:IWG113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3:JGC62 JGC64:JGC113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3:JPY62 JPY64:JPY113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3:JZU62 JZU64:JZU113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3:KJQ62 KJQ64:KJQ113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3:KTM62 KTM64:KTM113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3:LDI62 LDI64:LDI113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3:LNE62 LNE64:LNE113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3:LXA62 LXA64:LXA113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3:MGW62 MGW64:MGW113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3:MQS62 MQS64:MQS113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3:NAO62 NAO64:NAO113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3:NKK62 NKK64:NKK113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3:NUG62 NUG64:NUG113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3:OEC62 OEC64:OEC113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3:ONY62 ONY64:ONY113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3:OXU62 OXU64:OXU113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3:PHQ62 PHQ64:PHQ113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3:PRM62 PRM64:PRM113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3:QBI62 QBI64:QBI113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3:QLE62 QLE64:QLE113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3:QVA62 QVA64:QVA113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3:REW62 REW64:REW113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3:ROS62 ROS64:ROS113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3:RYO62 RYO64:RYO113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3:SIK62 SIK64:SIK113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3:SSG62 SSG64:SSG113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3:TCC62 TCC64:TCC113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3:TLY62 TLY64:TLY113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3:TVU62 TVU64:TVU113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3:UFQ62 UFQ64:UFQ113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3:UPM62 UPM64:UPM113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3:UZI62 UZI64:UZI113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3:VJE62 VJE64:VJE113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3:VTA62 VTA64:VTA113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3:WCW62 WCW64:WCW113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3:WMS62 WMS64:WMS113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3:WWO62 WWO64:WWO113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6:AH65648 AH131082:AH131184 AH196618:AH196720 AH262154:AH262256 AH327690:AH327792 AH393226:AH393328 AH458762:AH458864 AH524298:AH524400 AH589834:AH589936 AH655370:AH655472 AH720906:AH721008 AH786442:AH786544 AH851978:AH852080 AH917514:AH917616 AH983050:AH983152 KD13:KD62 KD64:KD113 KD65546:KD65648 KD131082:KD131184 KD196618:KD196720 KD262154:KD262256 KD327690:KD327792 KD393226:KD393328 KD458762:KD458864 KD524298:KD524400 KD589834:KD589936 KD655370:KD655472 KD720906:KD721008 KD786442:KD786544 KD851978:KD852080 KD917514:KD917616 KD983050:KD983152 TZ13:TZ62 TZ64:TZ113 TZ65546:TZ65648 TZ131082:TZ131184 TZ196618:TZ196720 TZ262154:TZ262256 TZ327690:TZ327792 TZ393226:TZ393328 TZ458762:TZ458864 TZ524298:TZ524400 TZ589834:TZ589936 TZ655370:TZ655472 TZ720906:TZ721008 TZ786442:TZ786544 TZ851978:TZ852080 TZ917514:TZ917616 TZ983050:TZ983152 ADV13:ADV62 ADV64:ADV113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3:ANR62 ANR64:ANR113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3:AXN62 AXN64:AXN113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3:BHJ62 BHJ64:BHJ113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3:BRF62 BRF64:BRF113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3:CBB62 CBB64:CBB113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3:CKX62 CKX64:CKX113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3:CUT62 CUT64:CUT113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3:DEP62 DEP64:DEP113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3:DOL62 DOL64:DOL113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3:DYH62 DYH64:DYH113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3:EID62 EID64:EID113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3:ERZ62 ERZ64:ERZ113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3:FBV62 FBV64:FBV113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3:FLR62 FLR64:FLR113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3:FVN62 FVN64:FVN113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3:GFJ62 GFJ64:GFJ113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3:GPF62 GPF64:GPF113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3:GZB62 GZB64:GZB113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3:HIX62 HIX64:HIX113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3:HST62 HST64:HST113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3:ICP62 ICP64:ICP113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3:IML62 IML64:IML113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3:IWH62 IWH64:IWH113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3:JGD62 JGD64:JGD113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3:JPZ62 JPZ64:JPZ113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3:JZV62 JZV64:JZV113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3:KJR62 KJR64:KJR113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3:KTN62 KTN64:KTN113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3:LDJ62 LDJ64:LDJ113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3:LNF62 LNF64:LNF113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3:LXB62 LXB64:LXB113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3:MGX62 MGX64:MGX113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3:MQT62 MQT64:MQT113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3:NAP62 NAP64:NAP113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3:NKL62 NKL64:NKL113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3:NUH62 NUH64:NUH113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3:OED62 OED64:OED113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3:ONZ62 ONZ64:ONZ113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3:OXV62 OXV64:OXV113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3:PHR62 PHR64:PHR113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3:PRN62 PRN64:PRN113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3:QBJ62 QBJ64:QBJ113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3:QLF62 QLF64:QLF113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3:QVB62 QVB64:QVB113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3:REX62 REX64:REX113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3:ROT62 ROT64:ROT113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3:RYP62 RYP64:RYP113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3:SIL62 SIL64:SIL113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3:SSH62 SSH64:SSH113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3:TCD62 TCD64:TCD113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3:TLZ62 TLZ64:TLZ113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3:TVV62 TVV64:TVV113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3:UFR62 UFR64:UFR113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3:UPN62 UPN64:UPN113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3:UZJ62 UZJ64:UZJ113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3:VJF62 VJF64:VJF113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3:VTB62 VTB64:VTB113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3:WCX62 WCX64:WCX113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3:WMT62 WMT64:WMT113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3:WWP62 WWP64:WWP113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6:AI65648 AI131082:AI131184 AI196618:AI196720 AI262154:AI262256 AI327690:AI327792 AI393226:AI393328 AI458762:AI458864 AI524298:AI524400 AI589834:AI589936 AI655370:AI655472 AI720906:AI721008 AI786442:AI786544 AI851978:AI852080 AI917514:AI917616 AI983050:AI983152 KE13:KE62 KE64:KE113 KE65546:KE65648 KE131082:KE131184 KE196618:KE196720 KE262154:KE262256 KE327690:KE327792 KE393226:KE393328 KE458762:KE458864 KE524298:KE524400 KE589834:KE589936 KE655370:KE655472 KE720906:KE721008 KE786442:KE786544 KE851978:KE852080 KE917514:KE917616 KE983050:KE983152 UA13:UA62 UA64:UA113 UA65546:UA65648 UA131082:UA131184 UA196618:UA196720 UA262154:UA262256 UA327690:UA327792 UA393226:UA393328 UA458762:UA458864 UA524298:UA524400 UA589834:UA589936 UA655370:UA655472 UA720906:UA721008 UA786442:UA786544 UA851978:UA852080 UA917514:UA917616 UA983050:UA983152 ADW13:ADW62 ADW64:ADW113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3:ANS62 ANS64:ANS113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3:AXO62 AXO64:AXO113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3:BHK62 BHK64:BHK113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3:BRG62 BRG64:BRG113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3:CBC62 CBC64:CBC113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3:CKY62 CKY64:CKY113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3:CUU62 CUU64:CUU113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3:DEQ62 DEQ64:DEQ113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3:DOM62 DOM64:DOM113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3:DYI62 DYI64:DYI113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3:EIE62 EIE64:EIE113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3:ESA62 ESA64:ESA113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3:FBW62 FBW64:FBW113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3:FLS62 FLS64:FLS113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3:FVO62 FVO64:FVO113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3:GFK62 GFK64:GFK113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3:GPG62 GPG64:GPG113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3:GZC62 GZC64:GZC113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3:HIY62 HIY64:HIY113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3:HSU62 HSU64:HSU113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3:ICQ62 ICQ64:ICQ113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3:IMM62 IMM64:IMM113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3:IWI62 IWI64:IWI113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3:JGE62 JGE64:JGE113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3:JQA62 JQA64:JQA113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3:JZW62 JZW64:JZW113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3:KJS62 KJS64:KJS113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3:KTO62 KTO64:KTO113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3:LDK62 LDK64:LDK113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3:LNG62 LNG64:LNG113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3:LXC62 LXC64:LXC113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3:MGY62 MGY64:MGY113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3:MQU62 MQU64:MQU113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3:NAQ62 NAQ64:NAQ113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3:NKM62 NKM64:NKM113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3:NUI62 NUI64:NUI113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3:OEE62 OEE64:OEE113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3:OOA62 OOA64:OOA113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3:OXW62 OXW64:OXW113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3:PHS62 PHS64:PHS113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3:PRO62 PRO64:PRO113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3:QBK62 QBK64:QBK113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3:QLG62 QLG64:QLG113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3:QVC62 QVC64:QVC113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3:REY62 REY64:REY113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3:ROU62 ROU64:ROU113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3:RYQ62 RYQ64:RYQ113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3:SIM62 SIM64:SIM113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3:SSI62 SSI64:SSI113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3:TCE62 TCE64:TCE113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3:TMA62 TMA64:TMA113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3:TVW62 TVW64:TVW113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3:UFS62 UFS64:UFS113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3:UPO62 UPO64:UPO113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3:UZK62 UZK64:UZK113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3:VJG62 VJG64:VJG113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3:VTC62 VTC64:VTC113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3:WCY62 WCY64:WCY113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3:WMU62 WMU64:WMU113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3:WWQ62 WWQ64:WWQ113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6:AJ65648 AJ131082:AJ131184 AJ196618:AJ196720 AJ262154:AJ262256 AJ327690:AJ327792 AJ393226:AJ393328 AJ458762:AJ458864 AJ524298:AJ524400 AJ589834:AJ589936 AJ655370:AJ655472 AJ720906:AJ721008 AJ786442:AJ786544 AJ851978:AJ852080 AJ917514:AJ917616 AJ983050:AJ983152 KF13:KF62 KF64:KF113 KF65546:KF65648 KF131082:KF131184 KF196618:KF196720 KF262154:KF262256 KF327690:KF327792 KF393226:KF393328 KF458762:KF458864 KF524298:KF524400 KF589834:KF589936 KF655370:KF655472 KF720906:KF721008 KF786442:KF786544 KF851978:KF852080 KF917514:KF917616 KF983050:KF983152 UB13:UB62 UB64:UB113 UB65546:UB65648 UB131082:UB131184 UB196618:UB196720 UB262154:UB262256 UB327690:UB327792 UB393226:UB393328 UB458762:UB458864 UB524298:UB524400 UB589834:UB589936 UB655370:UB655472 UB720906:UB721008 UB786442:UB786544 UB851978:UB852080 UB917514:UB917616 UB983050:UB983152 ADX13:ADX62 ADX64:ADX113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3:ANT62 ANT64:ANT113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3:AXP62 AXP64:AXP113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3:BHL62 BHL64:BHL113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3:BRH62 BRH64:BRH113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3:CBD62 CBD64:CBD113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3:CKZ62 CKZ64:CKZ113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3:CUV62 CUV64:CUV113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3:DER62 DER64:DER113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3:DON62 DON64:DON113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3:DYJ62 DYJ64:DYJ113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3:EIF62 EIF64:EIF113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3:ESB62 ESB64:ESB113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3:FBX62 FBX64:FBX113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3:FLT62 FLT64:FLT113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3:FVP62 FVP64:FVP113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3:GFL62 GFL64:GFL113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3:GPH62 GPH64:GPH113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3:GZD62 GZD64:GZD113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3:HIZ62 HIZ64:HIZ113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3:HSV62 HSV64:HSV113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3:ICR62 ICR64:ICR113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3:IMN62 IMN64:IMN113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3:IWJ62 IWJ64:IWJ113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3:JGF62 JGF64:JGF113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3:JQB62 JQB64:JQB113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3:JZX62 JZX64:JZX113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3:KJT62 KJT64:KJT113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3:KTP62 KTP64:KTP113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3:LDL62 LDL64:LDL113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3:LNH62 LNH64:LNH113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3:LXD62 LXD64:LXD113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3:MGZ62 MGZ64:MGZ113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3:MQV62 MQV64:MQV113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3:NAR62 NAR64:NAR113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3:NKN62 NKN64:NKN113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3:NUJ62 NUJ64:NUJ113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3:OEF62 OEF64:OEF113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3:OOB62 OOB64:OOB113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3:OXX62 OXX64:OXX113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3:PHT62 PHT64:PHT113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3:PRP62 PRP64:PRP113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3:QBL62 QBL64:QBL113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3:QLH62 QLH64:QLH113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3:QVD62 QVD64:QVD113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3:REZ62 REZ64:REZ113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3:ROV62 ROV64:ROV113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3:RYR62 RYR64:RYR113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3:SIN62 SIN64:SIN113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3:SSJ62 SSJ64:SSJ113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3:TCF62 TCF64:TCF113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3:TMB62 TMB64:TMB113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3:TVX62 TVX64:TVX113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3:UFT62 UFT64:UFT113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3:UPP62 UPP64:UPP113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3:UZL62 UZL64:UZL113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3:VJH62 VJH64:VJH113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3:VTD62 VTD64:VTD113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3:WCZ62 WCZ64:WCZ113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3:WMV62 WMV64:WMV113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3:WWR62 WWR64:WWR113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3:IX62 IX64:IX113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3:ST62 ST64:ST113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3:ACP62 ACP64:ACP113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3:AML62 AML64:AML113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3:AWH62 AWH64:AWH113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3:BGD62 BGD64:BGD113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3:BPZ62 BPZ64:BPZ113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3:BZV62 BZV64:BZV113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3:CJR62 CJR64:CJR113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3:CTN62 CTN64:CTN113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3:DDJ62 DDJ64:DDJ113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3:DNF62 DNF64:DNF113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3:DXB62 DXB64:DXB113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3:EGX62 EGX64:EGX113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3:EQT62 EQT64:EQT113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3:FAP62 FAP64:FAP113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3:FKL62 FKL64:FKL113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3:FUH62 FUH64:FUH113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3:GED62 GED64:GED113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3:GNZ62 GNZ64:GNZ113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3:GXV62 GXV64:GXV113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3:HHR62 HHR64:HHR113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3:HRN62 HRN64:HRN113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3:IBJ62 IBJ64:IBJ113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3:ILF62 ILF64:ILF113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3:IVB62 IVB64:IVB113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3:JEX62 JEX64:JEX113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3:JOT62 JOT64:JOT113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3:JYP62 JYP64:JYP113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3:KIL62 KIL64:KIL113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3:KSH62 KSH64:KSH113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3:LCD62 LCD64:LCD113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3:LLZ62 LLZ64:LLZ113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3:LVV62 LVV64:LVV113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3:MFR62 MFR64:MFR113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3:MPN62 MPN64:MPN113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3:MZJ62 MZJ64:MZJ113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3:NJF62 NJF64:NJF113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3:NTB62 NTB64:NTB113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3:OCX62 OCX64:OCX113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3:OMT62 OMT64:OMT113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3:OWP62 OWP64:OWP113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3:PGL62 PGL64:PGL113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3:PQH62 PQH64:PQH113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3:QAD62 QAD64:QAD113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3:QJZ62 QJZ64:QJZ113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3:QTV62 QTV64:QTV113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3:RDR62 RDR64:RDR113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3:RNN62 RNN64:RNN113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3:RXJ62 RXJ64:RXJ113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3:SHF62 SHF64:SHF113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3:SRB62 SRB64:SRB113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3:TAX62 TAX64:TAX113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3:TKT62 TKT64:TKT113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3:TUP62 TUP64:TUP113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3:UEL62 UEL64:UEL113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3:UOH62 UOH64:UOH113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3:UYD62 UYD64:UYD113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3:VHZ62 VHZ64:VHZ113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3:VRV62 VRV64:VRV113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3:WBR62 WBR64:WBR113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3:WLN62 WLN64:WLN113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3:WVJ62 WVJ64:WVJ113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3:JB62 JB64:JB113 JB65548:JB65648 JB131084:JB131184 JB196620:JB196720 JB262156:JB262256 JB327692:JB327792 JB393228:JB393328 JB458764:JB458864 JB524300:JB524400 JB589836:JB589936 JB655372:JB655472 JB720908:JB721008 JB786444:JB786544 JB851980:JB852080 JB917516:JB917616 JB983052:JB983152 SX13:SX62 SX64:SX113 SX65548:SX65648 SX131084:SX131184 SX196620:SX196720 SX262156:SX262256 SX327692:SX327792 SX393228:SX393328 SX458764:SX458864 SX524300:SX524400 SX589836:SX589936 SX655372:SX655472 SX720908:SX721008 SX786444:SX786544 SX851980:SX852080 SX917516:SX917616 SX983052:SX983152 ACT13:ACT62 ACT64:ACT113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3:AMP62 AMP64:AMP113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3:AWL62 AWL64:AWL113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3:BGH62 BGH64:BGH113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3:BQD62 BQD64:BQD113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3:BZZ62 BZZ64:BZZ113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3:CJV62 CJV64:CJV113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3:CTR62 CTR64:CTR113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3:DDN62 DDN64:DDN113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3:DNJ62 DNJ64:DNJ113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3:DXF62 DXF64:DXF113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3:EHB62 EHB64:EHB113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3:EQX62 EQX64:EQX113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3:FAT62 FAT64:FAT113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3:FKP62 FKP64:FKP113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3:FUL62 FUL64:FUL113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3:GEH62 GEH64:GEH113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3:GOD62 GOD64:GOD113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3:GXZ62 GXZ64:GXZ113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3:HHV62 HHV64:HHV113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3:HRR62 HRR64:HRR113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3:IBN62 IBN64:IBN113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3:ILJ62 ILJ64:ILJ113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3:IVF62 IVF64:IVF113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3:JFB62 JFB64:JFB113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3:JOX62 JOX64:JOX113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3:JYT62 JYT64:JYT113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3:KIP62 KIP64:KIP113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3:KSL62 KSL64:KSL113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3:LCH62 LCH64:LCH113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3:LMD62 LMD64:LMD113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3:LVZ62 LVZ64:LVZ113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3:MFV62 MFV64:MFV113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3:MPR62 MPR64:MPR113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3:MZN62 MZN64:MZN113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3:NJJ62 NJJ64:NJJ113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3:NTF62 NTF64:NTF113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3:ODB62 ODB64:ODB113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3:OMX62 OMX64:OMX113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3:OWT62 OWT64:OWT113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3:PGP62 PGP64:PGP113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3:PQL62 PQL64:PQL113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3:QAH62 QAH64:QAH113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3:QKD62 QKD64:QKD113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3:QTZ62 QTZ64:QTZ113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3:RDV62 RDV64:RDV113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3:RNR62 RNR64:RNR113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3:RXN62 RXN64:RXN113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3:SHJ62 SHJ64:SHJ113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3:SRF62 SRF64:SRF113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3:TBB62 TBB64:TBB113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3:TKX62 TKX64:TKX113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3:TUT62 TUT64:TUT113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3:UEP62 UEP64:UEP113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3:UOL62 UOL64:UOL113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3:UYH62 UYH64:UYH113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3:VID62 VID64:VID113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3:VRZ62 VRZ64:VRZ113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3:WBV62 WBV64:WBV113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3:WLR62 WLR64:WLR113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3:WVN62 WVN64:WVN113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$F$11</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3:JC62 JC64:JC113 JC65548:JC65648 JC131084:JC131184 JC196620:JC196720 JC262156:JC262256 JC327692:JC327792 JC393228:JC393328 JC458764:JC458864 JC524300:JC524400 JC589836:JC589936 JC655372:JC655472 JC720908:JC721008 JC786444:JC786544 JC851980:JC852080 JC917516:JC917616 JC983052:JC983152 SY13:SY62 SY64:SY113 SY65548:SY65648 SY131084:SY131184 SY196620:SY196720 SY262156:SY262256 SY327692:SY327792 SY393228:SY393328 SY458764:SY458864 SY524300:SY524400 SY589836:SY589936 SY655372:SY655472 SY720908:SY721008 SY786444:SY786544 SY851980:SY852080 SY917516:SY917616 SY983052:SY983152 ACU13:ACU62 ACU64:ACU113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3:AMQ62 AMQ64:AMQ113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3:AWM62 AWM64:AWM113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3:BGI62 BGI64:BGI113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3:BQE62 BQE64:BQE113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3:CAA62 CAA64:CAA113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3:CJW62 CJW64:CJW113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3:CTS62 CTS64:CTS113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3:DDO62 DDO64:DDO113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3:DNK62 DNK64:DNK113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3:DXG62 DXG64:DXG113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3:EHC62 EHC64:EHC113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3:EQY62 EQY64:EQY113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3:FAU62 FAU64:FAU113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3:FKQ62 FKQ64:FKQ113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3:FUM62 FUM64:FUM113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3:GEI62 GEI64:GEI113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3:GOE62 GOE64:GOE113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3:GYA62 GYA64:GYA113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3:HHW62 HHW64:HHW113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3:HRS62 HRS64:HRS113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3:IBO62 IBO64:IBO113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3:ILK62 ILK64:ILK113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3:IVG62 IVG64:IVG113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3:JFC62 JFC64:JFC113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3:JOY62 JOY64:JOY113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3:JYU62 JYU64:JYU113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3:KIQ62 KIQ64:KIQ113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3:KSM62 KSM64:KSM113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3:LCI62 LCI64:LCI113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3:LME62 LME64:LME113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3:LWA62 LWA64:LWA113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3:MFW62 MFW64:MFW113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3:MPS62 MPS64:MPS113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3:MZO62 MZO64:MZO113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3:NJK62 NJK64:NJK113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3:NTG62 NTG64:NTG113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3:ODC62 ODC64:ODC113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3:OMY62 OMY64:OMY113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3:OWU62 OWU64:OWU113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3:PGQ62 PGQ64:PGQ113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3:PQM62 PQM64:PQM113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3:QAI62 QAI64:QAI113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3:QKE62 QKE64:QKE113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3:QUA62 QUA64:QUA113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3:RDW62 RDW64:RDW113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3:RNS62 RNS64:RNS113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3:RXO62 RXO64:RXO113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3:SHK62 SHK64:SHK113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3:SRG62 SRG64:SRG113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3:TBC62 TBC64:TBC113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3:TKY62 TKY64:TKY113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3:TUU62 TUU64:TUU113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3:UEQ62 UEQ64:UEQ113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3:UOM62 UOM64:UOM113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3:UYI62 UYI64:UYI113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3:VIE62 VIE64:VIE113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3:VSA62 VSA64:VSA113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3:WBW62 WBW64:WBW113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3:WLS62 WLS64:WLS113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3:WVO62 WVO64:WVO113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$G$11</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3:JD62 JD64:JD113 JD65548:JD65648 JD131084:JD131184 JD196620:JD196720 JD262156:JD262256 JD327692:JD327792 JD393228:JD393328 JD458764:JD458864 JD524300:JD524400 JD589836:JD589936 JD655372:JD655472 JD720908:JD721008 JD786444:JD786544 JD851980:JD852080 JD917516:JD917616 JD983052:JD983152 SZ13:SZ62 SZ64:SZ113 SZ65548:SZ65648 SZ131084:SZ131184 SZ196620:SZ196720 SZ262156:SZ262256 SZ327692:SZ327792 SZ393228:SZ393328 SZ458764:SZ458864 SZ524300:SZ524400 SZ589836:SZ589936 SZ655372:SZ655472 SZ720908:SZ721008 SZ786444:SZ786544 SZ851980:SZ852080 SZ917516:SZ917616 SZ983052:SZ983152 ACV13:ACV62 ACV64:ACV113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3:AMR62 AMR64:AMR113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3:AWN62 AWN64:AWN113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3:BGJ62 BGJ64:BGJ113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3:BQF62 BQF64:BQF113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3:CAB62 CAB64:CAB113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3:CJX62 CJX64:CJX113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3:CTT62 CTT64:CTT113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3:DDP62 DDP64:DDP113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3:DNL62 DNL64:DNL113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3:DXH62 DXH64:DXH113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3:EHD62 EHD64:EHD113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3:EQZ62 EQZ64:EQZ113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3:FAV62 FAV64:FAV113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3:FKR62 FKR64:FKR113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3:FUN62 FUN64:FUN113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3:GEJ62 GEJ64:GEJ113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3:GOF62 GOF64:GOF113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3:GYB62 GYB64:GYB113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3:HHX62 HHX64:HHX113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3:HRT62 HRT64:HRT113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3:IBP62 IBP64:IBP113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3:ILL62 ILL64:ILL113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3:IVH62 IVH64:IVH113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3:JFD62 JFD64:JFD113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3:JOZ62 JOZ64:JOZ113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3:JYV62 JYV64:JYV113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3:KIR62 KIR64:KIR113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3:KSN62 KSN64:KSN113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3:LCJ62 LCJ64:LCJ113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3:LMF62 LMF64:LMF113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3:LWB62 LWB64:LWB113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3:MFX62 MFX64:MFX113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3:MPT62 MPT64:MPT113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3:MZP62 MZP64:MZP113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3:NJL62 NJL64:NJL113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3:NTH62 NTH64:NTH113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3:ODD62 ODD64:ODD113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3:OMZ62 OMZ64:OMZ113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3:OWV62 OWV64:OWV113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3:PGR62 PGR64:PGR113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3:PQN62 PQN64:PQN113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3:QAJ62 QAJ64:QAJ113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3:QKF62 QKF64:QKF113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3:QUB62 QUB64:QUB113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3:RDX62 RDX64:RDX113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3:RNT62 RNT64:RNT113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3:RXP62 RXP64:RXP113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3:SHL62 SHL64:SHL113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3:SRH62 SRH64:SRH113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3:TBD62 TBD64:TBD113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3:TKZ62 TKZ64:TKZ113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3:TUV62 TUV64:TUV113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3:UER62 UER64:UER113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3:UON62 UON64:UON113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3:UYJ62 UYJ64:UYJ113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3:VIF62 VIF64:VIF113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3:VSB62 VSB64:VSB113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3:WBX62 WBX64:WBX113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3:WLT62 WLT64:WLT113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3:WVP62 WVP64:WVP113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$H$11</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3:JE62 JE64:JE113 JE65548:JE65648 JE131084:JE131184 JE196620:JE196720 JE262156:JE262256 JE327692:JE327792 JE393228:JE393328 JE458764:JE458864 JE524300:JE524400 JE589836:JE589936 JE655372:JE655472 JE720908:JE721008 JE786444:JE786544 JE851980:JE852080 JE917516:JE917616 JE983052:JE983152 TA13:TA62 TA64:TA113 TA65548:TA65648 TA131084:TA131184 TA196620:TA196720 TA262156:TA262256 TA327692:TA327792 TA393228:TA393328 TA458764:TA458864 TA524300:TA524400 TA589836:TA589936 TA655372:TA655472 TA720908:TA721008 TA786444:TA786544 TA851980:TA852080 TA917516:TA917616 TA983052:TA983152 ACW13:ACW62 ACW64:ACW113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3:AMS62 AMS64:AMS113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3:AWO62 AWO64:AWO113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3:BGK62 BGK64:BGK113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3:BQG62 BQG64:BQG113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3:CAC62 CAC64:CAC113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3:CJY62 CJY64:CJY113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3:CTU62 CTU64:CTU113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3:DDQ62 DDQ64:DDQ113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3:DNM62 DNM64:DNM113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3:DXI62 DXI64:DXI113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3:EHE62 EHE64:EHE113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3:ERA62 ERA64:ERA113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3:FAW62 FAW64:FAW113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3:FKS62 FKS64:FKS113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3:FUO62 FUO64:FUO113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3:GEK62 GEK64:GEK113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3:GOG62 GOG64:GOG113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3:GYC62 GYC64:GYC113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3:HHY62 HHY64:HHY113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3:HRU62 HRU64:HRU113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3:IBQ62 IBQ64:IBQ113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3:ILM62 ILM64:ILM113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3:IVI62 IVI64:IVI113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3:JFE62 JFE64:JFE113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3:JPA62 JPA64:JPA113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3:JYW62 JYW64:JYW113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3:KIS62 KIS64:KIS113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3:KSO62 KSO64:KSO113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3:LCK62 LCK64:LCK113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3:LMG62 LMG64:LMG113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3:LWC62 LWC64:LWC113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3:MFY62 MFY64:MFY113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3:MPU62 MPU64:MPU113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3:MZQ62 MZQ64:MZQ113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3:NJM62 NJM64:NJM113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3:NTI62 NTI64:NTI113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3:ODE62 ODE64:ODE113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3:ONA62 ONA64:ONA113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3:OWW62 OWW64:OWW113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3:PGS62 PGS64:PGS113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3:PQO62 PQO64:PQO113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3:QAK62 QAK64:QAK113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3:QKG62 QKG64:QKG113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3:QUC62 QUC64:QUC113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3:RDY62 RDY64:RDY113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3:RNU62 RNU64:RNU113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3:RXQ62 RXQ64:RXQ113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3:SHM62 SHM64:SHM113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3:SRI62 SRI64:SRI113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3:TBE62 TBE64:TBE113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3:TLA62 TLA64:TLA113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3:TUW62 TUW64:TUW113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3:UES62 UES64:UES113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3:UOO62 UOO64:UOO113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3:UYK62 UYK64:UYK113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3:VIG62 VIG64:VIG113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3:VSC62 VSC64:VSC113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3:WBY62 WBY64:WBY113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3:WLU62 WLU64:WLU113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3:WVQ62 WVQ64:WVQ113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$I$11</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3:JF62 JF64:JF113 JF65548:JF65648 JF131084:JF131184 JF196620:JF196720 JF262156:JF262256 JF327692:JF327792 JF393228:JF393328 JF458764:JF458864 JF524300:JF524400 JF589836:JF589936 JF655372:JF655472 JF720908:JF721008 JF786444:JF786544 JF851980:JF852080 JF917516:JF917616 JF983052:JF983152 TB13:TB62 TB64:TB113 TB65548:TB65648 TB131084:TB131184 TB196620:TB196720 TB262156:TB262256 TB327692:TB327792 TB393228:TB393328 TB458764:TB458864 TB524300:TB524400 TB589836:TB589936 TB655372:TB655472 TB720908:TB721008 TB786444:TB786544 TB851980:TB852080 TB917516:TB917616 TB983052:TB983152 ACX13:ACX62 ACX64:ACX113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3:AMT62 AMT64:AMT113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3:AWP62 AWP64:AWP113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3:BGL62 BGL64:BGL113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3:BQH62 BQH64:BQH113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3:CAD62 CAD64:CAD113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3:CJZ62 CJZ64:CJZ113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3:CTV62 CTV64:CTV113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3:DDR62 DDR64:DDR113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3:DNN62 DNN64:DNN113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3:DXJ62 DXJ64:DXJ113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3:EHF62 EHF64:EHF113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3:ERB62 ERB64:ERB113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3:FAX62 FAX64:FAX113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3:FKT62 FKT64:FKT113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3:FUP62 FUP64:FUP113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3:GEL62 GEL64:GEL113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3:GOH62 GOH64:GOH113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3:GYD62 GYD64:GYD113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3:HHZ62 HHZ64:HHZ113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3:HRV62 HRV64:HRV113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3:IBR62 IBR64:IBR113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3:ILN62 ILN64:ILN113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3:IVJ62 IVJ64:IVJ113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3:JFF62 JFF64:JFF113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3:JPB62 JPB64:JPB113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3:JYX62 JYX64:JYX113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3:KIT62 KIT64:KIT113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3:KSP62 KSP64:KSP113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3:LCL62 LCL64:LCL113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3:LMH62 LMH64:LMH113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3:LWD62 LWD64:LWD113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3:MFZ62 MFZ64:MFZ113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3:MPV62 MPV64:MPV113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3:MZR62 MZR64:MZR113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3:NJN62 NJN64:NJN113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3:NTJ62 NTJ64:NTJ113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3:ODF62 ODF64:ODF113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3:ONB62 ONB64:ONB113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3:OWX62 OWX64:OWX113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3:PGT62 PGT64:PGT113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3:PQP62 PQP64:PQP113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3:QAL62 QAL64:QAL113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3:QKH62 QKH64:QKH113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3:QUD62 QUD64:QUD113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3:RDZ62 RDZ64:RDZ113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3:RNV62 RNV64:RNV113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3:RXR62 RXR64:RXR113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3:SHN62 SHN64:SHN113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3:SRJ62 SRJ64:SRJ113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3:TBF62 TBF64:TBF113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3:TLB62 TLB64:TLB113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3:TUX62 TUX64:TUX113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3:UET62 UET64:UET113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3:UOP62 UOP64:UOP113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3:UYL62 UYL64:UYL113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3:VIH62 VIH64:VIH113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3:VSD62 VSD64:VSD113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3:WBZ62 WBZ64:WBZ113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3:WLV62 WLV64:WLV113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3:WVR62 WVR64:WVR113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$J$11</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3:JG62 JG64:JG113 JG65548:JG65648 JG131084:JG131184 JG196620:JG196720 JG262156:JG262256 JG327692:JG327792 JG393228:JG393328 JG458764:JG458864 JG524300:JG524400 JG589836:JG589936 JG655372:JG655472 JG720908:JG721008 JG786444:JG786544 JG851980:JG852080 JG917516:JG917616 JG983052:JG983152 TC13:TC62 TC64:TC113 TC65548:TC65648 TC131084:TC131184 TC196620:TC196720 TC262156:TC262256 TC327692:TC327792 TC393228:TC393328 TC458764:TC458864 TC524300:TC524400 TC589836:TC589936 TC655372:TC655472 TC720908:TC721008 TC786444:TC786544 TC851980:TC852080 TC917516:TC917616 TC983052:TC983152 ACY13:ACY62 ACY64:ACY113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3:AMU62 AMU64:AMU113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3:AWQ62 AWQ64:AWQ113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3:BGM62 BGM64:BGM113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3:BQI62 BQI64:BQI113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3:CAE62 CAE64:CAE113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3:CKA62 CKA64:CKA113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3:CTW62 CTW64:CTW113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3:DDS62 DDS64:DDS113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3:DNO62 DNO64:DNO113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3:DXK62 DXK64:DXK113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3:EHG62 EHG64:EHG113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3:ERC62 ERC64:ERC113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3:FAY62 FAY64:FAY113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3:FKU62 FKU64:FKU113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3:FUQ62 FUQ64:FUQ113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3:GEM62 GEM64:GEM113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3:GOI62 GOI64:GOI113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3:GYE62 GYE64:GYE113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3:HIA62 HIA64:HIA113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3:HRW62 HRW64:HRW113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3:IBS62 IBS64:IBS113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3:ILO62 ILO64:ILO113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3:IVK62 IVK64:IVK113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3:JFG62 JFG64:JFG113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3:JPC62 JPC64:JPC113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3:JYY62 JYY64:JYY113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3:KIU62 KIU64:KIU113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3:KSQ62 KSQ64:KSQ113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3:LCM62 LCM64:LCM113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3:LMI62 LMI64:LMI113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3:LWE62 LWE64:LWE113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3:MGA62 MGA64:MGA113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3:MPW62 MPW64:MPW113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3:MZS62 MZS64:MZS113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3:NJO62 NJO64:NJO113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3:NTK62 NTK64:NTK113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3:ODG62 ODG64:ODG113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3:ONC62 ONC64:ONC113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3:OWY62 OWY64:OWY113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3:PGU62 PGU64:PGU113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3:PQQ62 PQQ64:PQQ113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3:QAM62 QAM64:QAM113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3:QKI62 QKI64:QKI113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3:QUE62 QUE64:QUE113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3:REA62 REA64:REA113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3:RNW62 RNW64:RNW113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3:RXS62 RXS64:RXS113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3:SHO62 SHO64:SHO113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3:SRK62 SRK64:SRK113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3:TBG62 TBG64:TBG113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3:TLC62 TLC64:TLC113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3:TUY62 TUY64:TUY113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3:UEU62 UEU64:UEU113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3:UOQ62 UOQ64:UOQ113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3:UYM62 UYM64:UYM113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3:VII62 VII64:VII113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3:VSE62 VSE64:VSE113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3:WCA62 WCA64:WCA113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3:WLW62 WLW64:WLW113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3:WVS62 WVS64:WVS113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$K$11</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3:JH62 JH64:JH113 JH65548:JH65648 JH131084:JH131184 JH196620:JH196720 JH262156:JH262256 JH327692:JH327792 JH393228:JH393328 JH458764:JH458864 JH524300:JH524400 JH589836:JH589936 JH655372:JH655472 JH720908:JH721008 JH786444:JH786544 JH851980:JH852080 JH917516:JH917616 JH983052:JH983152 TD13:TD62 TD64:TD113 TD65548:TD65648 TD131084:TD131184 TD196620:TD196720 TD262156:TD262256 TD327692:TD327792 TD393228:TD393328 TD458764:TD458864 TD524300:TD524400 TD589836:TD589936 TD655372:TD655472 TD720908:TD721008 TD786444:TD786544 TD851980:TD852080 TD917516:TD917616 TD983052:TD983152 ACZ13:ACZ62 ACZ64:ACZ113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3:AMV62 AMV64:AMV113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3:AWR62 AWR64:AWR113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3:BGN62 BGN64:BGN113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3:BQJ62 BQJ64:BQJ113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3:CAF62 CAF64:CAF113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3:CKB62 CKB64:CKB113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3:CTX62 CTX64:CTX113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3:DDT62 DDT64:DDT113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3:DNP62 DNP64:DNP113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3:DXL62 DXL64:DXL113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3:EHH62 EHH64:EHH113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3:ERD62 ERD64:ERD113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3:FAZ62 FAZ64:FAZ113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3:FKV62 FKV64:FKV113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3:FUR62 FUR64:FUR113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3:GEN62 GEN64:GEN113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3:GOJ62 GOJ64:GOJ113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3:GYF62 GYF64:GYF113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3:HIB62 HIB64:HIB113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3:HRX62 HRX64:HRX113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3:IBT62 IBT64:IBT113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3:ILP62 ILP64:ILP113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3:IVL62 IVL64:IVL113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3:JFH62 JFH64:JFH113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3:JPD62 JPD64:JPD113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3:JYZ62 JYZ64:JYZ113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3:KIV62 KIV64:KIV113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3:KSR62 KSR64:KSR113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3:LCN62 LCN64:LCN113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3:LMJ62 LMJ64:LMJ113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3:LWF62 LWF64:LWF113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3:MGB62 MGB64:MGB113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3:MPX62 MPX64:MPX113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3:MZT62 MZT64:MZT113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3:NJP62 NJP64:NJP113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3:NTL62 NTL64:NTL113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3:ODH62 ODH64:ODH113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3:OND62 OND64:OND113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3:OWZ62 OWZ64:OWZ113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3:PGV62 PGV64:PGV113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3:PQR62 PQR64:PQR113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3:QAN62 QAN64:QAN113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3:QKJ62 QKJ64:QKJ113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3:QUF62 QUF64:QUF113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3:REB62 REB64:REB113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3:RNX62 RNX64:RNX113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3:RXT62 RXT64:RXT113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3:SHP62 SHP64:SHP113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3:SRL62 SRL64:SRL113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3:TBH62 TBH64:TBH113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3:TLD62 TLD64:TLD113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3:TUZ62 TUZ64:TUZ113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3:UEV62 UEV64:UEV113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3:UOR62 UOR64:UOR113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3:UYN62 UYN64:UYN113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3:VIJ62 VIJ64:VIJ113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3:VSF62 VSF64:VSF113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3:WCB62 WCB64:WCB113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3:WLX62 WLX64:WLX113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3:WVT62 WVT64:WVT113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$L$11</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3:JI62 JI64:JI113 JI65548:JI65648 JI131084:JI131184 JI196620:JI196720 JI262156:JI262256 JI327692:JI327792 JI393228:JI393328 JI458764:JI458864 JI524300:JI524400 JI589836:JI589936 JI655372:JI655472 JI720908:JI721008 JI786444:JI786544 JI851980:JI852080 JI917516:JI917616 JI983052:JI983152 TE13:TE62 TE64:TE113 TE65548:TE65648 TE131084:TE131184 TE196620:TE196720 TE262156:TE262256 TE327692:TE327792 TE393228:TE393328 TE458764:TE458864 TE524300:TE524400 TE589836:TE589936 TE655372:TE655472 TE720908:TE721008 TE786444:TE786544 TE851980:TE852080 TE917516:TE917616 TE983052:TE983152 ADA13:ADA62 ADA64:ADA113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3:AMW62 AMW64:AMW113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3:AWS62 AWS64:AWS113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3:BGO62 BGO64:BGO113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3:BQK62 BQK64:BQK113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3:CAG62 CAG64:CAG113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3:CKC62 CKC64:CKC113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3:CTY62 CTY64:CTY113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3:DDU62 DDU64:DDU113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3:DNQ62 DNQ64:DNQ113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3:DXM62 DXM64:DXM113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3:EHI62 EHI64:EHI113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3:ERE62 ERE64:ERE113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3:FBA62 FBA64:FBA113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3:FKW62 FKW64:FKW113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3:FUS62 FUS64:FUS113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3:GEO62 GEO64:GEO113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3:GOK62 GOK64:GOK113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3:GYG62 GYG64:GYG113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3:HIC62 HIC64:HIC113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3:HRY62 HRY64:HRY113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3:IBU62 IBU64:IBU113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3:ILQ62 ILQ64:ILQ113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3:IVM62 IVM64:IVM113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3:JFI62 JFI64:JFI113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3:JPE62 JPE64:JPE113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3:JZA62 JZA64:JZA113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3:KIW62 KIW64:KIW113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3:KSS62 KSS64:KSS113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3:LCO62 LCO64:LCO113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3:LMK62 LMK64:LMK113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3:LWG62 LWG64:LWG113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3:MGC62 MGC64:MGC113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3:MPY62 MPY64:MPY113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3:MZU62 MZU64:MZU113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3:NJQ62 NJQ64:NJQ113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3:NTM62 NTM64:NTM113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3:ODI62 ODI64:ODI113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3:ONE62 ONE64:ONE113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3:OXA62 OXA64:OXA113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3:PGW62 PGW64:PGW113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3:PQS62 PQS64:PQS113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3:QAO62 QAO64:QAO113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3:QKK62 QKK64:QKK113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3:QUG62 QUG64:QUG113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3:REC62 REC64:REC113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3:RNY62 RNY64:RNY113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3:RXU62 RXU64:RXU113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3:SHQ62 SHQ64:SHQ113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3:SRM62 SRM64:SRM113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3:TBI62 TBI64:TBI113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3:TLE62 TLE64:TLE113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3:TVA62 TVA64:TVA113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3:UEW62 UEW64:UEW113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3:UOS62 UOS64:UOS113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3:UYO62 UYO64:UYO113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3:VIK62 VIK64:VIK113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3:VSG62 VSG64:VSG113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3:WCC62 WCC64:WCC113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3:WLY62 WLY64:WLY113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3:WVU62 WVU64:WVU113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$M$11</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3:JJ62 JJ64:JJ113 JJ65548:JJ65648 JJ131084:JJ131184 JJ196620:JJ196720 JJ262156:JJ262256 JJ327692:JJ327792 JJ393228:JJ393328 JJ458764:JJ458864 JJ524300:JJ524400 JJ589836:JJ589936 JJ655372:JJ655472 JJ720908:JJ721008 JJ786444:JJ786544 JJ851980:JJ852080 JJ917516:JJ917616 JJ983052:JJ983152 TF13:TF62 TF64:TF113 TF65548:TF65648 TF131084:TF131184 TF196620:TF196720 TF262156:TF262256 TF327692:TF327792 TF393228:TF393328 TF458764:TF458864 TF524300:TF524400 TF589836:TF589936 TF655372:TF655472 TF720908:TF721008 TF786444:TF786544 TF851980:TF852080 TF917516:TF917616 TF983052:TF983152 ADB13:ADB62 ADB64:ADB113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3:AMX62 AMX64:AMX113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3:AWT62 AWT64:AWT113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3:BGP62 BGP64:BGP113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3:BQL62 BQL64:BQL113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3:CAH62 CAH64:CAH113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3:CKD62 CKD64:CKD113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3:CTZ62 CTZ64:CTZ113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3:DDV62 DDV64:DDV113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3:DNR62 DNR64:DNR113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3:DXN62 DXN64:DXN113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3:EHJ62 EHJ64:EHJ113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3:ERF62 ERF64:ERF113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3:FBB62 FBB64:FBB113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3:FKX62 FKX64:FKX113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3:FUT62 FUT64:FUT113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3:GEP62 GEP64:GEP113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3:GOL62 GOL64:GOL113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3:GYH62 GYH64:GYH113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3:HID62 HID64:HID113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3:HRZ62 HRZ64:HRZ113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3:IBV62 IBV64:IBV113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3:ILR62 ILR64:ILR113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3:IVN62 IVN64:IVN113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3:JFJ62 JFJ64:JFJ113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3:JPF62 JPF64:JPF113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3:JZB62 JZB64:JZB113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3:KIX62 KIX64:KIX113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3:KST62 KST64:KST113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3:LCP62 LCP64:LCP113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3:LML62 LML64:LML113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3:LWH62 LWH64:LWH113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3:MGD62 MGD64:MGD113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3:MPZ62 MPZ64:MPZ113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3:MZV62 MZV64:MZV113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3:NJR62 NJR64:NJR113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3:NTN62 NTN64:NTN113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3:ODJ62 ODJ64:ODJ113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3:ONF62 ONF64:ONF113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3:OXB62 OXB64:OXB113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3:PGX62 PGX64:PGX113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3:PQT62 PQT64:PQT113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3:QAP62 QAP64:QAP113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3:QKL62 QKL64:QKL113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3:QUH62 QUH64:QUH113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3:RED62 RED64:RED113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3:RNZ62 RNZ64:RNZ113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3:RXV62 RXV64:RXV113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3:SHR62 SHR64:SHR113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3:SRN62 SRN64:SRN113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3:TBJ62 TBJ64:TBJ113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3:TLF62 TLF64:TLF113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3:TVB62 TVB64:TVB113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3:UEX62 UEX64:UEX113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3:UOT62 UOT64:UOT113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3:UYP62 UYP64:UYP113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3:VIL62 VIL64:VIL113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3:VSH62 VSH64:VSH113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3:WCD62 WCD64:WCD113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3:WLZ62 WLZ64:WLZ113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3:WVV62 WVV64:WVV113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$N$11</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3:JK62 JK64:JK113 JK65548:JK65648 JK131084:JK131184 JK196620:JK196720 JK262156:JK262256 JK327692:JK327792 JK393228:JK393328 JK458764:JK458864 JK524300:JK524400 JK589836:JK589936 JK655372:JK655472 JK720908:JK721008 JK786444:JK786544 JK851980:JK852080 JK917516:JK917616 JK983052:JK983152 TG13:TG62 TG64:TG113 TG65548:TG65648 TG131084:TG131184 TG196620:TG196720 TG262156:TG262256 TG327692:TG327792 TG393228:TG393328 TG458764:TG458864 TG524300:TG524400 TG589836:TG589936 TG655372:TG655472 TG720908:TG721008 TG786444:TG786544 TG851980:TG852080 TG917516:TG917616 TG983052:TG983152 ADC13:ADC62 ADC64:ADC113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3:AMY62 AMY64:AMY113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3:AWU62 AWU64:AWU113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3:BGQ62 BGQ64:BGQ113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3:BQM62 BQM64:BQM113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3:CAI62 CAI64:CAI113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3:CKE62 CKE64:CKE113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3:CUA62 CUA64:CUA113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3:DDW62 DDW64:DDW113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3:DNS62 DNS64:DNS113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3:DXO62 DXO64:DXO113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3:EHK62 EHK64:EHK113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3:ERG62 ERG64:ERG113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3:FBC62 FBC64:FBC113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3:FKY62 FKY64:FKY113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3:FUU62 FUU64:FUU113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3:GEQ62 GEQ64:GEQ113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3:GOM62 GOM64:GOM113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3:GYI62 GYI64:GYI113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3:HIE62 HIE64:HIE113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3:HSA62 HSA64:HSA113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3:IBW62 IBW64:IBW113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3:ILS62 ILS64:ILS113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3:IVO62 IVO64:IVO113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3:JFK62 JFK64:JFK113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3:JPG62 JPG64:JPG113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3:JZC62 JZC64:JZC113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3:KIY62 KIY64:KIY113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3:KSU62 KSU64:KSU113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3:LCQ62 LCQ64:LCQ113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3:LMM62 LMM64:LMM113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3:LWI62 LWI64:LWI113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3:MGE62 MGE64:MGE113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3:MQA62 MQA64:MQA113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3:MZW62 MZW64:MZW113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3:NJS62 NJS64:NJS113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3:NTO62 NTO64:NTO113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3:ODK62 ODK64:ODK113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3:ONG62 ONG64:ONG113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3:OXC62 OXC64:OXC113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3:PGY62 PGY64:PGY113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3:PQU62 PQU64:PQU113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3:QAQ62 QAQ64:QAQ113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3:QKM62 QKM64:QKM113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3:QUI62 QUI64:QUI113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3:REE62 REE64:REE113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3:ROA62 ROA64:ROA113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3:RXW62 RXW64:RXW113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3:SHS62 SHS64:SHS113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3:SRO62 SRO64:SRO113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3:TBK62 TBK64:TBK113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3:TLG62 TLG64:TLG113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3:TVC62 TVC64:TVC113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3:UEY62 UEY64:UEY113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3:UOU62 UOU64:UOU113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3:UYQ62 UYQ64:UYQ113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3:VIM62 VIM64:VIM113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3:VSI62 VSI64:VSI113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3:WCE62 WCE64:WCE113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3:WMA62 WMA64:WMA113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3:WVW62 WVW64:WVW113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$O$11</formula1>
    </dataValidation>
    <dataValidation allowBlank="1" showInputMessage="1" showErrorMessage="1" prompt="Written Works' Total Raw Score" sqref="P13:P62 P64:P113"/>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3:JL62 JL64:JL113 JL65548:JL65648 JL131084:JL131184 JL196620:JL196720 JL262156:JL262256 JL327692:JL327792 JL393228:JL393328 JL458764:JL458864 JL524300:JL524400 JL589836:JL589936 JL655372:JL655472 JL720908:JL721008 JL786444:JL786544 JL851980:JL852080 JL917516:JL917616 JL983052:JL983152 TH13:TH62 TH64:TH113 TH65548:TH65648 TH131084:TH131184 TH196620:TH196720 TH262156:TH262256 TH327692:TH327792 TH393228:TH393328 TH458764:TH458864 TH524300:TH524400 TH589836:TH589936 TH655372:TH655472 TH720908:TH721008 TH786444:TH786544 TH851980:TH852080 TH917516:TH917616 TH983052:TH983152 ADD13:ADD62 ADD64:ADD113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3:AMZ62 AMZ64:AMZ113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3:AWV62 AWV64:AWV113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3:BGR62 BGR64:BGR113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3:BQN62 BQN64:BQN113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3:CAJ62 CAJ64:CAJ113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3:CKF62 CKF64:CKF113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3:CUB62 CUB64:CUB113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3:DDX62 DDX64:DDX113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3:DNT62 DNT64:DNT113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3:DXP62 DXP64:DXP113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3:EHL62 EHL64:EHL113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3:ERH62 ERH64:ERH113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3:FBD62 FBD64:FBD113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3:FKZ62 FKZ64:FKZ113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3:FUV62 FUV64:FUV113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3:GER62 GER64:GER113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3:GON62 GON64:GON113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3:GYJ62 GYJ64:GYJ113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3:HIF62 HIF64:HIF113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3:HSB62 HSB64:HSB113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3:IBX62 IBX64:IBX113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3:ILT62 ILT64:ILT113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3:IVP62 IVP64:IVP113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3:JFL62 JFL64:JFL113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3:JPH62 JPH64:JPH113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3:JZD62 JZD64:JZD113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3:KIZ62 KIZ64:KIZ113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3:KSV62 KSV64:KSV113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3:LCR62 LCR64:LCR113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3:LMN62 LMN64:LMN113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3:LWJ62 LWJ64:LWJ113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3:MGF62 MGF64:MGF113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3:MQB62 MQB64:MQB113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3:MZX62 MZX64:MZX113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3:NJT62 NJT64:NJT113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3:NTP62 NTP64:NTP113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3:ODL62 ODL64:ODL113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3:ONH62 ONH64:ONH113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3:OXD62 OXD64:OXD113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3:PGZ62 PGZ64:PGZ113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3:PQV62 PQV64:PQV113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3:QAR62 QAR64:QAR113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3:QKN62 QKN64:QKN113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3:QUJ62 QUJ64:QUJ113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3:REF62 REF64:REF113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3:ROB62 ROB64:ROB113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3:RXX62 RXX64:RXX113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3:SHT62 SHT64:SHT113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3:SRP62 SRP64:SRP113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3:TBL62 TBL64:TBL113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3:TLH62 TLH64:TLH113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3:TVD62 TVD64:TVD113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3:UEZ62 UEZ64:UEZ113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3:UOV62 UOV64:UOV113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3:UYR62 UYR64:UYR113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3:VIN62 VIN64:VIN113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3:VSJ62 VSJ64:VSJ113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3:WCF62 WCF64:WCF113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3:WMB62 WMB64:WMB113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3:WVX62 WVX64:WVX113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3:JO62 JO64:JO113 JO65548:JO65648 JO131084:JO131184 JO196620:JO196720 JO262156:JO262256 JO327692:JO327792 JO393228:JO393328 JO458764:JO458864 JO524300:JO524400 JO589836:JO589936 JO655372:JO655472 JO720908:JO721008 JO786444:JO786544 JO851980:JO852080 JO917516:JO917616 JO983052:JO983152 TK13:TK62 TK64:TK113 TK65548:TK65648 TK131084:TK131184 TK196620:TK196720 TK262156:TK262256 TK327692:TK327792 TK393228:TK393328 TK458764:TK458864 TK524300:TK524400 TK589836:TK589936 TK655372:TK655472 TK720908:TK721008 TK786444:TK786544 TK851980:TK852080 TK917516:TK917616 TK983052:TK983152 ADG13:ADG62 ADG64:ADG113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3:ANC62 ANC64:ANC113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3:AWY62 AWY64:AWY113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3:BGU62 BGU64:BGU113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3:BQQ62 BQQ64:BQQ113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3:CAM62 CAM64:CAM113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3:CKI62 CKI64:CKI113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3:CUE62 CUE64:CUE113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3:DEA62 DEA64:DEA113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3:DNW62 DNW64:DNW113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3:DXS62 DXS64:DXS113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3:EHO62 EHO64:EHO113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3:ERK62 ERK64:ERK113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3:FBG62 FBG64:FBG113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3:FLC62 FLC64:FLC113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3:FUY62 FUY64:FUY113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3:GEU62 GEU64:GEU113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3:GOQ62 GOQ64:GOQ113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3:GYM62 GYM64:GYM113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3:HII62 HII64:HII113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3:HSE62 HSE64:HSE113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3:ICA62 ICA64:ICA113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3:ILW62 ILW64:ILW113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3:IVS62 IVS64:IVS113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3:JFO62 JFO64:JFO113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3:JPK62 JPK64:JPK113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3:JZG62 JZG64:JZG113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3:KJC62 KJC64:KJC113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3:KSY62 KSY64:KSY113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3:LCU62 LCU64:LCU113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3:LMQ62 LMQ64:LMQ113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3:LWM62 LWM64:LWM113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3:MGI62 MGI64:MGI113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3:MQE62 MQE64:MQE113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3:NAA62 NAA64:NAA113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3:NJW62 NJW64:NJW113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3:NTS62 NTS64:NTS113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3:ODO62 ODO64:ODO113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3:ONK62 ONK64:ONK113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3:OXG62 OXG64:OXG113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3:PHC62 PHC64:PHC113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3:PQY62 PQY64:PQY113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3:QAU62 QAU64:QAU113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3:QKQ62 QKQ64:QKQ113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3:QUM62 QUM64:QUM113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3:REI62 REI64:REI113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3:ROE62 ROE64:ROE113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3:RYA62 RYA64:RYA113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3:SHW62 SHW64:SHW113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3:SRS62 SRS64:SRS113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3:TBO62 TBO64:TBO113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3:TLK62 TLK64:TLK113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3:TVG62 TVG64:TVG113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3:UFC62 UFC64:UFC113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3:UOY62 UOY64:UOY113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3:UYU62 UYU64:UYU113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3:VIQ62 VIQ64:VIQ113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3:VSM62 VSM64:VSM113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3:WCI62 WCI64:WCI113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3:WME62 WME64:WME113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3:WWA62 WWA64:WWA113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$S$11</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3:JP62 JP64:JP113 JP65548:JP65648 JP131084:JP131184 JP196620:JP196720 JP262156:JP262256 JP327692:JP327792 JP393228:JP393328 JP458764:JP458864 JP524300:JP524400 JP589836:JP589936 JP655372:JP655472 JP720908:JP721008 JP786444:JP786544 JP851980:JP852080 JP917516:JP917616 JP983052:JP983152 TL13:TL62 TL64:TL113 TL65548:TL65648 TL131084:TL131184 TL196620:TL196720 TL262156:TL262256 TL327692:TL327792 TL393228:TL393328 TL458764:TL458864 TL524300:TL524400 TL589836:TL589936 TL655372:TL655472 TL720908:TL721008 TL786444:TL786544 TL851980:TL852080 TL917516:TL917616 TL983052:TL983152 ADH13:ADH62 ADH64:ADH113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3:AND62 AND64:AND113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3:AWZ62 AWZ64:AWZ113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3:BGV62 BGV64:BGV113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3:BQR62 BQR64:BQR113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3:CAN62 CAN64:CAN113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3:CKJ62 CKJ64:CKJ113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3:CUF62 CUF64:CUF113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3:DEB62 DEB64:DEB113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3:DNX62 DNX64:DNX113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3:DXT62 DXT64:DXT113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3:EHP62 EHP64:EHP113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3:ERL62 ERL64:ERL113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3:FBH62 FBH64:FBH113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3:FLD62 FLD64:FLD113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3:FUZ62 FUZ64:FUZ113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3:GEV62 GEV64:GEV113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3:GOR62 GOR64:GOR113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3:GYN62 GYN64:GYN113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3:HIJ62 HIJ64:HIJ113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3:HSF62 HSF64:HSF113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3:ICB62 ICB64:ICB113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3:ILX62 ILX64:ILX113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3:IVT62 IVT64:IVT113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3:JFP62 JFP64:JFP113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3:JPL62 JPL64:JPL113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3:JZH62 JZH64:JZH113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3:KJD62 KJD64:KJD113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3:KSZ62 KSZ64:KSZ113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3:LCV62 LCV64:LCV113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3:LMR62 LMR64:LMR113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3:LWN62 LWN64:LWN113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3:MGJ62 MGJ64:MGJ113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3:MQF62 MQF64:MQF113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3:NAB62 NAB64:NAB113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3:NJX62 NJX64:NJX113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3:NTT62 NTT64:NTT113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3:ODP62 ODP64:ODP113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3:ONL62 ONL64:ONL113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3:OXH62 OXH64:OXH113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3:PHD62 PHD64:PHD113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3:PQZ62 PQZ64:PQZ113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3:QAV62 QAV64:QAV113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3:QKR62 QKR64:QKR113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3:QUN62 QUN64:QUN113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3:REJ62 REJ64:REJ113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3:ROF62 ROF64:ROF113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3:RYB62 RYB64:RYB113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3:SHX62 SHX64:SHX113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3:SRT62 SRT64:SRT113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3:TBP62 TBP64:TBP113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3:TLL62 TLL64:TLL113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3:TVH62 TVH64:TVH113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3:UFD62 UFD64:UFD113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3:UOZ62 UOZ64:UOZ113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3:UYV62 UYV64:UYV113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3:VIR62 VIR64:VIR113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3:VSN62 VSN64:VSN113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3:WCJ62 WCJ64:WCJ113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3:WMF62 WMF64:WMF113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3:WWB62 WWB64:WWB113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$T$11</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3:JQ62 JQ64:JQ113 JQ65548:JQ65648 JQ131084:JQ131184 JQ196620:JQ196720 JQ262156:JQ262256 JQ327692:JQ327792 JQ393228:JQ393328 JQ458764:JQ458864 JQ524300:JQ524400 JQ589836:JQ589936 JQ655372:JQ655472 JQ720908:JQ721008 JQ786444:JQ786544 JQ851980:JQ852080 JQ917516:JQ917616 JQ983052:JQ983152 TM13:TM62 TM64:TM113 TM65548:TM65648 TM131084:TM131184 TM196620:TM196720 TM262156:TM262256 TM327692:TM327792 TM393228:TM393328 TM458764:TM458864 TM524300:TM524400 TM589836:TM589936 TM655372:TM655472 TM720908:TM721008 TM786444:TM786544 TM851980:TM852080 TM917516:TM917616 TM983052:TM983152 ADI13:ADI62 ADI64:ADI113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3:ANE62 ANE64:ANE113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3:AXA62 AXA64:AXA113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3:BGW62 BGW64:BGW113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3:BQS62 BQS64:BQS113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3:CAO62 CAO64:CAO113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3:CKK62 CKK64:CKK113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3:CUG62 CUG64:CUG113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3:DEC62 DEC64:DEC113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3:DNY62 DNY64:DNY113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3:DXU62 DXU64:DXU113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3:EHQ62 EHQ64:EHQ113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3:ERM62 ERM64:ERM113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3:FBI62 FBI64:FBI113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3:FLE62 FLE64:FLE113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3:FVA62 FVA64:FVA113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3:GEW62 GEW64:GEW113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3:GOS62 GOS64:GOS113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3:GYO62 GYO64:GYO113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3:HIK62 HIK64:HIK113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3:HSG62 HSG64:HSG113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3:ICC62 ICC64:ICC113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3:ILY62 ILY64:ILY113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3:IVU62 IVU64:IVU113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3:JFQ62 JFQ64:JFQ113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3:JPM62 JPM64:JPM113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3:JZI62 JZI64:JZI113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3:KJE62 KJE64:KJE113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3:KTA62 KTA64:KTA113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3:LCW62 LCW64:LCW113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3:LMS62 LMS64:LMS113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3:LWO62 LWO64:LWO113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3:MGK62 MGK64:MGK113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3:MQG62 MQG64:MQG113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3:NAC62 NAC64:NAC113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3:NJY62 NJY64:NJY113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3:NTU62 NTU64:NTU113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3:ODQ62 ODQ64:ODQ113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3:ONM62 ONM64:ONM113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3:OXI62 OXI64:OXI113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3:PHE62 PHE64:PHE113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3:PRA62 PRA64:PRA113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3:QAW62 QAW64:QAW113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3:QKS62 QKS64:QKS113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3:QUO62 QUO64:QUO113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3:REK62 REK64:REK113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3:ROG62 ROG64:ROG113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3:RYC62 RYC64:RYC113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3:SHY62 SHY64:SHY113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3:SRU62 SRU64:SRU113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3:TBQ62 TBQ64:TBQ113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3:TLM62 TLM64:TLM113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3:TVI62 TVI64:TVI113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3:UFE62 UFE64:UFE113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3:UPA62 UPA64:UPA113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3:UYW62 UYW64:UYW113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3:VIS62 VIS64:VIS113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3:VSO62 VSO64:VSO113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3:WCK62 WCK64:WCK113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3:WMG62 WMG64:WMG113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3:WWC62 WWC64:WWC113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$U$11</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3:JR62 JR64:JR113 JR65548:JR65648 JR131084:JR131184 JR196620:JR196720 JR262156:JR262256 JR327692:JR327792 JR393228:JR393328 JR458764:JR458864 JR524300:JR524400 JR589836:JR589936 JR655372:JR655472 JR720908:JR721008 JR786444:JR786544 JR851980:JR852080 JR917516:JR917616 JR983052:JR983152 TN13:TN62 TN64:TN113 TN65548:TN65648 TN131084:TN131184 TN196620:TN196720 TN262156:TN262256 TN327692:TN327792 TN393228:TN393328 TN458764:TN458864 TN524300:TN524400 TN589836:TN589936 TN655372:TN655472 TN720908:TN721008 TN786444:TN786544 TN851980:TN852080 TN917516:TN917616 TN983052:TN983152 ADJ13:ADJ62 ADJ64:ADJ113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3:ANF62 ANF64:ANF113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3:AXB62 AXB64:AXB113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3:BGX62 BGX64:BGX113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3:BQT62 BQT64:BQT113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3:CAP62 CAP64:CAP113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3:CKL62 CKL64:CKL113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3:CUH62 CUH64:CUH113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3:DED62 DED64:DED113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3:DNZ62 DNZ64:DNZ113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3:DXV62 DXV64:DXV113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3:EHR62 EHR64:EHR113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3:ERN62 ERN64:ERN113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3:FBJ62 FBJ64:FBJ113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3:FLF62 FLF64:FLF113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3:FVB62 FVB64:FVB113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3:GEX62 GEX64:GEX113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3:GOT62 GOT64:GOT113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3:GYP62 GYP64:GYP113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3:HIL62 HIL64:HIL113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3:HSH62 HSH64:HSH113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3:ICD62 ICD64:ICD113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3:ILZ62 ILZ64:ILZ113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3:IVV62 IVV64:IVV113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3:JFR62 JFR64:JFR113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3:JPN62 JPN64:JPN113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3:JZJ62 JZJ64:JZJ113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3:KJF62 KJF64:KJF113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3:KTB62 KTB64:KTB113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3:LCX62 LCX64:LCX113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3:LMT62 LMT64:LMT113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3:LWP62 LWP64:LWP113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3:MGL62 MGL64:MGL113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3:MQH62 MQH64:MQH113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3:NAD62 NAD64:NAD113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3:NJZ62 NJZ64:NJZ113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3:NTV62 NTV64:NTV113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3:ODR62 ODR64:ODR113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3:ONN62 ONN64:ONN113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3:OXJ62 OXJ64:OXJ113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3:PHF62 PHF64:PHF113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3:PRB62 PRB64:PRB113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3:QAX62 QAX64:QAX113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3:QKT62 QKT64:QKT113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3:QUP62 QUP64:QUP113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3:REL62 REL64:REL113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3:ROH62 ROH64:ROH113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3:RYD62 RYD64:RYD113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3:SHZ62 SHZ64:SHZ113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3:SRV62 SRV64:SRV113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3:TBR62 TBR64:TBR113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3:TLN62 TLN64:TLN113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3:TVJ62 TVJ64:TVJ113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3:UFF62 UFF64:UFF113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3:UPB62 UPB64:UPB113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3:UYX62 UYX64:UYX113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3:VIT62 VIT64:VIT113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3:VSP62 VSP64:VSP113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3:WCL62 WCL64:WCL113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3:WMH62 WMH64:WMH113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3:WWD62 WWD64:WWD113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$V$11</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3:JS62 JS64:JS113 JS65548:JS65648 JS131084:JS131184 JS196620:JS196720 JS262156:JS262256 JS327692:JS327792 JS393228:JS393328 JS458764:JS458864 JS524300:JS524400 JS589836:JS589936 JS655372:JS655472 JS720908:JS721008 JS786444:JS786544 JS851980:JS852080 JS917516:JS917616 JS983052:JS983152 TO13:TO62 TO64:TO113 TO65548:TO65648 TO131084:TO131184 TO196620:TO196720 TO262156:TO262256 TO327692:TO327792 TO393228:TO393328 TO458764:TO458864 TO524300:TO524400 TO589836:TO589936 TO655372:TO655472 TO720908:TO721008 TO786444:TO786544 TO851980:TO852080 TO917516:TO917616 TO983052:TO983152 ADK13:ADK62 ADK64:ADK113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3:ANG62 ANG64:ANG113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3:AXC62 AXC64:AXC113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3:BGY62 BGY64:BGY113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3:BQU62 BQU64:BQU113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3:CAQ62 CAQ64:CAQ113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3:CKM62 CKM64:CKM113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3:CUI62 CUI64:CUI113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3:DEE62 DEE64:DEE113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3:DOA62 DOA64:DOA113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3:DXW62 DXW64:DXW113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3:EHS62 EHS64:EHS113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3:ERO62 ERO64:ERO113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3:FBK62 FBK64:FBK113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3:FLG62 FLG64:FLG113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3:FVC62 FVC64:FVC113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3:GEY62 GEY64:GEY113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3:GOU62 GOU64:GOU113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3:GYQ62 GYQ64:GYQ113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3:HIM62 HIM64:HIM113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3:HSI62 HSI64:HSI113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3:ICE62 ICE64:ICE113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3:IMA62 IMA64:IMA113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3:IVW62 IVW64:IVW113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3:JFS62 JFS64:JFS113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3:JPO62 JPO64:JPO113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3:JZK62 JZK64:JZK113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3:KJG62 KJG64:KJG113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3:KTC62 KTC64:KTC113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3:LCY62 LCY64:LCY113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3:LMU62 LMU64:LMU113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3:LWQ62 LWQ64:LWQ113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3:MGM62 MGM64:MGM113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3:MQI62 MQI64:MQI113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3:NAE62 NAE64:NAE113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3:NKA62 NKA64:NKA113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3:NTW62 NTW64:NTW113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3:ODS62 ODS64:ODS113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3:ONO62 ONO64:ONO113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3:OXK62 OXK64:OXK113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3:PHG62 PHG64:PHG113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3:PRC62 PRC64:PRC113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3:QAY62 QAY64:QAY113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3:QKU62 QKU64:QKU113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3:QUQ62 QUQ64:QUQ113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3:REM62 REM64:REM113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3:ROI62 ROI64:ROI113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3:RYE62 RYE64:RYE113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3:SIA62 SIA64:SIA113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3:SRW62 SRW64:SRW113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3:TBS62 TBS64:TBS113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3:TLO62 TLO64:TLO113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3:TVK62 TVK64:TVK113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3:UFG62 UFG64:UFG113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3:UPC62 UPC64:UPC113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3:UYY62 UYY64:UYY113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3:VIU62 VIU64:VIU113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3:VSQ62 VSQ64:VSQ113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3:WCM62 WCM64:WCM113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3:WMI62 WMI64:WMI113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3:WWE62 WWE64:WWE113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$W$11</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3:JT62 JT64:JT113 JT65548:JT65648 JT131084:JT131184 JT196620:JT196720 JT262156:JT262256 JT327692:JT327792 JT393228:JT393328 JT458764:JT458864 JT524300:JT524400 JT589836:JT589936 JT655372:JT655472 JT720908:JT721008 JT786444:JT786544 JT851980:JT852080 JT917516:JT917616 JT983052:JT983152 TP13:TP62 TP64:TP113 TP65548:TP65648 TP131084:TP131184 TP196620:TP196720 TP262156:TP262256 TP327692:TP327792 TP393228:TP393328 TP458764:TP458864 TP524300:TP524400 TP589836:TP589936 TP655372:TP655472 TP720908:TP721008 TP786444:TP786544 TP851980:TP852080 TP917516:TP917616 TP983052:TP983152 ADL13:ADL62 ADL64:ADL113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3:ANH62 ANH64:ANH113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3:AXD62 AXD64:AXD113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3:BGZ62 BGZ64:BGZ113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3:BQV62 BQV64:BQV113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3:CAR62 CAR64:CAR113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3:CKN62 CKN64:CKN113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3:CUJ62 CUJ64:CUJ113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3:DEF62 DEF64:DEF113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3:DOB62 DOB64:DOB113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3:DXX62 DXX64:DXX113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3:EHT62 EHT64:EHT113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3:ERP62 ERP64:ERP113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3:FBL62 FBL64:FBL113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3:FLH62 FLH64:FLH113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3:FVD62 FVD64:FVD113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3:GEZ62 GEZ64:GEZ113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3:GOV62 GOV64:GOV113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3:GYR62 GYR64:GYR113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3:HIN62 HIN64:HIN113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3:HSJ62 HSJ64:HSJ113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3:ICF62 ICF64:ICF113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3:IMB62 IMB64:IMB113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3:IVX62 IVX64:IVX113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3:JFT62 JFT64:JFT113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3:JPP62 JPP64:JPP113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3:JZL62 JZL64:JZL113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3:KJH62 KJH64:KJH113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3:KTD62 KTD64:KTD113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3:LCZ62 LCZ64:LCZ113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3:LMV62 LMV64:LMV113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3:LWR62 LWR64:LWR113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3:MGN62 MGN64:MGN113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3:MQJ62 MQJ64:MQJ113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3:NAF62 NAF64:NAF113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3:NKB62 NKB64:NKB113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3:NTX62 NTX64:NTX113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3:ODT62 ODT64:ODT113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3:ONP62 ONP64:ONP113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3:OXL62 OXL64:OXL113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3:PHH62 PHH64:PHH113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3:PRD62 PRD64:PRD113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3:QAZ62 QAZ64:QAZ113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3:QKV62 QKV64:QKV113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3:QUR62 QUR64:QUR113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3:REN62 REN64:REN113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3:ROJ62 ROJ64:ROJ113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3:RYF62 RYF64:RYF113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3:SIB62 SIB64:SIB113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3:SRX62 SRX64:SRX113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3:TBT62 TBT64:TBT113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3:TLP62 TLP64:TLP113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3:TVL62 TVL64:TVL113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3:UFH62 UFH64:UFH113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3:UPD62 UPD64:UPD113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3:UYZ62 UYZ64:UYZ113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3:VIV62 VIV64:VIV113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3:VSR62 VSR64:VSR113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3:WCN62 WCN64:WCN113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3:WMJ62 WMJ64:WMJ113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3:WWF62 WWF64:WWF113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$X$11</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3:JU62 JU64:JU113 JU65548:JU65648 JU131084:JU131184 JU196620:JU196720 JU262156:JU262256 JU327692:JU327792 JU393228:JU393328 JU458764:JU458864 JU524300:JU524400 JU589836:JU589936 JU655372:JU655472 JU720908:JU721008 JU786444:JU786544 JU851980:JU852080 JU917516:JU917616 JU983052:JU983152 TQ13:TQ62 TQ64:TQ113 TQ65548:TQ65648 TQ131084:TQ131184 TQ196620:TQ196720 TQ262156:TQ262256 TQ327692:TQ327792 TQ393228:TQ393328 TQ458764:TQ458864 TQ524300:TQ524400 TQ589836:TQ589936 TQ655372:TQ655472 TQ720908:TQ721008 TQ786444:TQ786544 TQ851980:TQ852080 TQ917516:TQ917616 TQ983052:TQ983152 ADM13:ADM62 ADM64:ADM113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3:ANI62 ANI64:ANI113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3:AXE62 AXE64:AXE113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3:BHA62 BHA64:BHA113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3:BQW62 BQW64:BQW113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3:CAS62 CAS64:CAS113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3:CKO62 CKO64:CKO113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3:CUK62 CUK64:CUK113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3:DEG62 DEG64:DEG113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3:DOC62 DOC64:DOC113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3:DXY62 DXY64:DXY113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3:EHU62 EHU64:EHU113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3:ERQ62 ERQ64:ERQ113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3:FBM62 FBM64:FBM113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3:FLI62 FLI64:FLI113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3:FVE62 FVE64:FVE113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3:GFA62 GFA64:GFA113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3:GOW62 GOW64:GOW113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3:GYS62 GYS64:GYS113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3:HIO62 HIO64:HIO113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3:HSK62 HSK64:HSK113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3:ICG62 ICG64:ICG113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3:IMC62 IMC64:IMC113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3:IVY62 IVY64:IVY113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3:JFU62 JFU64:JFU113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3:JPQ62 JPQ64:JPQ113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3:JZM62 JZM64:JZM113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3:KJI62 KJI64:KJI113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3:KTE62 KTE64:KTE113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3:LDA62 LDA64:LDA113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3:LMW62 LMW64:LMW113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3:LWS62 LWS64:LWS113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3:MGO62 MGO64:MGO113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3:MQK62 MQK64:MQK113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3:NAG62 NAG64:NAG113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3:NKC62 NKC64:NKC113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3:NTY62 NTY64:NTY113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3:ODU62 ODU64:ODU113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3:ONQ62 ONQ64:ONQ113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3:OXM62 OXM64:OXM113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3:PHI62 PHI64:PHI113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3:PRE62 PRE64:PRE113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3:QBA62 QBA64:QBA113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3:QKW62 QKW64:QKW113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3:QUS62 QUS64:QUS113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3:REO62 REO64:REO113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3:ROK62 ROK64:ROK113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3:RYG62 RYG64:RYG113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3:SIC62 SIC64:SIC113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3:SRY62 SRY64:SRY113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3:TBU62 TBU64:TBU113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3:TLQ62 TLQ64:TLQ113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3:TVM62 TVM64:TVM113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3:UFI62 UFI64:UFI113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3:UPE62 UPE64:UPE113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3:UZA62 UZA64:UZA113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3:VIW62 VIW64:VIW113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3:VSS62 VSS64:VSS113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3:WCO62 WCO64:WCO113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3:WMK62 WMK64:WMK113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3:WWG62 WWG64:WWG113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$Y$11</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3:JV62 JV64:JV113 JV65548:JV65648 JV131084:JV131184 JV196620:JV196720 JV262156:JV262256 JV327692:JV327792 JV393228:JV393328 JV458764:JV458864 JV524300:JV524400 JV589836:JV589936 JV655372:JV655472 JV720908:JV721008 JV786444:JV786544 JV851980:JV852080 JV917516:JV917616 JV983052:JV983152 TR13:TR62 TR64:TR113 TR65548:TR65648 TR131084:TR131184 TR196620:TR196720 TR262156:TR262256 TR327692:TR327792 TR393228:TR393328 TR458764:TR458864 TR524300:TR524400 TR589836:TR589936 TR655372:TR655472 TR720908:TR721008 TR786444:TR786544 TR851980:TR852080 TR917516:TR917616 TR983052:TR983152 ADN13:ADN62 ADN64:ADN113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3:ANJ62 ANJ64:ANJ113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3:AXF62 AXF64:AXF113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3:BHB62 BHB64:BHB113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3:BQX62 BQX64:BQX113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3:CAT62 CAT64:CAT113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3:CKP62 CKP64:CKP113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3:CUL62 CUL64:CUL113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3:DEH62 DEH64:DEH113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3:DOD62 DOD64:DOD113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3:DXZ62 DXZ64:DXZ113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3:EHV62 EHV64:EHV113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3:ERR62 ERR64:ERR113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3:FBN62 FBN64:FBN113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3:FLJ62 FLJ64:FLJ113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3:FVF62 FVF64:FVF113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3:GFB62 GFB64:GFB113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3:GOX62 GOX64:GOX113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3:GYT62 GYT64:GYT113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3:HIP62 HIP64:HIP113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3:HSL62 HSL64:HSL113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3:ICH62 ICH64:ICH113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3:IMD62 IMD64:IMD113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3:IVZ62 IVZ64:IVZ113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3:JFV62 JFV64:JFV113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3:JPR62 JPR64:JPR113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3:JZN62 JZN64:JZN113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3:KJJ62 KJJ64:KJJ113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3:KTF62 KTF64:KTF113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3:LDB62 LDB64:LDB113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3:LMX62 LMX64:LMX113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3:LWT62 LWT64:LWT113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3:MGP62 MGP64:MGP113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3:MQL62 MQL64:MQL113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3:NAH62 NAH64:NAH113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3:NKD62 NKD64:NKD113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3:NTZ62 NTZ64:NTZ113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3:ODV62 ODV64:ODV113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3:ONR62 ONR64:ONR113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3:OXN62 OXN64:OXN113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3:PHJ62 PHJ64:PHJ113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3:PRF62 PRF64:PRF113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3:QBB62 QBB64:QBB113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3:QKX62 QKX64:QKX113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3:QUT62 QUT64:QUT113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3:REP62 REP64:REP113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3:ROL62 ROL64:ROL113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3:RYH62 RYH64:RYH113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3:SID62 SID64:SID113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3:SRZ62 SRZ64:SRZ113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3:TBV62 TBV64:TBV113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3:TLR62 TLR64:TLR113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3:TVN62 TVN64:TVN113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3:UFJ62 UFJ64:UFJ113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3:UPF62 UPF64:UPF113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3:UZB62 UZB64:UZB113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3:VIX62 VIX64:VIX113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3:VST62 VST64:VST113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3:WCP62 WCP64:WCP113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3:WML62 WML64:WML113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3:WWH62 WWH64:WWH113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$Z$11</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3:JW62 JW64:JW113 JW65548:JW65648 JW131084:JW131184 JW196620:JW196720 JW262156:JW262256 JW327692:JW327792 JW393228:JW393328 JW458764:JW458864 JW524300:JW524400 JW589836:JW589936 JW655372:JW655472 JW720908:JW721008 JW786444:JW786544 JW851980:JW852080 JW917516:JW917616 JW983052:JW983152 TS13:TS62 TS64:TS113 TS65548:TS65648 TS131084:TS131184 TS196620:TS196720 TS262156:TS262256 TS327692:TS327792 TS393228:TS393328 TS458764:TS458864 TS524300:TS524400 TS589836:TS589936 TS655372:TS655472 TS720908:TS721008 TS786444:TS786544 TS851980:TS852080 TS917516:TS917616 TS983052:TS983152 ADO13:ADO62 ADO64:ADO113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3:ANK62 ANK64:ANK113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3:AXG62 AXG64:AXG113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3:BHC62 BHC64:BHC113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3:BQY62 BQY64:BQY113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3:CAU62 CAU64:CAU113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3:CKQ62 CKQ64:CKQ113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3:CUM62 CUM64:CUM113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3:DEI62 DEI64:DEI113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3:DOE62 DOE64:DOE113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3:DYA62 DYA64:DYA113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3:EHW62 EHW64:EHW113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3:ERS62 ERS64:ERS113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3:FBO62 FBO64:FBO113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3:FLK62 FLK64:FLK113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3:FVG62 FVG64:FVG113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3:GFC62 GFC64:GFC113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3:GOY62 GOY64:GOY113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3:GYU62 GYU64:GYU113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3:HIQ62 HIQ64:HIQ113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3:HSM62 HSM64:HSM113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3:ICI62 ICI64:ICI113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3:IME62 IME64:IME113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3:IWA62 IWA64:IWA113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3:JFW62 JFW64:JFW113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3:JPS62 JPS64:JPS113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3:JZO62 JZO64:JZO113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3:KJK62 KJK64:KJK113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3:KTG62 KTG64:KTG113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3:LDC62 LDC64:LDC113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3:LMY62 LMY64:LMY113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3:LWU62 LWU64:LWU113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3:MGQ62 MGQ64:MGQ113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3:MQM62 MQM64:MQM113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3:NAI62 NAI64:NAI113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3:NKE62 NKE64:NKE113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3:NUA62 NUA64:NUA113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3:ODW62 ODW64:ODW113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3:ONS62 ONS64:ONS113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3:OXO62 OXO64:OXO113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3:PHK62 PHK64:PHK113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3:PRG62 PRG64:PRG113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3:QBC62 QBC64:QBC113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3:QKY62 QKY64:QKY113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3:QUU62 QUU64:QUU113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3:REQ62 REQ64:REQ113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3:ROM62 ROM64:ROM113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3:RYI62 RYI64:RYI113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3:SIE62 SIE64:SIE113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3:SSA62 SSA64:SSA113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3:TBW62 TBW64:TBW113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3:TLS62 TLS64:TLS113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3:TVO62 TVO64:TVO113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3:UFK62 UFK64:UFK113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3:UPG62 UPG64:UPG113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3:UZC62 UZC64:UZC113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3:VIY62 VIY64:VIY113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3:VSU62 VSU64:VSU113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3:WCQ62 WCQ64:WCQ113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3:WMM62 WMM64:WMM113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3:WWI62 WWI64:WWI113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$AA$11</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3:JX62 JX64:JX113 JX65548:JX65648 JX131084:JX131184 JX196620:JX196720 JX262156:JX262256 JX327692:JX327792 JX393228:JX393328 JX458764:JX458864 JX524300:JX524400 JX589836:JX589936 JX655372:JX655472 JX720908:JX721008 JX786444:JX786544 JX851980:JX852080 JX917516:JX917616 JX983052:JX983152 TT13:TT62 TT64:TT113 TT65548:TT65648 TT131084:TT131184 TT196620:TT196720 TT262156:TT262256 TT327692:TT327792 TT393228:TT393328 TT458764:TT458864 TT524300:TT524400 TT589836:TT589936 TT655372:TT655472 TT720908:TT721008 TT786444:TT786544 TT851980:TT852080 TT917516:TT917616 TT983052:TT983152 ADP13:ADP62 ADP64:ADP113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3:ANL62 ANL64:ANL113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3:AXH62 AXH64:AXH113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3:BHD62 BHD64:BHD113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3:BQZ62 BQZ64:BQZ113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3:CAV62 CAV64:CAV113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3:CKR62 CKR64:CKR113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3:CUN62 CUN64:CUN113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3:DEJ62 DEJ64:DEJ113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3:DOF62 DOF64:DOF113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3:DYB62 DYB64:DYB113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3:EHX62 EHX64:EHX113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3:ERT62 ERT64:ERT113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3:FBP62 FBP64:FBP113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3:FLL62 FLL64:FLL113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3:FVH62 FVH64:FVH113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3:GFD62 GFD64:GFD113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3:GOZ62 GOZ64:GOZ113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3:GYV62 GYV64:GYV113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3:HIR62 HIR64:HIR113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3:HSN62 HSN64:HSN113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3:ICJ62 ICJ64:ICJ113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3:IMF62 IMF64:IMF113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3:IWB62 IWB64:IWB113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3:JFX62 JFX64:JFX113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3:JPT62 JPT64:JPT113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3:JZP62 JZP64:JZP113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3:KJL62 KJL64:KJL113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3:KTH62 KTH64:KTH113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3:LDD62 LDD64:LDD113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3:LMZ62 LMZ64:LMZ113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3:LWV62 LWV64:LWV113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3:MGR62 MGR64:MGR113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3:MQN62 MQN64:MQN113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3:NAJ62 NAJ64:NAJ113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3:NKF62 NKF64:NKF113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3:NUB62 NUB64:NUB113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3:ODX62 ODX64:ODX113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3:ONT62 ONT64:ONT113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3:OXP62 OXP64:OXP113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3:PHL62 PHL64:PHL113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3:PRH62 PRH64:PRH113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3:QBD62 QBD64:QBD113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3:QKZ62 QKZ64:QKZ113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3:QUV62 QUV64:QUV113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3:RER62 RER64:RER113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3:RON62 RON64:RON113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3:RYJ62 RYJ64:RYJ113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3:SIF62 SIF64:SIF113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3:SSB62 SSB64:SSB113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3:TBX62 TBX64:TBX113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3:TLT62 TLT64:TLT113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3:TVP62 TVP64:TVP113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3:UFL62 UFL64:UFL113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3:UPH62 UPH64:UPH113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3:UZD62 UZD64:UZD113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3:VIZ62 VIZ64:VIZ113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3:VSV62 VSV64:VSV113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3:WCR62 WCR64:WCR113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3:WMN62 WMN64:WMN113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3:WWJ62 WWJ64:WWJ113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$AB$11</formula1>
    </dataValidation>
    <dataValidation allowBlank="1" showInputMessage="1" showErrorMessage="1" prompt="Performance Tasks' Total Raw Scores" sqref="AC13:AC62 AC64:AC113"/>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3:JY62 JY64:JY113 JY65548:JY65648 JY131084:JY131184 JY196620:JY196720 JY262156:JY262256 JY327692:JY327792 JY393228:JY393328 JY458764:JY458864 JY524300:JY524400 JY589836:JY589936 JY655372:JY655472 JY720908:JY721008 JY786444:JY786544 JY851980:JY852080 JY917516:JY917616 JY983052:JY983152 TU13:TU62 TU64:TU113 TU65548:TU65648 TU131084:TU131184 TU196620:TU196720 TU262156:TU262256 TU327692:TU327792 TU393228:TU393328 TU458764:TU458864 TU524300:TU524400 TU589836:TU589936 TU655372:TU655472 TU720908:TU721008 TU786444:TU786544 TU851980:TU852080 TU917516:TU917616 TU983052:TU983152 ADQ13:ADQ62 ADQ64:ADQ113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3:ANM62 ANM64:ANM113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3:AXI62 AXI64:AXI113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3:BHE62 BHE64:BHE113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3:BRA62 BRA64:BRA113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3:CAW62 CAW64:CAW113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3:CKS62 CKS64:CKS113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3:CUO62 CUO64:CUO113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3:DEK62 DEK64:DEK113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3:DOG62 DOG64:DOG113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3:DYC62 DYC64:DYC113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3:EHY62 EHY64:EHY113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3:ERU62 ERU64:ERU113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3:FBQ62 FBQ64:FBQ113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3:FLM62 FLM64:FLM113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3:FVI62 FVI64:FVI113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3:GFE62 GFE64:GFE113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3:GPA62 GPA64:GPA113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3:GYW62 GYW64:GYW113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3:HIS62 HIS64:HIS113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3:HSO62 HSO64:HSO113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3:ICK62 ICK64:ICK113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3:IMG62 IMG64:IMG113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3:IWC62 IWC64:IWC113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3:JFY62 JFY64:JFY113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3:JPU62 JPU64:JPU113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3:JZQ62 JZQ64:JZQ113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3:KJM62 KJM64:KJM113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3:KTI62 KTI64:KTI113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3:LDE62 LDE64:LDE113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3:LNA62 LNA64:LNA113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3:LWW62 LWW64:LWW113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3:MGS62 MGS64:MGS113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3:MQO62 MQO64:MQO113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3:NAK62 NAK64:NAK113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3:NKG62 NKG64:NKG113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3:NUC62 NUC64:NUC113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3:ODY62 ODY64:ODY113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3:ONU62 ONU64:ONU113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3:OXQ62 OXQ64:OXQ113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3:PHM62 PHM64:PHM113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3:PRI62 PRI64:PRI113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3:QBE62 QBE64:QBE113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3:QLA62 QLA64:QLA113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3:QUW62 QUW64:QUW113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3:RES62 RES64:RES113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3:ROO62 ROO64:ROO113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3:RYK62 RYK64:RYK113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3:SIG62 SIG64:SIG113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3:SSC62 SSC64:SSC113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3:TBY62 TBY64:TBY113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3:TLU62 TLU64:TLU113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3:TVQ62 TVQ64:TVQ113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3:UFM62 UFM64:UFM113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3:UPI62 UPI64:UPI113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3:UZE62 UZE64:UZE113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3:VJA62 VJA64:VJA113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3:VSW62 VSW64:VSW113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3:WCS62 WCS64:WCS113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3:WMO62 WMO64:WMO113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3:WWK62 WWK64:WWK113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'Helper(IMPORTANT!)'!$U$3:$U$203</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3:KB62 KB64:KB113 KB65548:KB65648 KB131084:KB131184 KB196620:KB196720 KB262156:KB262256 KB327692:KB327792 KB393228:KB393328 KB458764:KB458864 KB524300:KB524400 KB589836:KB589936 KB655372:KB655472 KB720908:KB721008 KB786444:KB786544 KB851980:KB852080 KB917516:KB917616 KB983052:KB983152 TX13:TX62 TX64:TX113 TX65548:TX65648 TX131084:TX131184 TX196620:TX196720 TX262156:TX262256 TX327692:TX327792 TX393228:TX393328 TX458764:TX458864 TX524300:TX524400 TX589836:TX589936 TX655372:TX655472 TX720908:TX721008 TX786444:TX786544 TX851980:TX852080 TX917516:TX917616 TX983052:TX983152 ADT13:ADT62 ADT64:ADT113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3:ANP62 ANP64:ANP113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3:AXL62 AXL64:AXL113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3:BHH62 BHH64:BHH113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3:BRD62 BRD64:BRD113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3:CAZ62 CAZ64:CAZ113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3:CKV62 CKV64:CKV113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3:CUR62 CUR64:CUR113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3:DEN62 DEN64:DEN113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3:DOJ62 DOJ64:DOJ113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3:DYF62 DYF64:DYF113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3:EIB62 EIB64:EIB113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3:ERX62 ERX64:ERX113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3:FBT62 FBT64:FBT113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3:FLP62 FLP64:FLP113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3:FVL62 FVL64:FVL113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3:GFH62 GFH64:GFH113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3:GPD62 GPD64:GPD113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3:GYZ62 GYZ64:GYZ113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3:HIV62 HIV64:HIV113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3:HSR62 HSR64:HSR113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3:ICN62 ICN64:ICN113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3:IMJ62 IMJ64:IMJ113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3:IWF62 IWF64:IWF113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3:JGB62 JGB64:JGB113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3:JPX62 JPX64:JPX113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3:JZT62 JZT64:JZT113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3:KJP62 KJP64:KJP113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3:KTL62 KTL64:KTL113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3:LDH62 LDH64:LDH113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3:LND62 LND64:LND113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3:LWZ62 LWZ64:LWZ113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3:MGV62 MGV64:MGV113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3:MQR62 MQR64:MQR113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3:NAN62 NAN64:NAN113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3:NKJ62 NKJ64:NKJ113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3:NUF62 NUF64:NUF113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3:OEB62 OEB64:OEB113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3:ONX62 ONX64:ONX113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3:OXT62 OXT64:OXT113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3:PHP62 PHP64:PHP113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3:PRL62 PRL64:PRL113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3:QBH62 QBH64:QBH113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3:QLD62 QLD64:QLD113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3:QUZ62 QUZ64:QUZ113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3:REV62 REV64:REV113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3:ROR62 ROR64:ROR113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3:RYN62 RYN64:RYN113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3:SIJ62 SIJ64:SIJ113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3:SSF62 SSF64:SSF113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3:TCB62 TCB64:TCB113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3:TLX62 TLX64:TLX113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3:TVT62 TVT64:TVT113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3:UFP62 UFP64:UFP113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3:UPL62 UPL64:UPL113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3:UZH62 UZH64:UZH113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3:VJD62 VJD64:VJD113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3:VSZ62 VSZ64:VSZ113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3:WCV62 WCV64:WCV113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3:WMR62 WMR64:WMR113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3:WWN62 WWN64:WWN113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$AF$11</formula1>
    </dataValidation>
    <dataValidation allowBlank="1" showInputMessage="1" prompt="INITIAL GRADE" sqref="AI13:AI62 AI64:AI113"/>
    <dataValidation allowBlank="1" showInputMessage="1" prompt="QUARTERLY GRADE (TRANSMUTED GRADE)" sqref="AJ13:AJ62 AJ64:AJ113"/>
    <dataValidation type="list" showInputMessage="1" showErrorMessage="1" sqref="F13:O62 F64:O113">
      <formula1>'Helper(IMPORTANT!)'!A$3:A$203</formula1>
    </dataValidation>
    <dataValidation type="list" showInputMessage="1" showErrorMessage="1" sqref="S13:AB62 S64:AB113">
      <formula1>'Helper(IMPORTANT!)'!K$3:K$203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sheetPr>
  <dimension ref="A1:BF120"/>
  <sheetViews>
    <sheetView showGridLines="0" zoomScale="90" zoomScaleNormal="90" zoomScaleSheetLayoutView="90" workbookViewId="0">
      <pane ySplit="11" topLeftCell="A12" activePane="bottomLeft" state="frozen"/>
      <selection/>
      <selection pane="bottomLeft" activeCell="AE8" sqref="AE8:AJ8"/>
    </sheetView>
  </sheetViews>
  <sheetFormatPr defaultColWidth="0" defaultRowHeight="13.8"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185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186</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t="str">
        <f>'INPUT DATA'!F10</f>
        <v>Region XI</v>
      </c>
      <c r="H4" s="277"/>
      <c r="I4" s="277"/>
      <c r="J4" s="278"/>
      <c r="K4" s="279"/>
      <c r="L4" s="79" t="s">
        <v>8</v>
      </c>
      <c r="M4" s="79"/>
      <c r="N4" s="79"/>
      <c r="O4" s="276" t="str">
        <f>'INPUT DATA'!F11</f>
        <v>Panabo City</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t="str">
        <f>'INPUT DATA'!F14</f>
        <v>ARMS DEMO NATIONAL HIGH SCHOOL</v>
      </c>
      <c r="H5" s="277"/>
      <c r="I5" s="277"/>
      <c r="J5" s="277"/>
      <c r="K5" s="277"/>
      <c r="L5" s="277"/>
      <c r="M5" s="277"/>
      <c r="N5" s="277"/>
      <c r="O5" s="277"/>
      <c r="P5" s="277"/>
      <c r="Q5" s="277"/>
      <c r="R5" s="278"/>
      <c r="S5" s="279"/>
      <c r="T5" s="85" t="s">
        <v>10</v>
      </c>
      <c r="U5" s="85"/>
      <c r="V5" s="85"/>
      <c r="W5" s="85"/>
      <c r="X5" s="692" t="str">
        <f>'INPUT DATA'!F13</f>
        <v>DEMO-ARMS</v>
      </c>
      <c r="Y5" s="82"/>
      <c r="Z5" s="82"/>
      <c r="AA5" s="82"/>
      <c r="AB5" s="82"/>
      <c r="AC5" s="83"/>
      <c r="AD5" s="84" t="s">
        <v>14</v>
      </c>
      <c r="AE5" s="85"/>
      <c r="AF5" s="86"/>
      <c r="AG5" s="81" t="str">
        <f>'INPUT DATA'!F16</f>
        <v>2026-2027</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200</v>
      </c>
      <c r="B7" s="288"/>
      <c r="C7" s="288"/>
      <c r="D7" s="288"/>
      <c r="E7" s="289"/>
      <c r="F7" s="290" t="s">
        <v>188</v>
      </c>
      <c r="G7" s="291"/>
      <c r="H7" s="291"/>
      <c r="I7" s="291"/>
      <c r="J7" s="291"/>
      <c r="K7" s="292" t="str">
        <f>'INPUT DATA'!F24&amp;" - "&amp;'INPUT DATA'!F25</f>
        <v>11 - STEM-C</v>
      </c>
      <c r="L7" s="292"/>
      <c r="M7" s="292"/>
      <c r="N7" s="292"/>
      <c r="O7" s="292"/>
      <c r="P7" s="293"/>
      <c r="Q7" s="294" t="s">
        <v>189</v>
      </c>
      <c r="R7" s="295"/>
      <c r="S7" s="112" t="str">
        <f>'INPUT DATA'!F22</f>
        <v>ROBERTO MENDOZA</v>
      </c>
      <c r="T7" s="112"/>
      <c r="U7" s="112"/>
      <c r="V7" s="112"/>
      <c r="W7" s="112"/>
      <c r="X7" s="112"/>
      <c r="Y7" s="112"/>
      <c r="Z7" s="112"/>
      <c r="AA7" s="112"/>
      <c r="AB7" s="113"/>
      <c r="AC7" s="296" t="s">
        <v>190</v>
      </c>
      <c r="AD7" s="297"/>
      <c r="AE7" s="298" t="str">
        <f>IF('INPUT DATA'!F30&lt;&gt;"",'INPUT DATA'!F30,'INPUT DATA'!F28)</f>
        <v>General Mathematics</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191</v>
      </c>
      <c r="R8" s="308"/>
      <c r="S8" s="693" t="s">
        <v>192</v>
      </c>
      <c r="T8" s="309"/>
      <c r="U8" s="309"/>
      <c r="V8" s="309"/>
      <c r="W8" s="309"/>
      <c r="X8" s="309"/>
      <c r="Y8" s="309"/>
      <c r="Z8" s="309"/>
      <c r="AA8" s="309"/>
      <c r="AB8" s="310"/>
      <c r="AC8" s="307" t="s">
        <v>193</v>
      </c>
      <c r="AD8" s="308"/>
      <c r="AE8" s="311" t="str">
        <f>'INPUT DATA'!F26</f>
        <v>Core Subject (All Tracks)</v>
      </c>
      <c r="AF8" s="311"/>
      <c r="AG8" s="311"/>
      <c r="AH8" s="311"/>
      <c r="AI8" s="311"/>
      <c r="AJ8" s="312"/>
    </row>
    <row r="9" s="266" customFormat="1" ht="55.5" customHeight="1" spans="1:58">
      <c r="A9" s="313" t="s">
        <v>32</v>
      </c>
      <c r="B9" s="314"/>
      <c r="C9" s="314"/>
      <c r="D9" s="314"/>
      <c r="E9" s="315"/>
      <c r="F9" s="316" t="str">
        <f>IF('INPUT DATA'!$F$26="","",INDEX('Helper(IMPORTANT!)'!$CI$2:$CI$6,MATCH(AE8,'Helper(IMPORTANT!)'!$CH$2:$CH$6,0)))</f>
        <v>WRITTEN WORK (25%)</v>
      </c>
      <c r="G9" s="317"/>
      <c r="H9" s="317"/>
      <c r="I9" s="317"/>
      <c r="J9" s="317"/>
      <c r="K9" s="317"/>
      <c r="L9" s="317"/>
      <c r="M9" s="317"/>
      <c r="N9" s="317"/>
      <c r="O9" s="317"/>
      <c r="P9" s="317"/>
      <c r="Q9" s="317"/>
      <c r="R9" s="318"/>
      <c r="S9" s="316" t="str">
        <f>IF('INPUT DATA'!$F$26="","",INDEX('Helper(IMPORTANT!)'!$CJ$2:$CJ$6,MATCH(AE8,'Helper(IMPORTANT!)'!$CH$2:$CH$6,0)))</f>
        <v>PERFORMANCE TASK (50%)</v>
      </c>
      <c r="T9" s="317"/>
      <c r="U9" s="317"/>
      <c r="V9" s="317"/>
      <c r="W9" s="317"/>
      <c r="X9" s="317"/>
      <c r="Y9" s="317"/>
      <c r="Z9" s="317"/>
      <c r="AA9" s="317"/>
      <c r="AB9" s="317"/>
      <c r="AC9" s="317"/>
      <c r="AD9" s="317"/>
      <c r="AE9" s="319"/>
      <c r="AF9" s="320" t="str">
        <f>IF('INPUT DATA'!$F$26="","",INDEX('Helper(IMPORTANT!)'!$CK$2:$CK$6,MATCH(AE8,'Helper(IMPORTANT!)'!$CH$2:$CH$6,0)))</f>
        <v>QUARTERLY ASSESSMENT (25%)</v>
      </c>
      <c r="AG9" s="321"/>
      <c r="AH9" s="322"/>
      <c r="AI9" s="323" t="s">
        <v>194</v>
      </c>
      <c r="AJ9" s="324" t="s">
        <v>195</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196</v>
      </c>
      <c r="Q10" s="332" t="s">
        <v>197</v>
      </c>
      <c r="R10" s="333" t="s">
        <v>198</v>
      </c>
      <c r="S10" s="328">
        <v>1</v>
      </c>
      <c r="T10" s="329">
        <v>2</v>
      </c>
      <c r="U10" s="329">
        <v>3</v>
      </c>
      <c r="V10" s="329">
        <v>4</v>
      </c>
      <c r="W10" s="329">
        <v>5</v>
      </c>
      <c r="X10" s="329">
        <v>6</v>
      </c>
      <c r="Y10" s="329">
        <v>7</v>
      </c>
      <c r="Z10" s="329">
        <v>8</v>
      </c>
      <c r="AA10" s="329">
        <v>9</v>
      </c>
      <c r="AB10" s="330">
        <v>10</v>
      </c>
      <c r="AC10" s="331" t="s">
        <v>196</v>
      </c>
      <c r="AD10" s="332" t="s">
        <v>197</v>
      </c>
      <c r="AE10" s="334" t="s">
        <v>198</v>
      </c>
      <c r="AF10" s="335">
        <v>1</v>
      </c>
      <c r="AG10" s="332" t="s">
        <v>197</v>
      </c>
      <c r="AH10" s="336" t="s">
        <v>198</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v>20</v>
      </c>
      <c r="G11" s="343">
        <v>20</v>
      </c>
      <c r="H11" s="343">
        <v>20</v>
      </c>
      <c r="I11" s="343">
        <v>20</v>
      </c>
      <c r="J11" s="343"/>
      <c r="K11" s="343"/>
      <c r="L11" s="343"/>
      <c r="M11" s="343"/>
      <c r="N11" s="343"/>
      <c r="O11" s="344"/>
      <c r="P11" s="345">
        <f>IF(COUNT($F11:$O11)=0,"",SUM($F11:$O11))</f>
        <v>80</v>
      </c>
      <c r="Q11" s="346">
        <v>100</v>
      </c>
      <c r="R11" s="347">
        <f>IF('INPUT DATA'!$F$26="","",INDEX('Helper(IMPORTANT!)'!$CL$2:$CL$6,MATCH(AE8,'Helper(IMPORTANT!)'!$CH$2:$CH$6,0)))</f>
        <v>0.25</v>
      </c>
      <c r="S11" s="342">
        <v>50</v>
      </c>
      <c r="T11" s="343">
        <v>50</v>
      </c>
      <c r="U11" s="343">
        <v>100</v>
      </c>
      <c r="V11" s="343"/>
      <c r="W11" s="343"/>
      <c r="X11" s="343"/>
      <c r="Y11" s="343"/>
      <c r="Z11" s="343"/>
      <c r="AA11" s="343"/>
      <c r="AB11" s="344"/>
      <c r="AC11" s="348">
        <f>IF(COUNT($S11:$AB11)=0,"",SUM($S11:$AB11))</f>
        <v>200</v>
      </c>
      <c r="AD11" s="346">
        <v>100</v>
      </c>
      <c r="AE11" s="349">
        <f>IF('INPUT DATA'!$F$26="","",INDEX('Helper(IMPORTANT!)'!$CM$2:$CM$6,MATCH(AE8,'Helper(IMPORTANT!)'!$CH$2:$CH$6,0)))</f>
        <v>0.5</v>
      </c>
      <c r="AF11" s="350">
        <v>60</v>
      </c>
      <c r="AG11" s="351">
        <v>100</v>
      </c>
      <c r="AH11" s="352">
        <f>IF('INPUT DATA'!$F$26="","",INDEX('Helper(IMPORTANT!)'!$CN$2:$CN$6,MATCH(AE8,'Helper(IMPORTANT!)'!$CH$2:$CH$6,0)))</f>
        <v>0.25</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37" t="s">
        <v>199</v>
      </c>
      <c r="B12" s="438"/>
      <c r="C12" s="438"/>
      <c r="D12" s="438"/>
      <c r="E12" s="439"/>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t="str">
        <f>'INPUT DATA'!L11</f>
        <v>ALCANTARA, CEDRIC R.</v>
      </c>
      <c r="C13" s="369"/>
      <c r="D13" s="369"/>
      <c r="E13" s="370"/>
      <c r="F13" s="371">
        <v>17</v>
      </c>
      <c r="G13" s="372">
        <v>19</v>
      </c>
      <c r="H13" s="372">
        <v>18</v>
      </c>
      <c r="I13" s="372">
        <v>17</v>
      </c>
      <c r="J13" s="372"/>
      <c r="K13" s="372"/>
      <c r="L13" s="372"/>
      <c r="M13" s="372"/>
      <c r="N13" s="372"/>
      <c r="O13" s="373"/>
      <c r="P13" s="374">
        <f>IF(COUNT($F13:$O13)=0,"",SUM($F13:$O13))</f>
        <v>71</v>
      </c>
      <c r="Q13" s="375">
        <f>IFERROR(IF(P13="","",ROUND(P13/$P$11*100,2)),"")</f>
        <v>88.75</v>
      </c>
      <c r="R13" s="376">
        <f>IFERROR(IF(Q13="","",ROUND(Q13*$R$11,2)),"")</f>
        <v>22.19</v>
      </c>
      <c r="S13" s="371">
        <v>45</v>
      </c>
      <c r="T13" s="372">
        <v>42</v>
      </c>
      <c r="U13" s="372">
        <v>84</v>
      </c>
      <c r="V13" s="372"/>
      <c r="W13" s="372"/>
      <c r="X13" s="372"/>
      <c r="Y13" s="372"/>
      <c r="Z13" s="372"/>
      <c r="AA13" s="372"/>
      <c r="AB13" s="373"/>
      <c r="AC13" s="377">
        <f>IF(COUNT($S13:$AB13)=0,"",SUM($S13:$AB13))</f>
        <v>171</v>
      </c>
      <c r="AD13" s="375">
        <f>IFERROR(IF(AC13="","",ROUND(AC13/$AC$11*100,2)),"")</f>
        <v>85.5</v>
      </c>
      <c r="AE13" s="378">
        <f>IFERROR(IF(AD13="","",ROUND(AD13*$AE$11,2)),"")</f>
        <v>42.75</v>
      </c>
      <c r="AF13" s="379">
        <v>52</v>
      </c>
      <c r="AG13" s="380">
        <f>IFERROR(IF(AF13="","",ROUND(AF13/$AF$11*100,2)),"")</f>
        <v>86.67</v>
      </c>
      <c r="AH13" s="381">
        <f>IFERROR(IF(AG13="","",ROUND(AG13*$AH$11,2)),"")</f>
        <v>21.67</v>
      </c>
      <c r="AI13" s="382">
        <f>IFERROR(R13+AE13+AH13,"")</f>
        <v>86.61</v>
      </c>
      <c r="AJ13" s="383">
        <f>IFERROR(VLOOKUP(AI13,'Helper(IMPORTANT!)'!$CQ$1:$CR$41,2,TRUE),"")</f>
        <v>91</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t="str">
        <f>'INPUT DATA'!L12</f>
        <v>AQUINO, MIGUEL K.</v>
      </c>
      <c r="C14" s="369"/>
      <c r="D14" s="369"/>
      <c r="E14" s="370"/>
      <c r="F14" s="385">
        <v>14</v>
      </c>
      <c r="G14" s="386">
        <v>13</v>
      </c>
      <c r="H14" s="386">
        <v>13</v>
      </c>
      <c r="I14" s="386">
        <v>12</v>
      </c>
      <c r="J14" s="386"/>
      <c r="K14" s="386"/>
      <c r="L14" s="386"/>
      <c r="M14" s="386"/>
      <c r="N14" s="386"/>
      <c r="O14" s="387"/>
      <c r="P14" s="388">
        <f t="shared" ref="P14:P77" si="0">IF(COUNT($F14:$O14)=0,"",SUM($F14:$O14))</f>
        <v>52</v>
      </c>
      <c r="Q14" s="380">
        <f t="shared" ref="Q14:Q62" si="1">IFERROR(IF(P14="","",ROUND(P14/$P$11*100,2)),"")</f>
        <v>65</v>
      </c>
      <c r="R14" s="389">
        <f t="shared" ref="R14:R62" si="2">IFERROR(IF(Q14="","",ROUND(Q14*$R$11,2)),"")</f>
        <v>16.25</v>
      </c>
      <c r="S14" s="385">
        <v>30</v>
      </c>
      <c r="T14" s="386">
        <v>35</v>
      </c>
      <c r="U14" s="386">
        <v>72</v>
      </c>
      <c r="V14" s="386"/>
      <c r="W14" s="386"/>
      <c r="X14" s="386"/>
      <c r="Y14" s="386"/>
      <c r="Z14" s="386"/>
      <c r="AA14" s="386"/>
      <c r="AB14" s="387"/>
      <c r="AC14" s="390">
        <f t="shared" ref="AC14:AC77" si="3">IF(COUNT($S14:$AB14)=0,"",SUM($S14:$AB14))</f>
        <v>137</v>
      </c>
      <c r="AD14" s="380">
        <f t="shared" ref="AD14:AD62" si="4">IFERROR(IF(AC14="","",ROUND(AC14/$AC$11*100,2)),"")</f>
        <v>68.5</v>
      </c>
      <c r="AE14" s="391">
        <f t="shared" ref="AE14:AE62" si="5">IFERROR(IF(AD14="","",ROUND(AD14*$AE$11,2)),"")</f>
        <v>34.25</v>
      </c>
      <c r="AF14" s="379">
        <v>38</v>
      </c>
      <c r="AG14" s="380">
        <f t="shared" ref="AG14:AG62" si="6">IFERROR(IF(AF14="","",ROUND(AF14/$AF$11*100,2)),"")</f>
        <v>63.33</v>
      </c>
      <c r="AH14" s="381">
        <f t="shared" ref="AH14:AH62" si="7">IFERROR(IF(AG14="","",ROUND(AG14*$AH$11,2)),"")</f>
        <v>15.83</v>
      </c>
      <c r="AI14" s="392">
        <f t="shared" ref="AI14:AI62" si="8">IFERROR(R14+AE14+AH14,"")</f>
        <v>66.33</v>
      </c>
      <c r="AJ14" s="393">
        <f>IFERROR(VLOOKUP(AI14,'Helper(IMPORTANT!)'!$CQ$1:$CR$41,2,TRUE),"")</f>
        <v>78</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t="str">
        <f>'INPUT DATA'!L13</f>
        <v>BAUTISTA, JOHN PAUL D.</v>
      </c>
      <c r="C15" s="369"/>
      <c r="D15" s="369"/>
      <c r="E15" s="370"/>
      <c r="F15" s="385">
        <v>17</v>
      </c>
      <c r="G15" s="386">
        <v>18</v>
      </c>
      <c r="H15" s="386">
        <v>17</v>
      </c>
      <c r="I15" s="386">
        <v>18</v>
      </c>
      <c r="J15" s="386"/>
      <c r="K15" s="386"/>
      <c r="L15" s="386"/>
      <c r="M15" s="386"/>
      <c r="N15" s="386"/>
      <c r="O15" s="387"/>
      <c r="P15" s="388">
        <f t="shared" si="0"/>
        <v>70</v>
      </c>
      <c r="Q15" s="380">
        <f t="shared" si="1"/>
        <v>87.5</v>
      </c>
      <c r="R15" s="389">
        <f t="shared" si="2"/>
        <v>21.88</v>
      </c>
      <c r="S15" s="385">
        <v>43</v>
      </c>
      <c r="T15" s="386">
        <v>47</v>
      </c>
      <c r="U15" s="386">
        <v>92</v>
      </c>
      <c r="V15" s="386"/>
      <c r="W15" s="386"/>
      <c r="X15" s="386"/>
      <c r="Y15" s="386"/>
      <c r="Z15" s="386"/>
      <c r="AA15" s="386"/>
      <c r="AB15" s="387"/>
      <c r="AC15" s="390">
        <f t="shared" si="3"/>
        <v>182</v>
      </c>
      <c r="AD15" s="380">
        <f t="shared" si="4"/>
        <v>91</v>
      </c>
      <c r="AE15" s="391">
        <f t="shared" si="5"/>
        <v>45.5</v>
      </c>
      <c r="AF15" s="379">
        <v>49</v>
      </c>
      <c r="AG15" s="380">
        <f t="shared" si="6"/>
        <v>81.67</v>
      </c>
      <c r="AH15" s="381">
        <f t="shared" si="7"/>
        <v>20.42</v>
      </c>
      <c r="AI15" s="392">
        <f t="shared" si="8"/>
        <v>87.8</v>
      </c>
      <c r="AJ15" s="393">
        <f>IFERROR(VLOOKUP(AI15,'Helper(IMPORTANT!)'!$CQ$1:$CR$41,2,TRUE),"")</f>
        <v>92</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t="str">
        <f>'INPUT DATA'!L14</f>
        <v>BAUTISTA, JOSHUA A.</v>
      </c>
      <c r="C16" s="369"/>
      <c r="D16" s="369"/>
      <c r="E16" s="370"/>
      <c r="F16" s="394">
        <v>12</v>
      </c>
      <c r="G16" s="395">
        <v>11</v>
      </c>
      <c r="H16" s="395">
        <v>11</v>
      </c>
      <c r="I16" s="395">
        <v>14</v>
      </c>
      <c r="J16" s="395"/>
      <c r="K16" s="395"/>
      <c r="L16" s="395"/>
      <c r="M16" s="395"/>
      <c r="N16" s="395"/>
      <c r="O16" s="396"/>
      <c r="P16" s="388">
        <f t="shared" si="0"/>
        <v>48</v>
      </c>
      <c r="Q16" s="380">
        <f t="shared" si="1"/>
        <v>60</v>
      </c>
      <c r="R16" s="389">
        <f t="shared" si="2"/>
        <v>15</v>
      </c>
      <c r="S16" s="394">
        <v>34</v>
      </c>
      <c r="T16" s="395">
        <v>26</v>
      </c>
      <c r="U16" s="395">
        <v>52</v>
      </c>
      <c r="V16" s="395"/>
      <c r="W16" s="395"/>
      <c r="X16" s="395"/>
      <c r="Y16" s="395"/>
      <c r="Z16" s="395"/>
      <c r="AA16" s="395"/>
      <c r="AB16" s="396"/>
      <c r="AC16" s="390">
        <f t="shared" si="3"/>
        <v>112</v>
      </c>
      <c r="AD16" s="380">
        <f t="shared" si="4"/>
        <v>56</v>
      </c>
      <c r="AE16" s="391">
        <f t="shared" si="5"/>
        <v>28</v>
      </c>
      <c r="AF16" s="379">
        <v>38</v>
      </c>
      <c r="AG16" s="380">
        <f t="shared" si="6"/>
        <v>63.33</v>
      </c>
      <c r="AH16" s="381">
        <f t="shared" si="7"/>
        <v>15.83</v>
      </c>
      <c r="AI16" s="392">
        <f t="shared" si="8"/>
        <v>58.83</v>
      </c>
      <c r="AJ16" s="393">
        <f>IFERROR(VLOOKUP(AI16,'Helper(IMPORTANT!)'!$CQ$1:$CR$41,2,TRUE),"")</f>
        <v>74</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t="str">
        <f>'INPUT DATA'!L15</f>
        <v>DELA CRUZ, VINCENT B.</v>
      </c>
      <c r="C17" s="369"/>
      <c r="D17" s="369"/>
      <c r="E17" s="370"/>
      <c r="F17" s="394">
        <v>20</v>
      </c>
      <c r="G17" s="395">
        <v>19</v>
      </c>
      <c r="H17" s="395">
        <v>20</v>
      </c>
      <c r="I17" s="395">
        <v>19</v>
      </c>
      <c r="J17" s="395"/>
      <c r="K17" s="395"/>
      <c r="L17" s="395"/>
      <c r="M17" s="395"/>
      <c r="N17" s="395"/>
      <c r="O17" s="396"/>
      <c r="P17" s="388">
        <f t="shared" si="0"/>
        <v>78</v>
      </c>
      <c r="Q17" s="380">
        <f t="shared" si="1"/>
        <v>97.5</v>
      </c>
      <c r="R17" s="389">
        <f t="shared" si="2"/>
        <v>24.38</v>
      </c>
      <c r="S17" s="394">
        <v>47</v>
      </c>
      <c r="T17" s="395">
        <v>50</v>
      </c>
      <c r="U17" s="395">
        <v>87</v>
      </c>
      <c r="V17" s="395"/>
      <c r="W17" s="395"/>
      <c r="X17" s="395"/>
      <c r="Y17" s="395"/>
      <c r="Z17" s="395"/>
      <c r="AA17" s="395"/>
      <c r="AB17" s="396"/>
      <c r="AC17" s="390">
        <f t="shared" si="3"/>
        <v>184</v>
      </c>
      <c r="AD17" s="380">
        <f t="shared" si="4"/>
        <v>92</v>
      </c>
      <c r="AE17" s="391">
        <f t="shared" si="5"/>
        <v>46</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t="str">
        <f>'INPUT DATA'!L16</f>
        <v>DOMINGO, JOSHUA S.</v>
      </c>
      <c r="C18" s="369"/>
      <c r="D18" s="369"/>
      <c r="E18" s="370"/>
      <c r="F18" s="394">
        <v>17</v>
      </c>
      <c r="G18" s="395">
        <v>15</v>
      </c>
      <c r="H18" s="395">
        <v>18</v>
      </c>
      <c r="I18" s="395">
        <v>15</v>
      </c>
      <c r="J18" s="395"/>
      <c r="K18" s="395"/>
      <c r="L18" s="395"/>
      <c r="M18" s="395"/>
      <c r="N18" s="395"/>
      <c r="O18" s="396"/>
      <c r="P18" s="388">
        <f t="shared" si="0"/>
        <v>65</v>
      </c>
      <c r="Q18" s="380">
        <f t="shared" si="1"/>
        <v>81.25</v>
      </c>
      <c r="R18" s="389">
        <f t="shared" si="2"/>
        <v>20.31</v>
      </c>
      <c r="S18" s="394">
        <v>46</v>
      </c>
      <c r="T18" s="395">
        <v>44</v>
      </c>
      <c r="U18" s="395">
        <v>82</v>
      </c>
      <c r="V18" s="395"/>
      <c r="W18" s="395"/>
      <c r="X18" s="395"/>
      <c r="Y18" s="395"/>
      <c r="Z18" s="395"/>
      <c r="AA18" s="395"/>
      <c r="AB18" s="396"/>
      <c r="AC18" s="390">
        <f t="shared" si="3"/>
        <v>172</v>
      </c>
      <c r="AD18" s="380">
        <f t="shared" si="4"/>
        <v>86</v>
      </c>
      <c r="AE18" s="391">
        <f t="shared" si="5"/>
        <v>43</v>
      </c>
      <c r="AF18" s="379">
        <v>51</v>
      </c>
      <c r="AG18" s="380">
        <f t="shared" si="6"/>
        <v>85</v>
      </c>
      <c r="AH18" s="381">
        <f t="shared" si="7"/>
        <v>21.25</v>
      </c>
      <c r="AI18" s="392">
        <f t="shared" si="8"/>
        <v>84.56</v>
      </c>
      <c r="AJ18" s="393">
        <f>IFERROR(VLOOKUP(AI18,'Helper(IMPORTANT!)'!$CQ$1:$CR$41,2,TRUE),"")</f>
        <v>90</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t="str">
        <f>'INPUT DATA'!L17</f>
        <v>FERNANDEZ, ADRIAN T.</v>
      </c>
      <c r="C19" s="369"/>
      <c r="D19" s="369"/>
      <c r="E19" s="370"/>
      <c r="F19" s="394">
        <v>18</v>
      </c>
      <c r="G19" s="395">
        <v>18</v>
      </c>
      <c r="H19" s="395">
        <v>20</v>
      </c>
      <c r="I19" s="395">
        <v>20</v>
      </c>
      <c r="J19" s="395"/>
      <c r="K19" s="395"/>
      <c r="L19" s="395"/>
      <c r="M19" s="395"/>
      <c r="N19" s="395"/>
      <c r="O19" s="396"/>
      <c r="P19" s="388">
        <f t="shared" si="0"/>
        <v>76</v>
      </c>
      <c r="Q19" s="380">
        <f t="shared" si="1"/>
        <v>95</v>
      </c>
      <c r="R19" s="389">
        <f t="shared" si="2"/>
        <v>23.75</v>
      </c>
      <c r="S19" s="394">
        <v>44</v>
      </c>
      <c r="T19" s="395">
        <v>49</v>
      </c>
      <c r="U19" s="395">
        <v>93</v>
      </c>
      <c r="V19" s="395"/>
      <c r="W19" s="395"/>
      <c r="X19" s="395"/>
      <c r="Y19" s="395"/>
      <c r="Z19" s="395"/>
      <c r="AA19" s="395"/>
      <c r="AB19" s="396"/>
      <c r="AC19" s="390">
        <f t="shared" si="3"/>
        <v>186</v>
      </c>
      <c r="AD19" s="380">
        <f t="shared" si="4"/>
        <v>93</v>
      </c>
      <c r="AE19" s="391">
        <f t="shared" si="5"/>
        <v>46.5</v>
      </c>
      <c r="AF19" s="379">
        <v>59</v>
      </c>
      <c r="AG19" s="380">
        <f t="shared" si="6"/>
        <v>98.33</v>
      </c>
      <c r="AH19" s="381">
        <f t="shared" si="7"/>
        <v>24.58</v>
      </c>
      <c r="AI19" s="392">
        <f t="shared" si="8"/>
        <v>94.83</v>
      </c>
      <c r="AJ19" s="393">
        <f>IFERROR(VLOOKUP(AI19,'Helper(IMPORTANT!)'!$CQ$1:$CR$41,2,TRUE),"")</f>
        <v>96</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t="str">
        <f>'INPUT DATA'!L18</f>
        <v>IGNACIO JR., GABRIEL N.</v>
      </c>
      <c r="C20" s="369"/>
      <c r="D20" s="369"/>
      <c r="E20" s="370"/>
      <c r="F20" s="394">
        <v>17</v>
      </c>
      <c r="G20" s="395">
        <v>15</v>
      </c>
      <c r="H20" s="395">
        <v>17</v>
      </c>
      <c r="I20" s="395">
        <v>17</v>
      </c>
      <c r="J20" s="395"/>
      <c r="K20" s="395"/>
      <c r="L20" s="395"/>
      <c r="M20" s="395"/>
      <c r="N20" s="395"/>
      <c r="O20" s="396"/>
      <c r="P20" s="388">
        <f t="shared" si="0"/>
        <v>66</v>
      </c>
      <c r="Q20" s="380">
        <f t="shared" si="1"/>
        <v>82.5</v>
      </c>
      <c r="R20" s="389">
        <f t="shared" si="2"/>
        <v>20.63</v>
      </c>
      <c r="S20" s="394">
        <v>34</v>
      </c>
      <c r="T20" s="395">
        <v>41</v>
      </c>
      <c r="U20" s="395">
        <v>80</v>
      </c>
      <c r="V20" s="395"/>
      <c r="W20" s="395"/>
      <c r="X20" s="395"/>
      <c r="Y20" s="395"/>
      <c r="Z20" s="395"/>
      <c r="AA20" s="395"/>
      <c r="AB20" s="396"/>
      <c r="AC20" s="390">
        <f t="shared" si="3"/>
        <v>155</v>
      </c>
      <c r="AD20" s="380">
        <f t="shared" si="4"/>
        <v>77.5</v>
      </c>
      <c r="AE20" s="391">
        <f t="shared" si="5"/>
        <v>38.75</v>
      </c>
      <c r="AF20" s="379">
        <v>41</v>
      </c>
      <c r="AG20" s="380">
        <f t="shared" si="6"/>
        <v>68.33</v>
      </c>
      <c r="AH20" s="381">
        <f t="shared" si="7"/>
        <v>17.08</v>
      </c>
      <c r="AI20" s="392">
        <f t="shared" si="8"/>
        <v>76.46</v>
      </c>
      <c r="AJ20" s="393">
        <f>IFERROR(VLOOKUP(AI20,'Helper(IMPORTANT!)'!$CQ$1:$CR$41,2,TRUE),"")</f>
        <v>85</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t="str">
        <f>'INPUT DATA'!L19</f>
        <v>IGNACIO, JERICHO A.</v>
      </c>
      <c r="C21" s="369"/>
      <c r="D21" s="369"/>
      <c r="E21" s="370"/>
      <c r="F21" s="394">
        <v>15</v>
      </c>
      <c r="G21" s="395">
        <v>14</v>
      </c>
      <c r="H21" s="395">
        <v>14</v>
      </c>
      <c r="I21" s="395">
        <v>15</v>
      </c>
      <c r="J21" s="395"/>
      <c r="K21" s="395"/>
      <c r="L21" s="395"/>
      <c r="M21" s="395"/>
      <c r="N21" s="395"/>
      <c r="O21" s="396"/>
      <c r="P21" s="388">
        <f t="shared" si="0"/>
        <v>58</v>
      </c>
      <c r="Q21" s="380">
        <f t="shared" si="1"/>
        <v>72.5</v>
      </c>
      <c r="R21" s="389">
        <f t="shared" si="2"/>
        <v>18.13</v>
      </c>
      <c r="S21" s="394">
        <v>43</v>
      </c>
      <c r="T21" s="395">
        <v>36</v>
      </c>
      <c r="U21" s="395">
        <v>80</v>
      </c>
      <c r="V21" s="395"/>
      <c r="W21" s="395"/>
      <c r="X21" s="395"/>
      <c r="Y21" s="395"/>
      <c r="Z21" s="395"/>
      <c r="AA21" s="395"/>
      <c r="AB21" s="396"/>
      <c r="AC21" s="390">
        <f t="shared" si="3"/>
        <v>159</v>
      </c>
      <c r="AD21" s="380">
        <f t="shared" si="4"/>
        <v>79.5</v>
      </c>
      <c r="AE21" s="391">
        <f t="shared" si="5"/>
        <v>39.75</v>
      </c>
      <c r="AF21" s="379">
        <v>51</v>
      </c>
      <c r="AG21" s="380">
        <f t="shared" si="6"/>
        <v>85</v>
      </c>
      <c r="AH21" s="381">
        <f t="shared" si="7"/>
        <v>21.25</v>
      </c>
      <c r="AI21" s="392">
        <f t="shared" si="8"/>
        <v>79.13</v>
      </c>
      <c r="AJ21" s="393">
        <f>IFERROR(VLOOKUP(AI21,'Helper(IMPORTANT!)'!$CQ$1:$CR$41,2,TRUE),"")</f>
        <v>86</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t="str">
        <f>'INPUT DATA'!L20</f>
        <v>LUMAPAS, MARK ANTHONY Y.</v>
      </c>
      <c r="C22" s="369"/>
      <c r="D22" s="369"/>
      <c r="E22" s="370"/>
      <c r="F22" s="394">
        <v>15</v>
      </c>
      <c r="G22" s="395">
        <v>14</v>
      </c>
      <c r="H22" s="395">
        <v>15</v>
      </c>
      <c r="I22" s="395">
        <v>14</v>
      </c>
      <c r="J22" s="395"/>
      <c r="K22" s="395"/>
      <c r="L22" s="395"/>
      <c r="M22" s="395"/>
      <c r="N22" s="395"/>
      <c r="O22" s="396"/>
      <c r="P22" s="388">
        <f t="shared" si="0"/>
        <v>58</v>
      </c>
      <c r="Q22" s="380">
        <f t="shared" si="1"/>
        <v>72.5</v>
      </c>
      <c r="R22" s="389">
        <f t="shared" si="2"/>
        <v>18.13</v>
      </c>
      <c r="S22" s="394">
        <v>39</v>
      </c>
      <c r="T22" s="395">
        <v>34</v>
      </c>
      <c r="U22" s="395">
        <v>66</v>
      </c>
      <c r="V22" s="395"/>
      <c r="W22" s="395"/>
      <c r="X22" s="395"/>
      <c r="Y22" s="395"/>
      <c r="Z22" s="395"/>
      <c r="AA22" s="395"/>
      <c r="AB22" s="396"/>
      <c r="AC22" s="390">
        <f t="shared" si="3"/>
        <v>139</v>
      </c>
      <c r="AD22" s="380">
        <f t="shared" si="4"/>
        <v>69.5</v>
      </c>
      <c r="AE22" s="391">
        <f t="shared" si="5"/>
        <v>34.75</v>
      </c>
      <c r="AF22" s="379">
        <v>39</v>
      </c>
      <c r="AG22" s="380">
        <f t="shared" si="6"/>
        <v>65</v>
      </c>
      <c r="AH22" s="381">
        <f t="shared" si="7"/>
        <v>16.25</v>
      </c>
      <c r="AI22" s="392">
        <f t="shared" si="8"/>
        <v>69.13</v>
      </c>
      <c r="AJ22" s="393">
        <f>IFERROR(VLOOKUP(AI22,'Helper(IMPORTANT!)'!$CQ$1:$CR$41,2,TRUE),"")</f>
        <v>80</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t="str">
        <f>'INPUT DATA'!L21</f>
        <v>MERCADO, VINCENT G.</v>
      </c>
      <c r="C23" s="369"/>
      <c r="D23" s="369"/>
      <c r="E23" s="370"/>
      <c r="F23" s="394">
        <v>12</v>
      </c>
      <c r="G23" s="395">
        <v>15</v>
      </c>
      <c r="H23" s="395">
        <v>12</v>
      </c>
      <c r="I23" s="395">
        <v>14</v>
      </c>
      <c r="J23" s="395"/>
      <c r="K23" s="395"/>
      <c r="L23" s="395"/>
      <c r="M23" s="395"/>
      <c r="N23" s="395"/>
      <c r="O23" s="396"/>
      <c r="P23" s="388">
        <f t="shared" si="0"/>
        <v>53</v>
      </c>
      <c r="Q23" s="380">
        <f t="shared" si="1"/>
        <v>66.25</v>
      </c>
      <c r="R23" s="389">
        <f t="shared" si="2"/>
        <v>16.56</v>
      </c>
      <c r="S23" s="394">
        <v>36</v>
      </c>
      <c r="T23" s="395">
        <v>33</v>
      </c>
      <c r="U23" s="395">
        <v>59</v>
      </c>
      <c r="V23" s="395"/>
      <c r="W23" s="395"/>
      <c r="X23" s="395"/>
      <c r="Y23" s="395"/>
      <c r="Z23" s="395"/>
      <c r="AA23" s="395"/>
      <c r="AB23" s="396"/>
      <c r="AC23" s="390">
        <f t="shared" si="3"/>
        <v>128</v>
      </c>
      <c r="AD23" s="380">
        <f t="shared" si="4"/>
        <v>64</v>
      </c>
      <c r="AE23" s="391">
        <f t="shared" si="5"/>
        <v>32</v>
      </c>
      <c r="AF23" s="379">
        <v>37</v>
      </c>
      <c r="AG23" s="380">
        <f t="shared" si="6"/>
        <v>61.67</v>
      </c>
      <c r="AH23" s="381">
        <f t="shared" si="7"/>
        <v>15.42</v>
      </c>
      <c r="AI23" s="392">
        <f t="shared" si="8"/>
        <v>63.98</v>
      </c>
      <c r="AJ23" s="393">
        <f>IFERROR(VLOOKUP(AI23,'Helper(IMPORTANT!)'!$CQ$1:$CR$41,2,TRUE),"")</f>
        <v>77</v>
      </c>
      <c r="AL23" s="268"/>
      <c r="BE23" s="271"/>
      <c r="BF23" s="271"/>
    </row>
    <row r="24" ht="18" customHeight="1" spans="1:58">
      <c r="A24" s="384">
        <v>12</v>
      </c>
      <c r="B24" s="369" t="str">
        <f>'INPUT DATA'!L22</f>
        <v>MORALES, JOSHUA C.</v>
      </c>
      <c r="C24" s="369"/>
      <c r="D24" s="369"/>
      <c r="E24" s="370"/>
      <c r="F24" s="394">
        <v>18</v>
      </c>
      <c r="G24" s="395">
        <v>20</v>
      </c>
      <c r="H24" s="395">
        <v>17</v>
      </c>
      <c r="I24" s="395">
        <v>17</v>
      </c>
      <c r="J24" s="395"/>
      <c r="K24" s="395"/>
      <c r="L24" s="395"/>
      <c r="M24" s="395"/>
      <c r="N24" s="395"/>
      <c r="O24" s="396"/>
      <c r="P24" s="388">
        <f t="shared" si="0"/>
        <v>72</v>
      </c>
      <c r="Q24" s="380">
        <f t="shared" si="1"/>
        <v>90</v>
      </c>
      <c r="R24" s="389">
        <f t="shared" si="2"/>
        <v>22.5</v>
      </c>
      <c r="S24" s="394">
        <v>45</v>
      </c>
      <c r="T24" s="395">
        <v>45</v>
      </c>
      <c r="U24" s="395">
        <v>88</v>
      </c>
      <c r="V24" s="395"/>
      <c r="W24" s="395"/>
      <c r="X24" s="395"/>
      <c r="Y24" s="395"/>
      <c r="Z24" s="395"/>
      <c r="AA24" s="395"/>
      <c r="AB24" s="396"/>
      <c r="AC24" s="390">
        <f t="shared" si="3"/>
        <v>178</v>
      </c>
      <c r="AD24" s="380">
        <f t="shared" si="4"/>
        <v>89</v>
      </c>
      <c r="AE24" s="391">
        <f t="shared" si="5"/>
        <v>44.5</v>
      </c>
      <c r="AF24" s="379">
        <v>57</v>
      </c>
      <c r="AG24" s="380">
        <f t="shared" si="6"/>
        <v>95</v>
      </c>
      <c r="AH24" s="381">
        <f t="shared" si="7"/>
        <v>23.75</v>
      </c>
      <c r="AI24" s="392">
        <f t="shared" si="8"/>
        <v>90.75</v>
      </c>
      <c r="AJ24" s="393">
        <f>IFERROR(VLOOKUP(AI24,'Helper(IMPORTANT!)'!$CQ$1:$CR$41,2,TRUE),"")</f>
        <v>94</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t="str">
        <f>'INPUT DATA'!L23</f>
        <v>RAMOS, BENEDICT Y.</v>
      </c>
      <c r="C25" s="369"/>
      <c r="D25" s="369"/>
      <c r="E25" s="370"/>
      <c r="F25" s="394">
        <v>16</v>
      </c>
      <c r="G25" s="395">
        <v>15</v>
      </c>
      <c r="H25" s="395">
        <v>16</v>
      </c>
      <c r="I25" s="395">
        <v>15</v>
      </c>
      <c r="J25" s="395"/>
      <c r="K25" s="395"/>
      <c r="L25" s="395"/>
      <c r="M25" s="395"/>
      <c r="N25" s="395"/>
      <c r="O25" s="396"/>
      <c r="P25" s="388">
        <f t="shared" si="0"/>
        <v>62</v>
      </c>
      <c r="Q25" s="380">
        <f t="shared" si="1"/>
        <v>77.5</v>
      </c>
      <c r="R25" s="389">
        <f t="shared" si="2"/>
        <v>19.38</v>
      </c>
      <c r="S25" s="394">
        <v>40</v>
      </c>
      <c r="T25" s="395">
        <v>39</v>
      </c>
      <c r="U25" s="395">
        <v>82</v>
      </c>
      <c r="V25" s="395"/>
      <c r="W25" s="395"/>
      <c r="X25" s="395"/>
      <c r="Y25" s="395"/>
      <c r="Z25" s="395"/>
      <c r="AA25" s="395"/>
      <c r="AB25" s="396"/>
      <c r="AC25" s="390">
        <f t="shared" si="3"/>
        <v>161</v>
      </c>
      <c r="AD25" s="380">
        <f t="shared" si="4"/>
        <v>80.5</v>
      </c>
      <c r="AE25" s="391">
        <f t="shared" si="5"/>
        <v>40.25</v>
      </c>
      <c r="AF25" s="379">
        <v>52</v>
      </c>
      <c r="AG25" s="380">
        <f t="shared" si="6"/>
        <v>86.67</v>
      </c>
      <c r="AH25" s="381">
        <f t="shared" si="7"/>
        <v>21.67</v>
      </c>
      <c r="AI25" s="392">
        <f t="shared" si="8"/>
        <v>81.3</v>
      </c>
      <c r="AJ25" s="393">
        <f>IFERROR(VLOOKUP(AI25,'Helper(IMPORTANT!)'!$CQ$1:$CR$41,2,TRUE),"")</f>
        <v>88</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t="str">
        <f>'INPUT DATA'!L24</f>
        <v>REYES, KYLE N.</v>
      </c>
      <c r="C26" s="369"/>
      <c r="D26" s="369"/>
      <c r="E26" s="370"/>
      <c r="F26" s="394">
        <v>14</v>
      </c>
      <c r="G26" s="395">
        <v>12</v>
      </c>
      <c r="H26" s="395">
        <v>15</v>
      </c>
      <c r="I26" s="395">
        <v>14</v>
      </c>
      <c r="J26" s="395"/>
      <c r="K26" s="395"/>
      <c r="L26" s="395"/>
      <c r="M26" s="395"/>
      <c r="N26" s="395"/>
      <c r="O26" s="396"/>
      <c r="P26" s="388">
        <f t="shared" si="0"/>
        <v>55</v>
      </c>
      <c r="Q26" s="380">
        <f t="shared" si="1"/>
        <v>68.75</v>
      </c>
      <c r="R26" s="389">
        <f t="shared" si="2"/>
        <v>17.19</v>
      </c>
      <c r="S26" s="394">
        <v>35</v>
      </c>
      <c r="T26" s="395">
        <v>35</v>
      </c>
      <c r="U26" s="395">
        <v>63</v>
      </c>
      <c r="V26" s="395"/>
      <c r="W26" s="395"/>
      <c r="X26" s="395"/>
      <c r="Y26" s="395"/>
      <c r="Z26" s="395"/>
      <c r="AA26" s="395"/>
      <c r="AB26" s="396"/>
      <c r="AC26" s="390">
        <f t="shared" si="3"/>
        <v>133</v>
      </c>
      <c r="AD26" s="380">
        <f t="shared" si="4"/>
        <v>66.5</v>
      </c>
      <c r="AE26" s="391">
        <f t="shared" si="5"/>
        <v>33.25</v>
      </c>
      <c r="AF26" s="379">
        <v>45</v>
      </c>
      <c r="AG26" s="380">
        <f t="shared" si="6"/>
        <v>75</v>
      </c>
      <c r="AH26" s="381">
        <f t="shared" si="7"/>
        <v>18.75</v>
      </c>
      <c r="AI26" s="392">
        <f t="shared" si="8"/>
        <v>69.19</v>
      </c>
      <c r="AJ26" s="393">
        <f>IFERROR(VLOOKUP(AI26,'Helper(IMPORTANT!)'!$CQ$1:$CR$41,2,TRUE),"")</f>
        <v>80</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t="str">
        <f>'INPUT DATA'!L25</f>
        <v>SANTOS, NATHANIEL E.</v>
      </c>
      <c r="C27" s="369"/>
      <c r="D27" s="369"/>
      <c r="E27" s="370"/>
      <c r="F27" s="394">
        <v>10</v>
      </c>
      <c r="G27" s="395">
        <v>11</v>
      </c>
      <c r="H27" s="395">
        <v>13</v>
      </c>
      <c r="I27" s="395">
        <v>12</v>
      </c>
      <c r="J27" s="395"/>
      <c r="K27" s="395"/>
      <c r="L27" s="395"/>
      <c r="M27" s="395"/>
      <c r="N27" s="395"/>
      <c r="O27" s="396"/>
      <c r="P27" s="388">
        <f t="shared" si="0"/>
        <v>46</v>
      </c>
      <c r="Q27" s="380">
        <f t="shared" si="1"/>
        <v>57.5</v>
      </c>
      <c r="R27" s="389">
        <f t="shared" si="2"/>
        <v>14.38</v>
      </c>
      <c r="S27" s="394">
        <v>32</v>
      </c>
      <c r="T27" s="395">
        <v>27</v>
      </c>
      <c r="U27" s="395">
        <v>58</v>
      </c>
      <c r="V27" s="395"/>
      <c r="W27" s="395"/>
      <c r="X27" s="395"/>
      <c r="Y27" s="395"/>
      <c r="Z27" s="395"/>
      <c r="AA27" s="395"/>
      <c r="AB27" s="396"/>
      <c r="AC27" s="390">
        <f t="shared" si="3"/>
        <v>117</v>
      </c>
      <c r="AD27" s="380">
        <f t="shared" si="4"/>
        <v>58.5</v>
      </c>
      <c r="AE27" s="391">
        <f t="shared" si="5"/>
        <v>29.25</v>
      </c>
      <c r="AF27" s="379">
        <v>35</v>
      </c>
      <c r="AG27" s="380">
        <f t="shared" si="6"/>
        <v>58.33</v>
      </c>
      <c r="AH27" s="381">
        <f t="shared" si="7"/>
        <v>14.58</v>
      </c>
      <c r="AI27" s="392">
        <f t="shared" si="8"/>
        <v>58.21</v>
      </c>
      <c r="AJ27" s="393">
        <f>IFERROR(VLOOKUP(AI27,'Helper(IMPORTANT!)'!$CQ$1:$CR$41,2,TRUE),"")</f>
        <v>74</v>
      </c>
      <c r="AL27" s="268"/>
    </row>
    <row r="28" ht="18" customHeight="1" spans="1:58">
      <c r="A28" s="384">
        <v>16</v>
      </c>
      <c r="B28" s="369" t="str">
        <f>'INPUT DATA'!L26</f>
        <v>SUMALINOG, PAOLO Z.</v>
      </c>
      <c r="C28" s="369"/>
      <c r="D28" s="369"/>
      <c r="E28" s="370"/>
      <c r="F28" s="394">
        <v>12</v>
      </c>
      <c r="G28" s="395">
        <v>13</v>
      </c>
      <c r="H28" s="395">
        <v>12</v>
      </c>
      <c r="I28" s="395">
        <v>11</v>
      </c>
      <c r="J28" s="395"/>
      <c r="K28" s="395"/>
      <c r="L28" s="395"/>
      <c r="M28" s="395"/>
      <c r="N28" s="395"/>
      <c r="O28" s="396"/>
      <c r="P28" s="388">
        <f t="shared" si="0"/>
        <v>48</v>
      </c>
      <c r="Q28" s="380">
        <f t="shared" si="1"/>
        <v>60</v>
      </c>
      <c r="R28" s="389">
        <f t="shared" si="2"/>
        <v>15</v>
      </c>
      <c r="S28" s="394">
        <v>30</v>
      </c>
      <c r="T28" s="395">
        <v>36</v>
      </c>
      <c r="U28" s="395">
        <v>68</v>
      </c>
      <c r="V28" s="395"/>
      <c r="W28" s="395"/>
      <c r="X28" s="395"/>
      <c r="Y28" s="395"/>
      <c r="Z28" s="395"/>
      <c r="AA28" s="395"/>
      <c r="AB28" s="396"/>
      <c r="AC28" s="390">
        <f t="shared" si="3"/>
        <v>134</v>
      </c>
      <c r="AD28" s="380">
        <f t="shared" si="4"/>
        <v>67</v>
      </c>
      <c r="AE28" s="391">
        <f t="shared" si="5"/>
        <v>33.5</v>
      </c>
      <c r="AF28" s="379">
        <v>42</v>
      </c>
      <c r="AG28" s="380">
        <f t="shared" si="6"/>
        <v>70</v>
      </c>
      <c r="AH28" s="381">
        <f t="shared" si="7"/>
        <v>17.5</v>
      </c>
      <c r="AI28" s="392">
        <f t="shared" si="8"/>
        <v>66</v>
      </c>
      <c r="AJ28" s="393">
        <f>IFERROR(VLOOKUP(AI28,'Helper(IMPORTANT!)'!$CQ$1:$CR$41,2,TRUE),"")</f>
        <v>78</v>
      </c>
      <c r="AL28" s="268"/>
    </row>
    <row r="29" ht="18" customHeight="1" spans="1:58">
      <c r="A29" s="384">
        <v>17</v>
      </c>
      <c r="B29" s="369" t="str">
        <f>'INPUT DATA'!L27</f>
        <v>TORRES JR., BENEDICT V.</v>
      </c>
      <c r="C29" s="369"/>
      <c r="D29" s="369"/>
      <c r="E29" s="370"/>
      <c r="F29" s="394">
        <v>16</v>
      </c>
      <c r="G29" s="395">
        <v>17</v>
      </c>
      <c r="H29" s="395">
        <v>15</v>
      </c>
      <c r="I29" s="395">
        <v>15</v>
      </c>
      <c r="J29" s="395"/>
      <c r="K29" s="395"/>
      <c r="L29" s="395"/>
      <c r="M29" s="395"/>
      <c r="N29" s="395"/>
      <c r="O29" s="396"/>
      <c r="P29" s="388">
        <f t="shared" si="0"/>
        <v>63</v>
      </c>
      <c r="Q29" s="380">
        <f t="shared" si="1"/>
        <v>78.75</v>
      </c>
      <c r="R29" s="389">
        <f t="shared" si="2"/>
        <v>19.69</v>
      </c>
      <c r="S29" s="394">
        <v>38</v>
      </c>
      <c r="T29" s="395">
        <v>36</v>
      </c>
      <c r="U29" s="395">
        <v>71</v>
      </c>
      <c r="V29" s="395"/>
      <c r="W29" s="395"/>
      <c r="X29" s="395"/>
      <c r="Y29" s="395"/>
      <c r="Z29" s="395"/>
      <c r="AA29" s="395"/>
      <c r="AB29" s="396"/>
      <c r="AC29" s="390">
        <f t="shared" si="3"/>
        <v>145</v>
      </c>
      <c r="AD29" s="380">
        <f t="shared" si="4"/>
        <v>72.5</v>
      </c>
      <c r="AE29" s="391">
        <f t="shared" si="5"/>
        <v>36.25</v>
      </c>
      <c r="AF29" s="379">
        <v>45</v>
      </c>
      <c r="AG29" s="380">
        <f t="shared" si="6"/>
        <v>75</v>
      </c>
      <c r="AH29" s="381">
        <f t="shared" si="7"/>
        <v>18.75</v>
      </c>
      <c r="AI29" s="392">
        <f t="shared" si="8"/>
        <v>74.69</v>
      </c>
      <c r="AJ29" s="393">
        <f>IFERROR(VLOOKUP(AI29,'Helper(IMPORTANT!)'!$CQ$1:$CR$41,2,TRUE),"")</f>
        <v>84</v>
      </c>
      <c r="AL29" s="268"/>
    </row>
    <row r="30" ht="18" customHeight="1" spans="1:58">
      <c r="A30" s="384">
        <v>18</v>
      </c>
      <c r="B30" s="369" t="str">
        <f>'INPUT DATA'!L28</f>
        <v>VILLANUEVA JR., FRANCIS K.</v>
      </c>
      <c r="C30" s="369"/>
      <c r="D30" s="369"/>
      <c r="E30" s="370"/>
      <c r="F30" s="394">
        <v>15</v>
      </c>
      <c r="G30" s="395">
        <v>16</v>
      </c>
      <c r="H30" s="395">
        <v>16</v>
      </c>
      <c r="I30" s="395">
        <v>17</v>
      </c>
      <c r="J30" s="395"/>
      <c r="K30" s="395"/>
      <c r="L30" s="395"/>
      <c r="M30" s="395"/>
      <c r="N30" s="395"/>
      <c r="O30" s="396"/>
      <c r="P30" s="388">
        <f t="shared" si="0"/>
        <v>64</v>
      </c>
      <c r="Q30" s="380">
        <f t="shared" si="1"/>
        <v>80</v>
      </c>
      <c r="R30" s="389">
        <f t="shared" si="2"/>
        <v>20</v>
      </c>
      <c r="S30" s="394">
        <v>38</v>
      </c>
      <c r="T30" s="395">
        <v>40</v>
      </c>
      <c r="U30" s="395">
        <v>85</v>
      </c>
      <c r="V30" s="395"/>
      <c r="W30" s="395"/>
      <c r="X30" s="395"/>
      <c r="Y30" s="395"/>
      <c r="Z30" s="395"/>
      <c r="AA30" s="395"/>
      <c r="AB30" s="396"/>
      <c r="AC30" s="390">
        <f t="shared" si="3"/>
        <v>163</v>
      </c>
      <c r="AD30" s="380">
        <f t="shared" si="4"/>
        <v>81.5</v>
      </c>
      <c r="AE30" s="391">
        <f t="shared" si="5"/>
        <v>40.75</v>
      </c>
      <c r="AF30" s="379">
        <v>51</v>
      </c>
      <c r="AG30" s="380">
        <f t="shared" si="6"/>
        <v>85</v>
      </c>
      <c r="AH30" s="381">
        <f t="shared" si="7"/>
        <v>21.25</v>
      </c>
      <c r="AI30" s="392">
        <f t="shared" si="8"/>
        <v>82</v>
      </c>
      <c r="AJ30" s="393">
        <f>IFERROR(VLOOKUP(AI30,'Helper(IMPORTANT!)'!$CQ$1:$CR$41,2,TRUE),"")</f>
        <v>88</v>
      </c>
      <c r="AL30" s="268"/>
    </row>
    <row r="31" ht="18" customHeight="1" spans="1:58">
      <c r="A31" s="384">
        <v>19</v>
      </c>
      <c r="B31" s="369" t="str">
        <f>'INPUT DATA'!L29</f>
        <v>YBANEZ, IVAN P.</v>
      </c>
      <c r="C31" s="369"/>
      <c r="D31" s="369"/>
      <c r="E31" s="370"/>
      <c r="F31" s="394">
        <v>17</v>
      </c>
      <c r="G31" s="395">
        <v>18</v>
      </c>
      <c r="H31" s="395">
        <v>17</v>
      </c>
      <c r="I31" s="395">
        <v>20</v>
      </c>
      <c r="J31" s="395"/>
      <c r="K31" s="395"/>
      <c r="L31" s="395"/>
      <c r="M31" s="395"/>
      <c r="N31" s="395"/>
      <c r="O31" s="396"/>
      <c r="P31" s="388">
        <f t="shared" si="0"/>
        <v>72</v>
      </c>
      <c r="Q31" s="380">
        <f t="shared" si="1"/>
        <v>90</v>
      </c>
      <c r="R31" s="389">
        <f t="shared" si="2"/>
        <v>22.5</v>
      </c>
      <c r="S31" s="394">
        <v>44</v>
      </c>
      <c r="T31" s="395">
        <v>48</v>
      </c>
      <c r="U31" s="395">
        <v>92</v>
      </c>
      <c r="V31" s="395"/>
      <c r="W31" s="395"/>
      <c r="X31" s="395"/>
      <c r="Y31" s="395"/>
      <c r="Z31" s="395"/>
      <c r="AA31" s="395"/>
      <c r="AB31" s="396"/>
      <c r="AC31" s="390">
        <f t="shared" si="3"/>
        <v>184</v>
      </c>
      <c r="AD31" s="380">
        <f t="shared" si="4"/>
        <v>92</v>
      </c>
      <c r="AE31" s="391">
        <f t="shared" si="5"/>
        <v>46</v>
      </c>
      <c r="AF31" s="379">
        <v>58</v>
      </c>
      <c r="AG31" s="380">
        <f t="shared" si="6"/>
        <v>96.67</v>
      </c>
      <c r="AH31" s="381">
        <f t="shared" si="7"/>
        <v>24.17</v>
      </c>
      <c r="AI31" s="392">
        <f t="shared" si="8"/>
        <v>92.67</v>
      </c>
      <c r="AJ31" s="393">
        <f>IFERROR(VLOOKUP(AI31,'Helper(IMPORTANT!)'!$CQ$1:$CR$41,2,TRUE),"")</f>
        <v>95</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92</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t="str">
        <f>'INPUT DATA'!O11</f>
        <v>ALCANTARA, ANGELICA U.</v>
      </c>
      <c r="C64" s="369"/>
      <c r="D64" s="369"/>
      <c r="E64" s="370"/>
      <c r="F64" s="419">
        <v>19</v>
      </c>
      <c r="G64" s="420">
        <v>19</v>
      </c>
      <c r="H64" s="420">
        <v>17</v>
      </c>
      <c r="I64" s="420">
        <v>18</v>
      </c>
      <c r="J64" s="420"/>
      <c r="K64" s="420"/>
      <c r="L64" s="420"/>
      <c r="M64" s="420"/>
      <c r="N64" s="420"/>
      <c r="O64" s="421"/>
      <c r="P64" s="374">
        <f t="shared" si="0"/>
        <v>73</v>
      </c>
      <c r="Q64" s="375">
        <f t="shared" ref="Q64:Q113" si="9">IFERROR(IF(P64="","",ROUND(P64/$P$11*100,2)),"")</f>
        <v>91.25</v>
      </c>
      <c r="R64" s="376">
        <f t="shared" ref="R64:R113" si="10">IFERROR(IF(Q64="","",ROUND(Q64*$R$11,2)),"")</f>
        <v>22.81</v>
      </c>
      <c r="S64" s="419">
        <v>47</v>
      </c>
      <c r="T64" s="420">
        <v>46</v>
      </c>
      <c r="U64" s="420">
        <v>87</v>
      </c>
      <c r="V64" s="420"/>
      <c r="W64" s="420"/>
      <c r="X64" s="420"/>
      <c r="Y64" s="420"/>
      <c r="Z64" s="420"/>
      <c r="AA64" s="420"/>
      <c r="AB64" s="421"/>
      <c r="AC64" s="377">
        <f t="shared" si="3"/>
        <v>180</v>
      </c>
      <c r="AD64" s="375">
        <f t="shared" ref="AD64:AD113" si="11">IFERROR(IF(AC64="","",ROUND(AC64/$AC$11*100,2)),"")</f>
        <v>90</v>
      </c>
      <c r="AE64" s="378">
        <f t="shared" ref="AE64:AE113" si="12">IFERROR(IF(AD64="","",ROUND(AD64*$AE$11,2)),"")</f>
        <v>45</v>
      </c>
      <c r="AF64" s="379">
        <v>56</v>
      </c>
      <c r="AG64" s="380">
        <f>IFERROR(IF(AF64="","",ROUND(AF64/$AF$11*100,2)),"")</f>
        <v>93.33</v>
      </c>
      <c r="AH64" s="381">
        <f t="shared" ref="AH64:AH113" si="13">IFERROR(IF(AG64="","",ROUND(AG64*$AH$11,2)),"")</f>
        <v>23.33</v>
      </c>
      <c r="AI64" s="382">
        <f t="shared" ref="AI64:AI113" si="14">IFERROR(R64+AE64+AH64,"")</f>
        <v>91.14</v>
      </c>
      <c r="AJ64" s="383">
        <f>IFERROR(VLOOKUP(AI64,'Helper(IMPORTANT!)'!$CQ$1:$CR$41,2,TRUE),"")</f>
        <v>94</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t="str">
        <f>'INPUT DATA'!O12</f>
        <v>ALCANTARA, SHAIRA V.</v>
      </c>
      <c r="C65" s="369"/>
      <c r="D65" s="369"/>
      <c r="E65" s="370"/>
      <c r="F65" s="394">
        <v>17</v>
      </c>
      <c r="G65" s="395">
        <v>17</v>
      </c>
      <c r="H65" s="395">
        <v>17</v>
      </c>
      <c r="I65" s="395">
        <v>19</v>
      </c>
      <c r="J65" s="395"/>
      <c r="K65" s="395"/>
      <c r="L65" s="395"/>
      <c r="M65" s="395"/>
      <c r="N65" s="395"/>
      <c r="O65" s="396"/>
      <c r="P65" s="388">
        <f t="shared" si="0"/>
        <v>70</v>
      </c>
      <c r="Q65" s="380">
        <f t="shared" si="9"/>
        <v>87.5</v>
      </c>
      <c r="R65" s="389">
        <f t="shared" si="10"/>
        <v>21.88</v>
      </c>
      <c r="S65" s="394">
        <v>41</v>
      </c>
      <c r="T65" s="395">
        <v>47</v>
      </c>
      <c r="U65" s="395">
        <v>81</v>
      </c>
      <c r="V65" s="395"/>
      <c r="W65" s="395"/>
      <c r="X65" s="395"/>
      <c r="Y65" s="395"/>
      <c r="Z65" s="395"/>
      <c r="AA65" s="395"/>
      <c r="AB65" s="396"/>
      <c r="AC65" s="390">
        <f t="shared" si="3"/>
        <v>169</v>
      </c>
      <c r="AD65" s="380">
        <f t="shared" si="11"/>
        <v>84.5</v>
      </c>
      <c r="AE65" s="391">
        <f t="shared" si="12"/>
        <v>42.25</v>
      </c>
      <c r="AF65" s="379">
        <v>50</v>
      </c>
      <c r="AG65" s="380">
        <f t="shared" ref="AG65:AG113" si="15">IFERROR(IF(AF65="","",ROUND(AF65/$AF$11*100,2)),"")</f>
        <v>83.33</v>
      </c>
      <c r="AH65" s="381">
        <f t="shared" si="13"/>
        <v>20.83</v>
      </c>
      <c r="AI65" s="392">
        <f t="shared" si="14"/>
        <v>84.96</v>
      </c>
      <c r="AJ65" s="393">
        <f>IFERROR(VLOOKUP(AI65,'Helper(IMPORTANT!)'!$CQ$1:$CR$41,2,TRUE),"")</f>
        <v>90</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t="str">
        <f>'INPUT DATA'!O13</f>
        <v>AQUINO, HANNAH D.</v>
      </c>
      <c r="C66" s="369"/>
      <c r="D66" s="369"/>
      <c r="E66" s="370"/>
      <c r="F66" s="394">
        <v>18</v>
      </c>
      <c r="G66" s="395">
        <v>16</v>
      </c>
      <c r="H66" s="395">
        <v>16</v>
      </c>
      <c r="I66" s="395">
        <v>17</v>
      </c>
      <c r="J66" s="395"/>
      <c r="K66" s="395"/>
      <c r="L66" s="395"/>
      <c r="M66" s="395"/>
      <c r="N66" s="395"/>
      <c r="O66" s="396"/>
      <c r="P66" s="388">
        <f t="shared" si="0"/>
        <v>67</v>
      </c>
      <c r="Q66" s="380">
        <f t="shared" si="9"/>
        <v>83.75</v>
      </c>
      <c r="R66" s="389">
        <f t="shared" si="10"/>
        <v>20.94</v>
      </c>
      <c r="S66" s="394">
        <v>45</v>
      </c>
      <c r="T66" s="395">
        <v>42</v>
      </c>
      <c r="U66" s="395">
        <v>85</v>
      </c>
      <c r="V66" s="395"/>
      <c r="W66" s="395"/>
      <c r="X66" s="395"/>
      <c r="Y66" s="395"/>
      <c r="Z66" s="395"/>
      <c r="AA66" s="395"/>
      <c r="AB66" s="396"/>
      <c r="AC66" s="390">
        <f t="shared" si="3"/>
        <v>172</v>
      </c>
      <c r="AD66" s="380">
        <f t="shared" si="11"/>
        <v>86</v>
      </c>
      <c r="AE66" s="391">
        <f t="shared" si="12"/>
        <v>43</v>
      </c>
      <c r="AF66" s="379">
        <v>50</v>
      </c>
      <c r="AG66" s="380">
        <f t="shared" si="15"/>
        <v>83.33</v>
      </c>
      <c r="AH66" s="381">
        <f t="shared" si="13"/>
        <v>20.83</v>
      </c>
      <c r="AI66" s="392">
        <f t="shared" si="14"/>
        <v>84.77</v>
      </c>
      <c r="AJ66" s="393">
        <f>IFERROR(VLOOKUP(AI66,'Helper(IMPORTANT!)'!$CQ$1:$CR$41,2,TRUE),"")</f>
        <v>90</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t="str">
        <f>'INPUT DATA'!O14</f>
        <v>BAUTISTA, JASMINE H.</v>
      </c>
      <c r="C67" s="369"/>
      <c r="D67" s="369"/>
      <c r="E67" s="370"/>
      <c r="F67" s="394">
        <v>19</v>
      </c>
      <c r="G67" s="395">
        <v>18</v>
      </c>
      <c r="H67" s="395">
        <v>17</v>
      </c>
      <c r="I67" s="395">
        <v>18</v>
      </c>
      <c r="J67" s="395"/>
      <c r="K67" s="395"/>
      <c r="L67" s="395"/>
      <c r="M67" s="395"/>
      <c r="N67" s="395"/>
      <c r="O67" s="396"/>
      <c r="P67" s="388">
        <f t="shared" si="0"/>
        <v>72</v>
      </c>
      <c r="Q67" s="380">
        <f t="shared" si="9"/>
        <v>90</v>
      </c>
      <c r="R67" s="389">
        <f t="shared" si="10"/>
        <v>22.5</v>
      </c>
      <c r="S67" s="394">
        <v>44</v>
      </c>
      <c r="T67" s="395">
        <v>45</v>
      </c>
      <c r="U67" s="395">
        <v>86</v>
      </c>
      <c r="V67" s="395"/>
      <c r="W67" s="395"/>
      <c r="X67" s="395"/>
      <c r="Y67" s="395"/>
      <c r="Z67" s="395"/>
      <c r="AA67" s="395"/>
      <c r="AB67" s="396"/>
      <c r="AC67" s="390">
        <f t="shared" si="3"/>
        <v>175</v>
      </c>
      <c r="AD67" s="380">
        <f t="shared" si="11"/>
        <v>87.5</v>
      </c>
      <c r="AE67" s="391">
        <f t="shared" si="12"/>
        <v>43.75</v>
      </c>
      <c r="AF67" s="379">
        <v>54</v>
      </c>
      <c r="AG67" s="380">
        <f t="shared" si="15"/>
        <v>90</v>
      </c>
      <c r="AH67" s="381">
        <f t="shared" si="13"/>
        <v>22.5</v>
      </c>
      <c r="AI67" s="392">
        <f t="shared" si="14"/>
        <v>88.75</v>
      </c>
      <c r="AJ67" s="393">
        <f>IFERROR(VLOOKUP(AI67,'Helper(IMPORTANT!)'!$CQ$1:$CR$41,2,TRUE),"")</f>
        <v>92</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t="str">
        <f>'INPUT DATA'!O15</f>
        <v>CABRERA, MAE Z.</v>
      </c>
      <c r="C68" s="369"/>
      <c r="D68" s="369"/>
      <c r="E68" s="370"/>
      <c r="F68" s="394">
        <v>16</v>
      </c>
      <c r="G68" s="395">
        <v>17</v>
      </c>
      <c r="H68" s="395">
        <v>15</v>
      </c>
      <c r="I68" s="395">
        <v>15</v>
      </c>
      <c r="J68" s="395"/>
      <c r="K68" s="395"/>
      <c r="L68" s="395"/>
      <c r="M68" s="395"/>
      <c r="N68" s="395"/>
      <c r="O68" s="396"/>
      <c r="P68" s="388">
        <f t="shared" si="0"/>
        <v>63</v>
      </c>
      <c r="Q68" s="380">
        <f t="shared" si="9"/>
        <v>78.75</v>
      </c>
      <c r="R68" s="389">
        <f t="shared" si="10"/>
        <v>19.69</v>
      </c>
      <c r="S68" s="394">
        <v>34</v>
      </c>
      <c r="T68" s="395">
        <v>34</v>
      </c>
      <c r="U68" s="395">
        <v>80</v>
      </c>
      <c r="V68" s="395"/>
      <c r="W68" s="395"/>
      <c r="X68" s="395"/>
      <c r="Y68" s="395"/>
      <c r="Z68" s="395"/>
      <c r="AA68" s="395"/>
      <c r="AB68" s="396"/>
      <c r="AC68" s="390">
        <f t="shared" si="3"/>
        <v>148</v>
      </c>
      <c r="AD68" s="380">
        <f t="shared" si="11"/>
        <v>74</v>
      </c>
      <c r="AE68" s="391">
        <f t="shared" si="12"/>
        <v>37</v>
      </c>
      <c r="AF68" s="379">
        <v>50</v>
      </c>
      <c r="AG68" s="380">
        <f t="shared" si="15"/>
        <v>83.33</v>
      </c>
      <c r="AH68" s="381">
        <f t="shared" si="13"/>
        <v>20.83</v>
      </c>
      <c r="AI68" s="392">
        <f t="shared" si="14"/>
        <v>77.52</v>
      </c>
      <c r="AJ68" s="393">
        <f>IFERROR(VLOOKUP(AI68,'Helper(IMPORTANT!)'!$CQ$1:$CR$41,2,TRUE),"")</f>
        <v>85</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t="str">
        <f>'INPUT DATA'!O16</f>
        <v>CASTILLO, MIKAELA N.</v>
      </c>
      <c r="C69" s="369"/>
      <c r="D69" s="369"/>
      <c r="E69" s="370"/>
      <c r="F69" s="394">
        <v>15</v>
      </c>
      <c r="G69" s="395">
        <v>15</v>
      </c>
      <c r="H69" s="395">
        <v>16</v>
      </c>
      <c r="I69" s="395">
        <v>15</v>
      </c>
      <c r="J69" s="395"/>
      <c r="K69" s="395"/>
      <c r="L69" s="395"/>
      <c r="M69" s="395"/>
      <c r="N69" s="395"/>
      <c r="O69" s="396"/>
      <c r="P69" s="388">
        <f t="shared" si="0"/>
        <v>61</v>
      </c>
      <c r="Q69" s="380">
        <f t="shared" si="9"/>
        <v>76.25</v>
      </c>
      <c r="R69" s="389">
        <f t="shared" si="10"/>
        <v>19.06</v>
      </c>
      <c r="S69" s="394">
        <v>38</v>
      </c>
      <c r="T69" s="395">
        <v>42</v>
      </c>
      <c r="U69" s="395">
        <v>77</v>
      </c>
      <c r="V69" s="395"/>
      <c r="W69" s="395"/>
      <c r="X69" s="395"/>
      <c r="Y69" s="395"/>
      <c r="Z69" s="395"/>
      <c r="AA69" s="395"/>
      <c r="AB69" s="396"/>
      <c r="AC69" s="390">
        <f t="shared" si="3"/>
        <v>157</v>
      </c>
      <c r="AD69" s="380">
        <f t="shared" si="11"/>
        <v>78.5</v>
      </c>
      <c r="AE69" s="391">
        <f t="shared" si="12"/>
        <v>39.25</v>
      </c>
      <c r="AF69" s="379">
        <v>49</v>
      </c>
      <c r="AG69" s="380">
        <f t="shared" si="15"/>
        <v>81.67</v>
      </c>
      <c r="AH69" s="381">
        <f t="shared" si="13"/>
        <v>20.42</v>
      </c>
      <c r="AI69" s="392">
        <f t="shared" si="14"/>
        <v>78.73</v>
      </c>
      <c r="AJ69" s="393">
        <f>IFERROR(VLOOKUP(AI69,'Helper(IMPORTANT!)'!$CQ$1:$CR$41,2,TRUE),"")</f>
        <v>86</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t="str">
        <f>'INPUT DATA'!O17</f>
        <v>CASTILLO, TRISHA V.</v>
      </c>
      <c r="C70" s="369"/>
      <c r="D70" s="369"/>
      <c r="E70" s="370"/>
      <c r="F70" s="394">
        <v>18</v>
      </c>
      <c r="G70" s="395">
        <v>18</v>
      </c>
      <c r="H70" s="395">
        <v>18</v>
      </c>
      <c r="I70" s="395">
        <v>19</v>
      </c>
      <c r="J70" s="395"/>
      <c r="K70" s="395"/>
      <c r="L70" s="395"/>
      <c r="M70" s="395"/>
      <c r="N70" s="395"/>
      <c r="O70" s="396"/>
      <c r="P70" s="388">
        <f t="shared" si="0"/>
        <v>73</v>
      </c>
      <c r="Q70" s="380">
        <f t="shared" si="9"/>
        <v>91.25</v>
      </c>
      <c r="R70" s="389">
        <f t="shared" si="10"/>
        <v>22.81</v>
      </c>
      <c r="S70" s="394">
        <v>42</v>
      </c>
      <c r="T70" s="395">
        <v>47</v>
      </c>
      <c r="U70" s="395">
        <v>85</v>
      </c>
      <c r="V70" s="395"/>
      <c r="W70" s="395"/>
      <c r="X70" s="395"/>
      <c r="Y70" s="395"/>
      <c r="Z70" s="395"/>
      <c r="AA70" s="395"/>
      <c r="AB70" s="396"/>
      <c r="AC70" s="390">
        <f t="shared" si="3"/>
        <v>174</v>
      </c>
      <c r="AD70" s="380">
        <f t="shared" si="11"/>
        <v>87</v>
      </c>
      <c r="AE70" s="391">
        <f t="shared" si="12"/>
        <v>43.5</v>
      </c>
      <c r="AF70" s="379"/>
      <c r="AG70" s="380" t="str">
        <f t="shared" si="15"/>
        <v/>
      </c>
      <c r="AH70" s="381" t="str">
        <f t="shared" si="13"/>
        <v/>
      </c>
      <c r="AI70" s="392" t="str">
        <f t="shared" si="14"/>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t="str">
        <f>'INPUT DATA'!O18</f>
        <v>DELA CRUZ, DIANE L.</v>
      </c>
      <c r="C71" s="369"/>
      <c r="D71" s="369"/>
      <c r="E71" s="370"/>
      <c r="F71" s="394">
        <v>15</v>
      </c>
      <c r="G71" s="395">
        <v>15</v>
      </c>
      <c r="H71" s="395">
        <v>15</v>
      </c>
      <c r="I71" s="395">
        <v>17</v>
      </c>
      <c r="J71" s="395"/>
      <c r="K71" s="395"/>
      <c r="L71" s="395"/>
      <c r="M71" s="395"/>
      <c r="N71" s="395"/>
      <c r="O71" s="396"/>
      <c r="P71" s="388">
        <f t="shared" si="0"/>
        <v>62</v>
      </c>
      <c r="Q71" s="380">
        <f t="shared" si="9"/>
        <v>77.5</v>
      </c>
      <c r="R71" s="389">
        <f t="shared" si="10"/>
        <v>19.38</v>
      </c>
      <c r="S71" s="394">
        <v>38</v>
      </c>
      <c r="T71" s="395">
        <v>42</v>
      </c>
      <c r="U71" s="395">
        <v>77</v>
      </c>
      <c r="V71" s="395"/>
      <c r="W71" s="395"/>
      <c r="X71" s="395"/>
      <c r="Y71" s="395"/>
      <c r="Z71" s="395"/>
      <c r="AA71" s="395"/>
      <c r="AB71" s="396"/>
      <c r="AC71" s="390">
        <f t="shared" si="3"/>
        <v>157</v>
      </c>
      <c r="AD71" s="380">
        <f t="shared" si="11"/>
        <v>78.5</v>
      </c>
      <c r="AE71" s="391">
        <f t="shared" si="12"/>
        <v>39.25</v>
      </c>
      <c r="AF71" s="379">
        <v>52</v>
      </c>
      <c r="AG71" s="380">
        <f t="shared" si="15"/>
        <v>86.67</v>
      </c>
      <c r="AH71" s="381">
        <f t="shared" si="13"/>
        <v>21.67</v>
      </c>
      <c r="AI71" s="392">
        <f t="shared" si="14"/>
        <v>80.3</v>
      </c>
      <c r="AJ71" s="393">
        <f>IFERROR(VLOOKUP(AI71,'Helper(IMPORTANT!)'!$CQ$1:$CR$41,2,TRUE),"")</f>
        <v>87</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t="str">
        <f>'INPUT DATA'!O19</f>
        <v>DELA CRUZ, MARIA CLARA F.</v>
      </c>
      <c r="C72" s="369"/>
      <c r="D72" s="369"/>
      <c r="E72" s="370"/>
      <c r="F72" s="394">
        <v>19</v>
      </c>
      <c r="G72" s="395">
        <v>17</v>
      </c>
      <c r="H72" s="395">
        <v>17</v>
      </c>
      <c r="I72" s="395">
        <v>18</v>
      </c>
      <c r="J72" s="395"/>
      <c r="K72" s="395"/>
      <c r="L72" s="395"/>
      <c r="M72" s="395"/>
      <c r="N72" s="395"/>
      <c r="O72" s="396"/>
      <c r="P72" s="388">
        <f t="shared" si="0"/>
        <v>71</v>
      </c>
      <c r="Q72" s="380">
        <f t="shared" si="9"/>
        <v>88.75</v>
      </c>
      <c r="R72" s="389">
        <f t="shared" si="10"/>
        <v>22.19</v>
      </c>
      <c r="S72" s="394">
        <v>44</v>
      </c>
      <c r="T72" s="395">
        <v>42</v>
      </c>
      <c r="U72" s="395">
        <v>95</v>
      </c>
      <c r="V72" s="395"/>
      <c r="W72" s="395"/>
      <c r="X72" s="395"/>
      <c r="Y72" s="395"/>
      <c r="Z72" s="395"/>
      <c r="AA72" s="395"/>
      <c r="AB72" s="396"/>
      <c r="AC72" s="390">
        <f t="shared" si="3"/>
        <v>181</v>
      </c>
      <c r="AD72" s="380">
        <f t="shared" si="11"/>
        <v>90.5</v>
      </c>
      <c r="AE72" s="391">
        <f t="shared" si="12"/>
        <v>45.25</v>
      </c>
      <c r="AF72" s="379">
        <v>58</v>
      </c>
      <c r="AG72" s="380">
        <f t="shared" si="15"/>
        <v>96.67</v>
      </c>
      <c r="AH72" s="381">
        <f t="shared" si="13"/>
        <v>24.17</v>
      </c>
      <c r="AI72" s="392">
        <f t="shared" si="14"/>
        <v>91.61</v>
      </c>
      <c r="AJ72" s="393">
        <f>IFERROR(VLOOKUP(AI72,'Helper(IMPORTANT!)'!$CQ$1:$CR$41,2,TRUE),"")</f>
        <v>94</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t="str">
        <f>'INPUT DATA'!O20</f>
        <v>FERNANDEZ, ANGELICA I.</v>
      </c>
      <c r="C73" s="369"/>
      <c r="D73" s="369"/>
      <c r="E73" s="370"/>
      <c r="F73" s="394">
        <v>19</v>
      </c>
      <c r="G73" s="395">
        <v>18</v>
      </c>
      <c r="H73" s="395">
        <v>18</v>
      </c>
      <c r="I73" s="395">
        <v>20</v>
      </c>
      <c r="J73" s="395"/>
      <c r="K73" s="395"/>
      <c r="L73" s="395"/>
      <c r="M73" s="395"/>
      <c r="N73" s="395"/>
      <c r="O73" s="396"/>
      <c r="P73" s="388">
        <f t="shared" si="0"/>
        <v>75</v>
      </c>
      <c r="Q73" s="380">
        <f t="shared" si="9"/>
        <v>93.75</v>
      </c>
      <c r="R73" s="389">
        <f t="shared" si="10"/>
        <v>23.44</v>
      </c>
      <c r="S73" s="394">
        <v>44</v>
      </c>
      <c r="T73" s="395">
        <v>47</v>
      </c>
      <c r="U73" s="395">
        <v>86</v>
      </c>
      <c r="V73" s="395"/>
      <c r="W73" s="395"/>
      <c r="X73" s="395"/>
      <c r="Y73" s="395"/>
      <c r="Z73" s="395"/>
      <c r="AA73" s="395"/>
      <c r="AB73" s="396"/>
      <c r="AC73" s="390">
        <f t="shared" si="3"/>
        <v>177</v>
      </c>
      <c r="AD73" s="380">
        <f t="shared" si="11"/>
        <v>88.5</v>
      </c>
      <c r="AE73" s="391">
        <f t="shared" si="12"/>
        <v>44.25</v>
      </c>
      <c r="AF73" s="379">
        <v>58</v>
      </c>
      <c r="AG73" s="380">
        <f t="shared" si="15"/>
        <v>96.67</v>
      </c>
      <c r="AH73" s="381">
        <f t="shared" si="13"/>
        <v>24.17</v>
      </c>
      <c r="AI73" s="392">
        <f t="shared" si="14"/>
        <v>91.86</v>
      </c>
      <c r="AJ73" s="393">
        <f>IFERROR(VLOOKUP(AI73,'Helper(IMPORTANT!)'!$CQ$1:$CR$41,2,TRUE),"")</f>
        <v>94</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t="str">
        <f>'INPUT DATA'!O21</f>
        <v>IGNACIO, PATRICIA K.</v>
      </c>
      <c r="C74" s="369"/>
      <c r="D74" s="369"/>
      <c r="E74" s="370"/>
      <c r="F74" s="394">
        <v>18</v>
      </c>
      <c r="G74" s="395">
        <v>17</v>
      </c>
      <c r="H74" s="395">
        <v>17</v>
      </c>
      <c r="I74" s="395">
        <v>16</v>
      </c>
      <c r="J74" s="395"/>
      <c r="K74" s="395"/>
      <c r="L74" s="395"/>
      <c r="M74" s="395"/>
      <c r="N74" s="395"/>
      <c r="O74" s="396"/>
      <c r="P74" s="388">
        <f t="shared" si="0"/>
        <v>68</v>
      </c>
      <c r="Q74" s="380">
        <f t="shared" si="9"/>
        <v>85</v>
      </c>
      <c r="R74" s="389">
        <f t="shared" si="10"/>
        <v>21.25</v>
      </c>
      <c r="S74" s="394">
        <v>37</v>
      </c>
      <c r="T74" s="395">
        <v>38</v>
      </c>
      <c r="U74" s="395">
        <v>73</v>
      </c>
      <c r="V74" s="395"/>
      <c r="W74" s="395"/>
      <c r="X74" s="395"/>
      <c r="Y74" s="395"/>
      <c r="Z74" s="395"/>
      <c r="AA74" s="395"/>
      <c r="AB74" s="396"/>
      <c r="AC74" s="390">
        <f t="shared" si="3"/>
        <v>148</v>
      </c>
      <c r="AD74" s="380">
        <f t="shared" si="11"/>
        <v>74</v>
      </c>
      <c r="AE74" s="391">
        <f t="shared" si="12"/>
        <v>37</v>
      </c>
      <c r="AF74" s="379">
        <v>49</v>
      </c>
      <c r="AG74" s="380">
        <f t="shared" si="15"/>
        <v>81.67</v>
      </c>
      <c r="AH74" s="381">
        <f t="shared" si="13"/>
        <v>20.42</v>
      </c>
      <c r="AI74" s="392">
        <f t="shared" si="14"/>
        <v>78.67</v>
      </c>
      <c r="AJ74" s="393">
        <f>IFERROR(VLOOKUP(AI74,'Helper(IMPORTANT!)'!$CQ$1:$CR$41,2,TRUE),"")</f>
        <v>86</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t="str">
        <f>'INPUT DATA'!O22</f>
        <v>LOPEZ, JILLIAN T.</v>
      </c>
      <c r="C75" s="369"/>
      <c r="D75" s="369"/>
      <c r="E75" s="370"/>
      <c r="F75" s="394">
        <v>11</v>
      </c>
      <c r="G75" s="395">
        <v>13</v>
      </c>
      <c r="H75" s="395">
        <v>14</v>
      </c>
      <c r="I75" s="395">
        <v>12</v>
      </c>
      <c r="J75" s="395"/>
      <c r="K75" s="395"/>
      <c r="L75" s="395"/>
      <c r="M75" s="395"/>
      <c r="N75" s="395"/>
      <c r="O75" s="396"/>
      <c r="P75" s="388">
        <f t="shared" si="0"/>
        <v>50</v>
      </c>
      <c r="Q75" s="380">
        <f t="shared" si="9"/>
        <v>62.5</v>
      </c>
      <c r="R75" s="389">
        <f t="shared" si="10"/>
        <v>15.63</v>
      </c>
      <c r="S75" s="394">
        <v>30</v>
      </c>
      <c r="T75" s="395">
        <v>36</v>
      </c>
      <c r="U75" s="395">
        <v>68</v>
      </c>
      <c r="V75" s="395"/>
      <c r="W75" s="395"/>
      <c r="X75" s="395"/>
      <c r="Y75" s="395"/>
      <c r="Z75" s="395"/>
      <c r="AA75" s="395"/>
      <c r="AB75" s="396"/>
      <c r="AC75" s="390">
        <f t="shared" si="3"/>
        <v>134</v>
      </c>
      <c r="AD75" s="380">
        <f t="shared" si="11"/>
        <v>67</v>
      </c>
      <c r="AE75" s="391">
        <f t="shared" si="12"/>
        <v>33.5</v>
      </c>
      <c r="AF75" s="379">
        <v>42</v>
      </c>
      <c r="AG75" s="380">
        <f t="shared" si="15"/>
        <v>70</v>
      </c>
      <c r="AH75" s="381">
        <f t="shared" si="13"/>
        <v>17.5</v>
      </c>
      <c r="AI75" s="392">
        <f t="shared" si="14"/>
        <v>66.63</v>
      </c>
      <c r="AJ75" s="393">
        <f>IFERROR(VLOOKUP(AI75,'Helper(IMPORTANT!)'!$CQ$1:$CR$41,2,TRUE),"")</f>
        <v>79</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t="str">
        <f>'INPUT DATA'!O23</f>
        <v>LUMAPAS, RHEA P.</v>
      </c>
      <c r="C76" s="369"/>
      <c r="D76" s="369"/>
      <c r="E76" s="370"/>
      <c r="F76" s="394">
        <v>12</v>
      </c>
      <c r="G76" s="395">
        <v>14</v>
      </c>
      <c r="H76" s="395">
        <v>14</v>
      </c>
      <c r="I76" s="395">
        <v>14</v>
      </c>
      <c r="J76" s="395"/>
      <c r="K76" s="395"/>
      <c r="L76" s="395"/>
      <c r="M76" s="395"/>
      <c r="N76" s="395"/>
      <c r="O76" s="396"/>
      <c r="P76" s="388">
        <f t="shared" si="0"/>
        <v>54</v>
      </c>
      <c r="Q76" s="380">
        <f t="shared" si="9"/>
        <v>67.5</v>
      </c>
      <c r="R76" s="389">
        <f t="shared" si="10"/>
        <v>16.88</v>
      </c>
      <c r="S76" s="394">
        <v>29</v>
      </c>
      <c r="T76" s="395">
        <v>34</v>
      </c>
      <c r="U76" s="395">
        <v>72</v>
      </c>
      <c r="V76" s="395"/>
      <c r="W76" s="395"/>
      <c r="X76" s="395"/>
      <c r="Y76" s="395"/>
      <c r="Z76" s="395"/>
      <c r="AA76" s="395"/>
      <c r="AB76" s="396"/>
      <c r="AC76" s="390">
        <f t="shared" si="3"/>
        <v>135</v>
      </c>
      <c r="AD76" s="380">
        <f t="shared" si="11"/>
        <v>67.5</v>
      </c>
      <c r="AE76" s="391">
        <f t="shared" si="12"/>
        <v>33.75</v>
      </c>
      <c r="AF76" s="379">
        <v>40</v>
      </c>
      <c r="AG76" s="380">
        <f t="shared" si="15"/>
        <v>66.67</v>
      </c>
      <c r="AH76" s="381">
        <f t="shared" si="13"/>
        <v>16.67</v>
      </c>
      <c r="AI76" s="392">
        <f t="shared" si="14"/>
        <v>67.3</v>
      </c>
      <c r="AJ76" s="393">
        <f>IFERROR(VLOOKUP(AI76,'Helper(IMPORTANT!)'!$CQ$1:$CR$41,2,TRUE),"")</f>
        <v>79</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t="str">
        <f>'INPUT DATA'!O24</f>
        <v>MERCADO, NICOLE Y.</v>
      </c>
      <c r="C77" s="369"/>
      <c r="D77" s="369"/>
      <c r="E77" s="370"/>
      <c r="F77" s="394">
        <v>14</v>
      </c>
      <c r="G77" s="395">
        <v>15</v>
      </c>
      <c r="H77" s="395">
        <v>14</v>
      </c>
      <c r="I77" s="395">
        <v>14</v>
      </c>
      <c r="J77" s="395"/>
      <c r="K77" s="395"/>
      <c r="L77" s="395"/>
      <c r="M77" s="395"/>
      <c r="N77" s="395"/>
      <c r="O77" s="396"/>
      <c r="P77" s="388">
        <f t="shared" si="0"/>
        <v>57</v>
      </c>
      <c r="Q77" s="380">
        <f t="shared" si="9"/>
        <v>71.25</v>
      </c>
      <c r="R77" s="389">
        <f t="shared" si="10"/>
        <v>17.81</v>
      </c>
      <c r="S77" s="394">
        <v>42</v>
      </c>
      <c r="T77" s="395">
        <v>36</v>
      </c>
      <c r="U77" s="395">
        <v>70</v>
      </c>
      <c r="V77" s="395"/>
      <c r="W77" s="395"/>
      <c r="X77" s="395"/>
      <c r="Y77" s="395"/>
      <c r="Z77" s="395"/>
      <c r="AA77" s="395"/>
      <c r="AB77" s="396"/>
      <c r="AC77" s="390">
        <f t="shared" si="3"/>
        <v>148</v>
      </c>
      <c r="AD77" s="380">
        <f t="shared" si="11"/>
        <v>74</v>
      </c>
      <c r="AE77" s="391">
        <f t="shared" si="12"/>
        <v>37</v>
      </c>
      <c r="AF77" s="379">
        <v>47</v>
      </c>
      <c r="AG77" s="380">
        <f t="shared" si="15"/>
        <v>78.33</v>
      </c>
      <c r="AH77" s="381">
        <f t="shared" si="13"/>
        <v>19.58</v>
      </c>
      <c r="AI77" s="392">
        <f t="shared" si="14"/>
        <v>74.39</v>
      </c>
      <c r="AJ77" s="393">
        <f>IFERROR(VLOOKUP(AI77,'Helper(IMPORTANT!)'!$CQ$1:$CR$41,2,TRUE),"")</f>
        <v>83</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t="str">
        <f>'INPUT DATA'!O25</f>
        <v>NAVARRO, BEA H.</v>
      </c>
      <c r="C78" s="369"/>
      <c r="D78" s="369"/>
      <c r="E78" s="370"/>
      <c r="F78" s="394">
        <v>14</v>
      </c>
      <c r="G78" s="395">
        <v>12</v>
      </c>
      <c r="H78" s="395">
        <v>12</v>
      </c>
      <c r="I78" s="395">
        <v>12</v>
      </c>
      <c r="J78" s="395"/>
      <c r="K78" s="395"/>
      <c r="L78" s="395"/>
      <c r="M78" s="395"/>
      <c r="N78" s="395"/>
      <c r="O78" s="396"/>
      <c r="P78" s="388">
        <f t="shared" ref="P78:P113" si="16">IF(COUNT($F78:$O78)=0,"",SUM($F78:$O78))</f>
        <v>50</v>
      </c>
      <c r="Q78" s="380">
        <f t="shared" si="9"/>
        <v>62.5</v>
      </c>
      <c r="R78" s="389">
        <f t="shared" si="10"/>
        <v>15.63</v>
      </c>
      <c r="S78" s="394">
        <v>28</v>
      </c>
      <c r="T78" s="395">
        <v>35</v>
      </c>
      <c r="U78" s="395">
        <v>66</v>
      </c>
      <c r="V78" s="395"/>
      <c r="W78" s="395"/>
      <c r="X78" s="395"/>
      <c r="Y78" s="395"/>
      <c r="Z78" s="395"/>
      <c r="AA78" s="395"/>
      <c r="AB78" s="396"/>
      <c r="AC78" s="390">
        <f t="shared" ref="AC78:AC113" si="17">IF(COUNT($S78:$AB78)=0,"",SUM($S78:$AB78))</f>
        <v>129</v>
      </c>
      <c r="AD78" s="380">
        <f t="shared" si="11"/>
        <v>64.5</v>
      </c>
      <c r="AE78" s="391">
        <f t="shared" si="12"/>
        <v>32.25</v>
      </c>
      <c r="AF78" s="379">
        <v>40</v>
      </c>
      <c r="AG78" s="380">
        <f t="shared" si="15"/>
        <v>66.67</v>
      </c>
      <c r="AH78" s="381">
        <f t="shared" si="13"/>
        <v>16.67</v>
      </c>
      <c r="AI78" s="392">
        <f t="shared" si="14"/>
        <v>64.55</v>
      </c>
      <c r="AJ78" s="393">
        <f>IFERROR(VLOOKUP(AI78,'Helper(IMPORTANT!)'!$CQ$1:$CR$41,2,TRUE),"")</f>
        <v>77</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t="str">
        <f>'INPUT DATA'!O26</f>
        <v>PANGANIBAN, NICOLE B.</v>
      </c>
      <c r="C79" s="369"/>
      <c r="D79" s="369"/>
      <c r="E79" s="370"/>
      <c r="F79" s="394">
        <v>17</v>
      </c>
      <c r="G79" s="395">
        <v>20</v>
      </c>
      <c r="H79" s="395">
        <v>18</v>
      </c>
      <c r="I79" s="395">
        <v>20</v>
      </c>
      <c r="J79" s="395"/>
      <c r="K79" s="395"/>
      <c r="L79" s="395"/>
      <c r="M79" s="395"/>
      <c r="N79" s="395"/>
      <c r="O79" s="396"/>
      <c r="P79" s="388">
        <f t="shared" si="16"/>
        <v>75</v>
      </c>
      <c r="Q79" s="380">
        <f t="shared" si="9"/>
        <v>93.75</v>
      </c>
      <c r="R79" s="389">
        <f t="shared" si="10"/>
        <v>23.44</v>
      </c>
      <c r="S79" s="394">
        <v>50</v>
      </c>
      <c r="T79" s="395">
        <v>46</v>
      </c>
      <c r="U79" s="395">
        <v>100</v>
      </c>
      <c r="V79" s="395"/>
      <c r="W79" s="395"/>
      <c r="X79" s="395"/>
      <c r="Y79" s="395"/>
      <c r="Z79" s="395"/>
      <c r="AA79" s="395"/>
      <c r="AB79" s="396"/>
      <c r="AC79" s="390">
        <f t="shared" si="17"/>
        <v>196</v>
      </c>
      <c r="AD79" s="380">
        <f t="shared" si="11"/>
        <v>98</v>
      </c>
      <c r="AE79" s="391">
        <f t="shared" si="12"/>
        <v>49</v>
      </c>
      <c r="AF79" s="379">
        <v>55</v>
      </c>
      <c r="AG79" s="380">
        <f t="shared" si="15"/>
        <v>91.67</v>
      </c>
      <c r="AH79" s="381">
        <f t="shared" si="13"/>
        <v>22.92</v>
      </c>
      <c r="AI79" s="392">
        <f t="shared" si="14"/>
        <v>95.36</v>
      </c>
      <c r="AJ79" s="393">
        <f>IFERROR(VLOOKUP(AI79,'Helper(IMPORTANT!)'!$CQ$1:$CR$41,2,TRUE),"")</f>
        <v>97</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t="str">
        <f>'INPUT DATA'!O27</f>
        <v>RAMOS, JOANNA T.</v>
      </c>
      <c r="C80" s="369"/>
      <c r="D80" s="369"/>
      <c r="E80" s="370"/>
      <c r="F80" s="394">
        <v>12</v>
      </c>
      <c r="G80" s="395">
        <v>13</v>
      </c>
      <c r="H80" s="395">
        <v>12</v>
      </c>
      <c r="I80" s="395">
        <v>12</v>
      </c>
      <c r="J80" s="395"/>
      <c r="K80" s="395"/>
      <c r="L80" s="395"/>
      <c r="M80" s="395"/>
      <c r="N80" s="395"/>
      <c r="O80" s="396"/>
      <c r="P80" s="388">
        <f t="shared" si="16"/>
        <v>49</v>
      </c>
      <c r="Q80" s="380">
        <f t="shared" si="9"/>
        <v>61.25</v>
      </c>
      <c r="R80" s="389">
        <f t="shared" si="10"/>
        <v>15.31</v>
      </c>
      <c r="S80" s="394">
        <v>27</v>
      </c>
      <c r="T80" s="395">
        <v>31</v>
      </c>
      <c r="U80" s="395">
        <v>64</v>
      </c>
      <c r="V80" s="395"/>
      <c r="W80" s="395"/>
      <c r="X80" s="395"/>
      <c r="Y80" s="395"/>
      <c r="Z80" s="395"/>
      <c r="AA80" s="395"/>
      <c r="AB80" s="396"/>
      <c r="AC80" s="390">
        <f t="shared" si="17"/>
        <v>122</v>
      </c>
      <c r="AD80" s="380">
        <f t="shared" si="11"/>
        <v>61</v>
      </c>
      <c r="AE80" s="391">
        <f t="shared" si="12"/>
        <v>30.5</v>
      </c>
      <c r="AF80" s="379">
        <v>38</v>
      </c>
      <c r="AG80" s="380">
        <f t="shared" si="15"/>
        <v>63.33</v>
      </c>
      <c r="AH80" s="381">
        <f t="shared" si="13"/>
        <v>15.83</v>
      </c>
      <c r="AI80" s="392">
        <f t="shared" si="14"/>
        <v>61.64</v>
      </c>
      <c r="AJ80" s="393">
        <f>IFERROR(VLOOKUP(AI80,'Helper(IMPORTANT!)'!$CQ$1:$CR$41,2,TRUE),"")</f>
        <v>76</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t="str">
        <f>'INPUT DATA'!O28</f>
        <v>SANTOS, BIANCA H.</v>
      </c>
      <c r="C81" s="369"/>
      <c r="D81" s="369"/>
      <c r="E81" s="370"/>
      <c r="F81" s="394">
        <v>14</v>
      </c>
      <c r="G81" s="395">
        <v>14</v>
      </c>
      <c r="H81" s="395">
        <v>12</v>
      </c>
      <c r="I81" s="395">
        <v>12</v>
      </c>
      <c r="J81" s="395"/>
      <c r="K81" s="395"/>
      <c r="L81" s="395"/>
      <c r="M81" s="395"/>
      <c r="N81" s="395"/>
      <c r="O81" s="396"/>
      <c r="P81" s="388">
        <f t="shared" si="16"/>
        <v>52</v>
      </c>
      <c r="Q81" s="380">
        <f t="shared" si="9"/>
        <v>65</v>
      </c>
      <c r="R81" s="389">
        <f t="shared" si="10"/>
        <v>16.25</v>
      </c>
      <c r="S81" s="394">
        <v>32</v>
      </c>
      <c r="T81" s="395">
        <v>33</v>
      </c>
      <c r="U81" s="395">
        <v>73</v>
      </c>
      <c r="V81" s="395"/>
      <c r="W81" s="395"/>
      <c r="X81" s="395"/>
      <c r="Y81" s="395"/>
      <c r="Z81" s="395"/>
      <c r="AA81" s="395"/>
      <c r="AB81" s="396"/>
      <c r="AC81" s="390">
        <f t="shared" si="17"/>
        <v>138</v>
      </c>
      <c r="AD81" s="380">
        <f t="shared" si="11"/>
        <v>69</v>
      </c>
      <c r="AE81" s="391">
        <f t="shared" si="12"/>
        <v>34.5</v>
      </c>
      <c r="AF81" s="379">
        <v>42</v>
      </c>
      <c r="AG81" s="380">
        <f t="shared" si="15"/>
        <v>70</v>
      </c>
      <c r="AH81" s="381">
        <f t="shared" si="13"/>
        <v>17.5</v>
      </c>
      <c r="AI81" s="392">
        <f t="shared" si="14"/>
        <v>68.25</v>
      </c>
      <c r="AJ81" s="393">
        <f>IFERROR(VLOOKUP(AI81,'Helper(IMPORTANT!)'!$CQ$1:$CR$41,2,TRUE),"")</f>
        <v>80</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t="str">
        <f>'INPUT DATA'!O29</f>
        <v>SANTOS, JASMINE T.</v>
      </c>
      <c r="C82" s="369"/>
      <c r="D82" s="369"/>
      <c r="E82" s="370"/>
      <c r="F82" s="394">
        <v>11</v>
      </c>
      <c r="G82" s="395">
        <v>12</v>
      </c>
      <c r="H82" s="395">
        <v>13</v>
      </c>
      <c r="I82" s="395">
        <v>12</v>
      </c>
      <c r="J82" s="395"/>
      <c r="K82" s="395"/>
      <c r="L82" s="395"/>
      <c r="M82" s="395"/>
      <c r="N82" s="395"/>
      <c r="O82" s="396"/>
      <c r="P82" s="388">
        <f t="shared" si="16"/>
        <v>48</v>
      </c>
      <c r="Q82" s="380">
        <f t="shared" si="9"/>
        <v>60</v>
      </c>
      <c r="R82" s="389">
        <f t="shared" si="10"/>
        <v>15</v>
      </c>
      <c r="S82" s="394">
        <v>31</v>
      </c>
      <c r="T82" s="395">
        <v>26</v>
      </c>
      <c r="U82" s="395">
        <v>53</v>
      </c>
      <c r="V82" s="395"/>
      <c r="W82" s="395"/>
      <c r="X82" s="395"/>
      <c r="Y82" s="395"/>
      <c r="Z82" s="395"/>
      <c r="AA82" s="395"/>
      <c r="AB82" s="396"/>
      <c r="AC82" s="390">
        <f t="shared" si="17"/>
        <v>110</v>
      </c>
      <c r="AD82" s="380">
        <f t="shared" si="11"/>
        <v>55</v>
      </c>
      <c r="AE82" s="391">
        <f t="shared" si="12"/>
        <v>27.5</v>
      </c>
      <c r="AF82" s="379">
        <v>32</v>
      </c>
      <c r="AG82" s="380">
        <f t="shared" si="15"/>
        <v>53.33</v>
      </c>
      <c r="AH82" s="381">
        <f t="shared" si="13"/>
        <v>13.33</v>
      </c>
      <c r="AI82" s="392">
        <f t="shared" si="14"/>
        <v>55.83</v>
      </c>
      <c r="AJ82" s="393">
        <f>IFERROR(VLOOKUP(AI82,'Helper(IMPORTANT!)'!$CQ$1:$CR$41,2,TRUE),"")</f>
        <v>73</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t="str">
        <f>'INPUT DATA'!O30</f>
        <v>SARMIENTO, JASMINE J.</v>
      </c>
      <c r="C83" s="369"/>
      <c r="D83" s="369"/>
      <c r="E83" s="370"/>
      <c r="F83" s="394">
        <v>13</v>
      </c>
      <c r="G83" s="395">
        <v>13</v>
      </c>
      <c r="H83" s="395">
        <v>13</v>
      </c>
      <c r="I83" s="395">
        <v>13</v>
      </c>
      <c r="J83" s="395"/>
      <c r="K83" s="395"/>
      <c r="L83" s="395"/>
      <c r="M83" s="395"/>
      <c r="N83" s="395"/>
      <c r="O83" s="396"/>
      <c r="P83" s="388">
        <f t="shared" si="16"/>
        <v>52</v>
      </c>
      <c r="Q83" s="380">
        <f t="shared" si="9"/>
        <v>65</v>
      </c>
      <c r="R83" s="389">
        <f t="shared" si="10"/>
        <v>16.25</v>
      </c>
      <c r="S83" s="394">
        <v>32</v>
      </c>
      <c r="T83" s="395">
        <v>26</v>
      </c>
      <c r="U83" s="395">
        <v>61</v>
      </c>
      <c r="V83" s="395"/>
      <c r="W83" s="395"/>
      <c r="X83" s="395"/>
      <c r="Y83" s="395"/>
      <c r="Z83" s="395"/>
      <c r="AA83" s="395"/>
      <c r="AB83" s="396"/>
      <c r="AC83" s="390">
        <f t="shared" si="17"/>
        <v>119</v>
      </c>
      <c r="AD83" s="380">
        <f t="shared" si="11"/>
        <v>59.5</v>
      </c>
      <c r="AE83" s="391">
        <f t="shared" si="12"/>
        <v>29.75</v>
      </c>
      <c r="AF83" s="379">
        <v>37</v>
      </c>
      <c r="AG83" s="380">
        <f t="shared" si="15"/>
        <v>61.67</v>
      </c>
      <c r="AH83" s="381">
        <f t="shared" si="13"/>
        <v>15.42</v>
      </c>
      <c r="AI83" s="392">
        <f t="shared" si="14"/>
        <v>61.42</v>
      </c>
      <c r="AJ83" s="393">
        <f>IFERROR(VLOOKUP(AI83,'Helper(IMPORTANT!)'!$CQ$1:$CR$41,2,TRUE),"")</f>
        <v>75</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t="str">
        <f>'INPUT DATA'!O31</f>
        <v>SUMALINOG, ERICA R.</v>
      </c>
      <c r="C84" s="369"/>
      <c r="D84" s="369"/>
      <c r="E84" s="370"/>
      <c r="F84" s="394">
        <v>12</v>
      </c>
      <c r="G84" s="395">
        <v>14</v>
      </c>
      <c r="H84" s="395">
        <v>12</v>
      </c>
      <c r="I84" s="395">
        <v>11</v>
      </c>
      <c r="J84" s="395"/>
      <c r="K84" s="395"/>
      <c r="L84" s="395"/>
      <c r="M84" s="395"/>
      <c r="N84" s="395"/>
      <c r="O84" s="396"/>
      <c r="P84" s="388">
        <f t="shared" si="16"/>
        <v>49</v>
      </c>
      <c r="Q84" s="380">
        <f t="shared" si="9"/>
        <v>61.25</v>
      </c>
      <c r="R84" s="389">
        <f t="shared" si="10"/>
        <v>15.31</v>
      </c>
      <c r="S84" s="394">
        <v>36</v>
      </c>
      <c r="T84" s="395">
        <v>36</v>
      </c>
      <c r="U84" s="395">
        <v>64</v>
      </c>
      <c r="V84" s="395"/>
      <c r="W84" s="395"/>
      <c r="X84" s="395"/>
      <c r="Y84" s="395"/>
      <c r="Z84" s="395"/>
      <c r="AA84" s="395"/>
      <c r="AB84" s="396"/>
      <c r="AC84" s="390">
        <f t="shared" si="17"/>
        <v>136</v>
      </c>
      <c r="AD84" s="380">
        <f t="shared" si="11"/>
        <v>68</v>
      </c>
      <c r="AE84" s="391">
        <f t="shared" si="12"/>
        <v>34</v>
      </c>
      <c r="AF84" s="379">
        <v>38</v>
      </c>
      <c r="AG84" s="380">
        <f t="shared" si="15"/>
        <v>63.33</v>
      </c>
      <c r="AH84" s="381">
        <f t="shared" si="13"/>
        <v>15.83</v>
      </c>
      <c r="AI84" s="392">
        <f t="shared" si="14"/>
        <v>65.14</v>
      </c>
      <c r="AJ84" s="393">
        <f>IFERROR(VLOOKUP(AI84,'Helper(IMPORTANT!)'!$CQ$1:$CR$41,2,TRUE),"")</f>
        <v>78</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6"/>
        <v/>
      </c>
      <c r="Q85" s="380" t="str">
        <f t="shared" si="9"/>
        <v/>
      </c>
      <c r="R85" s="389" t="str">
        <f t="shared" si="10"/>
        <v/>
      </c>
      <c r="S85" s="394"/>
      <c r="T85" s="395"/>
      <c r="U85" s="395"/>
      <c r="V85" s="395"/>
      <c r="W85" s="395"/>
      <c r="X85" s="395"/>
      <c r="Y85" s="395"/>
      <c r="Z85" s="395"/>
      <c r="AA85" s="395"/>
      <c r="AB85" s="396"/>
      <c r="AC85" s="390" t="str">
        <f t="shared" si="17"/>
        <v/>
      </c>
      <c r="AD85" s="380" t="str">
        <f t="shared" si="11"/>
        <v/>
      </c>
      <c r="AE85" s="39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6"/>
        <v/>
      </c>
      <c r="Q86" s="380" t="str">
        <f t="shared" si="9"/>
        <v/>
      </c>
      <c r="R86" s="389" t="str">
        <f t="shared" si="10"/>
        <v/>
      </c>
      <c r="S86" s="394"/>
      <c r="T86" s="395"/>
      <c r="U86" s="395"/>
      <c r="V86" s="395"/>
      <c r="W86" s="395"/>
      <c r="X86" s="395"/>
      <c r="Y86" s="395"/>
      <c r="Z86" s="395"/>
      <c r="AA86" s="395"/>
      <c r="AB86" s="396"/>
      <c r="AC86" s="390" t="str">
        <f t="shared" si="17"/>
        <v/>
      </c>
      <c r="AD86" s="380" t="str">
        <f t="shared" si="11"/>
        <v/>
      </c>
      <c r="AE86" s="39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6"/>
        <v/>
      </c>
      <c r="Q87" s="380" t="str">
        <f t="shared" si="9"/>
        <v/>
      </c>
      <c r="R87" s="389" t="str">
        <f t="shared" si="10"/>
        <v/>
      </c>
      <c r="S87" s="394"/>
      <c r="T87" s="395"/>
      <c r="U87" s="395"/>
      <c r="V87" s="395"/>
      <c r="W87" s="395"/>
      <c r="X87" s="395"/>
      <c r="Y87" s="395"/>
      <c r="Z87" s="395"/>
      <c r="AA87" s="395"/>
      <c r="AB87" s="396"/>
      <c r="AC87" s="390" t="str">
        <f t="shared" si="17"/>
        <v/>
      </c>
      <c r="AD87" s="380" t="str">
        <f t="shared" si="11"/>
        <v/>
      </c>
      <c r="AE87" s="39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6"/>
        <v/>
      </c>
      <c r="Q88" s="380" t="str">
        <f t="shared" si="9"/>
        <v/>
      </c>
      <c r="R88" s="389" t="str">
        <f t="shared" si="10"/>
        <v/>
      </c>
      <c r="S88" s="394"/>
      <c r="T88" s="395"/>
      <c r="U88" s="395"/>
      <c r="V88" s="395"/>
      <c r="W88" s="395"/>
      <c r="X88" s="395"/>
      <c r="Y88" s="395"/>
      <c r="Z88" s="395"/>
      <c r="AA88" s="395"/>
      <c r="AB88" s="396"/>
      <c r="AC88" s="390" t="str">
        <f t="shared" si="17"/>
        <v/>
      </c>
      <c r="AD88" s="380" t="str">
        <f t="shared" si="11"/>
        <v/>
      </c>
      <c r="AE88" s="39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6"/>
        <v/>
      </c>
      <c r="Q89" s="380" t="str">
        <f t="shared" si="9"/>
        <v/>
      </c>
      <c r="R89" s="389" t="str">
        <f t="shared" si="10"/>
        <v/>
      </c>
      <c r="S89" s="394"/>
      <c r="T89" s="395"/>
      <c r="U89" s="395"/>
      <c r="V89" s="395"/>
      <c r="W89" s="395"/>
      <c r="X89" s="395"/>
      <c r="Y89" s="395"/>
      <c r="Z89" s="395"/>
      <c r="AA89" s="395"/>
      <c r="AB89" s="396"/>
      <c r="AC89" s="390" t="str">
        <f t="shared" si="17"/>
        <v/>
      </c>
      <c r="AD89" s="380" t="str">
        <f t="shared" si="11"/>
        <v/>
      </c>
      <c r="AE89" s="39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6"/>
        <v/>
      </c>
      <c r="Q90" s="380" t="str">
        <f t="shared" si="9"/>
        <v/>
      </c>
      <c r="R90" s="389" t="str">
        <f t="shared" si="10"/>
        <v/>
      </c>
      <c r="S90" s="394"/>
      <c r="T90" s="395"/>
      <c r="U90" s="395"/>
      <c r="V90" s="395"/>
      <c r="W90" s="395"/>
      <c r="X90" s="395"/>
      <c r="Y90" s="395"/>
      <c r="Z90" s="395"/>
      <c r="AA90" s="395"/>
      <c r="AB90" s="396"/>
      <c r="AC90" s="390" t="str">
        <f t="shared" si="17"/>
        <v/>
      </c>
      <c r="AD90" s="380" t="str">
        <f t="shared" si="11"/>
        <v/>
      </c>
      <c r="AE90" s="39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6"/>
        <v/>
      </c>
      <c r="Q91" s="380" t="str">
        <f t="shared" si="9"/>
        <v/>
      </c>
      <c r="R91" s="389" t="str">
        <f t="shared" si="10"/>
        <v/>
      </c>
      <c r="S91" s="394"/>
      <c r="T91" s="395"/>
      <c r="U91" s="395"/>
      <c r="V91" s="395"/>
      <c r="W91" s="395"/>
      <c r="X91" s="395"/>
      <c r="Y91" s="395"/>
      <c r="Z91" s="395"/>
      <c r="AA91" s="395"/>
      <c r="AB91" s="396"/>
      <c r="AC91" s="390" t="str">
        <f t="shared" si="17"/>
        <v/>
      </c>
      <c r="AD91" s="380" t="str">
        <f t="shared" si="11"/>
        <v/>
      </c>
      <c r="AE91" s="39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6"/>
        <v/>
      </c>
      <c r="Q92" s="380" t="str">
        <f t="shared" si="9"/>
        <v/>
      </c>
      <c r="R92" s="389" t="str">
        <f t="shared" si="10"/>
        <v/>
      </c>
      <c r="S92" s="394"/>
      <c r="T92" s="395"/>
      <c r="U92" s="395"/>
      <c r="V92" s="395"/>
      <c r="W92" s="395"/>
      <c r="X92" s="395"/>
      <c r="Y92" s="395"/>
      <c r="Z92" s="395"/>
      <c r="AA92" s="395"/>
      <c r="AB92" s="396"/>
      <c r="AC92" s="390" t="str">
        <f t="shared" si="17"/>
        <v/>
      </c>
      <c r="AD92" s="380" t="str">
        <f t="shared" si="11"/>
        <v/>
      </c>
      <c r="AE92" s="39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6"/>
        <v/>
      </c>
      <c r="Q93" s="380" t="str">
        <f t="shared" si="9"/>
        <v/>
      </c>
      <c r="R93" s="389" t="str">
        <f t="shared" si="10"/>
        <v/>
      </c>
      <c r="S93" s="394"/>
      <c r="T93" s="395"/>
      <c r="U93" s="395"/>
      <c r="V93" s="395"/>
      <c r="W93" s="395"/>
      <c r="X93" s="395"/>
      <c r="Y93" s="395"/>
      <c r="Z93" s="395"/>
      <c r="AA93" s="395"/>
      <c r="AB93" s="396"/>
      <c r="AC93" s="390" t="str">
        <f t="shared" si="17"/>
        <v/>
      </c>
      <c r="AD93" s="380" t="str">
        <f t="shared" si="11"/>
        <v/>
      </c>
      <c r="AE93" s="39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6"/>
        <v/>
      </c>
      <c r="Q94" s="380" t="str">
        <f t="shared" si="9"/>
        <v/>
      </c>
      <c r="R94" s="389" t="str">
        <f t="shared" si="10"/>
        <v/>
      </c>
      <c r="S94" s="394"/>
      <c r="T94" s="395"/>
      <c r="U94" s="395"/>
      <c r="V94" s="395"/>
      <c r="W94" s="395"/>
      <c r="X94" s="395"/>
      <c r="Y94" s="395"/>
      <c r="Z94" s="395"/>
      <c r="AA94" s="395"/>
      <c r="AB94" s="396"/>
      <c r="AC94" s="390" t="str">
        <f t="shared" si="17"/>
        <v/>
      </c>
      <c r="AD94" s="380" t="str">
        <f t="shared" si="11"/>
        <v/>
      </c>
      <c r="AE94" s="39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6"/>
        <v/>
      </c>
      <c r="Q95" s="380" t="str">
        <f t="shared" si="9"/>
        <v/>
      </c>
      <c r="R95" s="389" t="str">
        <f t="shared" si="10"/>
        <v/>
      </c>
      <c r="S95" s="394"/>
      <c r="T95" s="395"/>
      <c r="U95" s="395"/>
      <c r="V95" s="395"/>
      <c r="W95" s="395"/>
      <c r="X95" s="395"/>
      <c r="Y95" s="395"/>
      <c r="Z95" s="395"/>
      <c r="AA95" s="395"/>
      <c r="AB95" s="396"/>
      <c r="AC95" s="390" t="str">
        <f t="shared" si="17"/>
        <v/>
      </c>
      <c r="AD95" s="380" t="str">
        <f t="shared" si="11"/>
        <v/>
      </c>
      <c r="AE95" s="39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6"/>
        <v/>
      </c>
      <c r="Q96" s="380" t="str">
        <f t="shared" si="9"/>
        <v/>
      </c>
      <c r="R96" s="389" t="str">
        <f t="shared" si="10"/>
        <v/>
      </c>
      <c r="S96" s="394"/>
      <c r="T96" s="395"/>
      <c r="U96" s="395"/>
      <c r="V96" s="395"/>
      <c r="W96" s="395"/>
      <c r="X96" s="395"/>
      <c r="Y96" s="395"/>
      <c r="Z96" s="395"/>
      <c r="AA96" s="395"/>
      <c r="AB96" s="396"/>
      <c r="AC96" s="390" t="str">
        <f t="shared" si="17"/>
        <v/>
      </c>
      <c r="AD96" s="380" t="str">
        <f t="shared" si="11"/>
        <v/>
      </c>
      <c r="AE96" s="39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6"/>
        <v/>
      </c>
      <c r="Q97" s="380" t="str">
        <f t="shared" si="9"/>
        <v/>
      </c>
      <c r="R97" s="389" t="str">
        <f t="shared" si="10"/>
        <v/>
      </c>
      <c r="S97" s="394"/>
      <c r="T97" s="395"/>
      <c r="U97" s="395"/>
      <c r="V97" s="395"/>
      <c r="W97" s="395"/>
      <c r="X97" s="395"/>
      <c r="Y97" s="395"/>
      <c r="Z97" s="395"/>
      <c r="AA97" s="395"/>
      <c r="AB97" s="396"/>
      <c r="AC97" s="390" t="str">
        <f t="shared" si="17"/>
        <v/>
      </c>
      <c r="AD97" s="380" t="str">
        <f t="shared" si="11"/>
        <v/>
      </c>
      <c r="AE97" s="39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6"/>
        <v/>
      </c>
      <c r="Q98" s="380" t="str">
        <f t="shared" si="9"/>
        <v/>
      </c>
      <c r="R98" s="389" t="str">
        <f t="shared" si="10"/>
        <v/>
      </c>
      <c r="S98" s="394"/>
      <c r="T98" s="395"/>
      <c r="U98" s="395"/>
      <c r="V98" s="395"/>
      <c r="W98" s="395"/>
      <c r="X98" s="395"/>
      <c r="Y98" s="395"/>
      <c r="Z98" s="395"/>
      <c r="AA98" s="395"/>
      <c r="AB98" s="396"/>
      <c r="AC98" s="390" t="str">
        <f t="shared" si="17"/>
        <v/>
      </c>
      <c r="AD98" s="380" t="str">
        <f t="shared" si="11"/>
        <v/>
      </c>
      <c r="AE98" s="39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6"/>
        <v/>
      </c>
      <c r="Q99" s="380" t="str">
        <f t="shared" si="9"/>
        <v/>
      </c>
      <c r="R99" s="389" t="str">
        <f t="shared" si="10"/>
        <v/>
      </c>
      <c r="S99" s="394"/>
      <c r="T99" s="395"/>
      <c r="U99" s="395"/>
      <c r="V99" s="395"/>
      <c r="W99" s="395"/>
      <c r="X99" s="395"/>
      <c r="Y99" s="395"/>
      <c r="Z99" s="395"/>
      <c r="AA99" s="395"/>
      <c r="AB99" s="396"/>
      <c r="AC99" s="390" t="str">
        <f t="shared" si="17"/>
        <v/>
      </c>
      <c r="AD99" s="380" t="str">
        <f t="shared" si="11"/>
        <v/>
      </c>
      <c r="AE99" s="39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6"/>
        <v/>
      </c>
      <c r="Q100" s="380" t="str">
        <f t="shared" si="9"/>
        <v/>
      </c>
      <c r="R100" s="389" t="str">
        <f t="shared" si="10"/>
        <v/>
      </c>
      <c r="S100" s="394"/>
      <c r="T100" s="395"/>
      <c r="U100" s="395"/>
      <c r="V100" s="395"/>
      <c r="W100" s="395"/>
      <c r="X100" s="395"/>
      <c r="Y100" s="395"/>
      <c r="Z100" s="395"/>
      <c r="AA100" s="395"/>
      <c r="AB100" s="396"/>
      <c r="AC100" s="390" t="str">
        <f t="shared" si="17"/>
        <v/>
      </c>
      <c r="AD100" s="380" t="str">
        <f t="shared" si="11"/>
        <v/>
      </c>
      <c r="AE100" s="39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6"/>
        <v/>
      </c>
      <c r="Q101" s="380" t="str">
        <f t="shared" si="9"/>
        <v/>
      </c>
      <c r="R101" s="389" t="str">
        <f t="shared" si="10"/>
        <v/>
      </c>
      <c r="S101" s="394"/>
      <c r="T101" s="395"/>
      <c r="U101" s="395"/>
      <c r="V101" s="395"/>
      <c r="W101" s="395"/>
      <c r="X101" s="395"/>
      <c r="Y101" s="395"/>
      <c r="Z101" s="395"/>
      <c r="AA101" s="395"/>
      <c r="AB101" s="396"/>
      <c r="AC101" s="390" t="str">
        <f t="shared" si="17"/>
        <v/>
      </c>
      <c r="AD101" s="380" t="str">
        <f t="shared" si="11"/>
        <v/>
      </c>
      <c r="AE101" s="39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6"/>
        <v/>
      </c>
      <c r="Q102" s="380" t="str">
        <f t="shared" si="9"/>
        <v/>
      </c>
      <c r="R102" s="389" t="str">
        <f t="shared" si="10"/>
        <v/>
      </c>
      <c r="S102" s="394"/>
      <c r="T102" s="395"/>
      <c r="U102" s="395"/>
      <c r="V102" s="395"/>
      <c r="W102" s="395"/>
      <c r="X102" s="395"/>
      <c r="Y102" s="395"/>
      <c r="Z102" s="395"/>
      <c r="AA102" s="395"/>
      <c r="AB102" s="396"/>
      <c r="AC102" s="390" t="str">
        <f t="shared" si="17"/>
        <v/>
      </c>
      <c r="AD102" s="380" t="str">
        <f t="shared" si="11"/>
        <v/>
      </c>
      <c r="AE102" s="39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6"/>
        <v/>
      </c>
      <c r="Q103" s="380" t="str">
        <f t="shared" si="9"/>
        <v/>
      </c>
      <c r="R103" s="389" t="str">
        <f t="shared" si="10"/>
        <v/>
      </c>
      <c r="S103" s="394"/>
      <c r="T103" s="395"/>
      <c r="U103" s="395"/>
      <c r="V103" s="395"/>
      <c r="W103" s="395"/>
      <c r="X103" s="395"/>
      <c r="Y103" s="395"/>
      <c r="Z103" s="395"/>
      <c r="AA103" s="395"/>
      <c r="AB103" s="396"/>
      <c r="AC103" s="390" t="str">
        <f t="shared" si="17"/>
        <v/>
      </c>
      <c r="AD103" s="380" t="str">
        <f t="shared" si="11"/>
        <v/>
      </c>
      <c r="AE103" s="39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6"/>
        <v/>
      </c>
      <c r="Q104" s="380" t="str">
        <f t="shared" si="9"/>
        <v/>
      </c>
      <c r="R104" s="389" t="str">
        <f t="shared" si="10"/>
        <v/>
      </c>
      <c r="S104" s="394"/>
      <c r="T104" s="395"/>
      <c r="U104" s="395"/>
      <c r="V104" s="395"/>
      <c r="W104" s="395"/>
      <c r="X104" s="395"/>
      <c r="Y104" s="395"/>
      <c r="Z104" s="395"/>
      <c r="AA104" s="395"/>
      <c r="AB104" s="396"/>
      <c r="AC104" s="390" t="str">
        <f t="shared" si="17"/>
        <v/>
      </c>
      <c r="AD104" s="380" t="str">
        <f t="shared" si="11"/>
        <v/>
      </c>
      <c r="AE104" s="39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6"/>
        <v/>
      </c>
      <c r="Q105" s="380" t="str">
        <f t="shared" si="9"/>
        <v/>
      </c>
      <c r="R105" s="389" t="str">
        <f t="shared" si="10"/>
        <v/>
      </c>
      <c r="S105" s="394"/>
      <c r="T105" s="395"/>
      <c r="U105" s="395"/>
      <c r="V105" s="395"/>
      <c r="W105" s="395"/>
      <c r="X105" s="395"/>
      <c r="Y105" s="395"/>
      <c r="Z105" s="395"/>
      <c r="AA105" s="395"/>
      <c r="AB105" s="396"/>
      <c r="AC105" s="390" t="str">
        <f t="shared" si="17"/>
        <v/>
      </c>
      <c r="AD105" s="380" t="str">
        <f t="shared" si="11"/>
        <v/>
      </c>
      <c r="AE105" s="39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6"/>
        <v/>
      </c>
      <c r="Q106" s="380" t="str">
        <f t="shared" si="9"/>
        <v/>
      </c>
      <c r="R106" s="389" t="str">
        <f t="shared" si="10"/>
        <v/>
      </c>
      <c r="S106" s="394"/>
      <c r="T106" s="395"/>
      <c r="U106" s="395"/>
      <c r="V106" s="395"/>
      <c r="W106" s="395"/>
      <c r="X106" s="395"/>
      <c r="Y106" s="395"/>
      <c r="Z106" s="395"/>
      <c r="AA106" s="395"/>
      <c r="AB106" s="396"/>
      <c r="AC106" s="390" t="str">
        <f t="shared" si="17"/>
        <v/>
      </c>
      <c r="AD106" s="380" t="str">
        <f t="shared" si="11"/>
        <v/>
      </c>
      <c r="AE106" s="39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6"/>
        <v/>
      </c>
      <c r="Q107" s="380" t="str">
        <f t="shared" si="9"/>
        <v/>
      </c>
      <c r="R107" s="389" t="str">
        <f t="shared" si="10"/>
        <v/>
      </c>
      <c r="S107" s="394"/>
      <c r="T107" s="395"/>
      <c r="U107" s="395"/>
      <c r="V107" s="395"/>
      <c r="W107" s="395"/>
      <c r="X107" s="395"/>
      <c r="Y107" s="395"/>
      <c r="Z107" s="395"/>
      <c r="AA107" s="395"/>
      <c r="AB107" s="396"/>
      <c r="AC107" s="390" t="str">
        <f t="shared" si="17"/>
        <v/>
      </c>
      <c r="AD107" s="380" t="str">
        <f t="shared" si="11"/>
        <v/>
      </c>
      <c r="AE107" s="39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6"/>
        <v/>
      </c>
      <c r="Q108" s="380" t="str">
        <f t="shared" si="9"/>
        <v/>
      </c>
      <c r="R108" s="389" t="str">
        <f t="shared" si="10"/>
        <v/>
      </c>
      <c r="S108" s="394"/>
      <c r="T108" s="395"/>
      <c r="U108" s="395"/>
      <c r="V108" s="395"/>
      <c r="W108" s="395"/>
      <c r="X108" s="395"/>
      <c r="Y108" s="395"/>
      <c r="Z108" s="395"/>
      <c r="AA108" s="395"/>
      <c r="AB108" s="396"/>
      <c r="AC108" s="390" t="str">
        <f t="shared" si="17"/>
        <v/>
      </c>
      <c r="AD108" s="380" t="str">
        <f t="shared" si="11"/>
        <v/>
      </c>
      <c r="AE108" s="39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6"/>
        <v/>
      </c>
      <c r="Q109" s="380" t="str">
        <f t="shared" si="9"/>
        <v/>
      </c>
      <c r="R109" s="389" t="str">
        <f t="shared" si="10"/>
        <v/>
      </c>
      <c r="S109" s="394"/>
      <c r="T109" s="395"/>
      <c r="U109" s="395"/>
      <c r="V109" s="395"/>
      <c r="W109" s="395"/>
      <c r="X109" s="395"/>
      <c r="Y109" s="395"/>
      <c r="Z109" s="395"/>
      <c r="AA109" s="395"/>
      <c r="AB109" s="396"/>
      <c r="AC109" s="390" t="str">
        <f t="shared" si="17"/>
        <v/>
      </c>
      <c r="AD109" s="380" t="str">
        <f t="shared" si="11"/>
        <v/>
      </c>
      <c r="AE109" s="39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6"/>
        <v/>
      </c>
      <c r="Q110" s="380" t="str">
        <f t="shared" si="9"/>
        <v/>
      </c>
      <c r="R110" s="389" t="str">
        <f t="shared" si="10"/>
        <v/>
      </c>
      <c r="S110" s="394"/>
      <c r="T110" s="395"/>
      <c r="U110" s="395"/>
      <c r="V110" s="395"/>
      <c r="W110" s="395"/>
      <c r="X110" s="395"/>
      <c r="Y110" s="395"/>
      <c r="Z110" s="395"/>
      <c r="AA110" s="395"/>
      <c r="AB110" s="396"/>
      <c r="AC110" s="390" t="str">
        <f t="shared" si="17"/>
        <v/>
      </c>
      <c r="AD110" s="380" t="str">
        <f t="shared" si="11"/>
        <v/>
      </c>
      <c r="AE110" s="39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6"/>
        <v/>
      </c>
      <c r="Q111" s="380" t="str">
        <f t="shared" si="9"/>
        <v/>
      </c>
      <c r="R111" s="389" t="str">
        <f t="shared" si="10"/>
        <v/>
      </c>
      <c r="S111" s="394"/>
      <c r="T111" s="395"/>
      <c r="U111" s="395"/>
      <c r="V111" s="395"/>
      <c r="W111" s="395"/>
      <c r="X111" s="395"/>
      <c r="Y111" s="395"/>
      <c r="Z111" s="395"/>
      <c r="AA111" s="395"/>
      <c r="AB111" s="396"/>
      <c r="AC111" s="390" t="str">
        <f t="shared" si="17"/>
        <v/>
      </c>
      <c r="AD111" s="380" t="str">
        <f t="shared" si="11"/>
        <v/>
      </c>
      <c r="AE111" s="39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6"/>
        <v/>
      </c>
      <c r="Q112" s="380" t="str">
        <f t="shared" si="9"/>
        <v/>
      </c>
      <c r="R112" s="389" t="str">
        <f t="shared" si="10"/>
        <v/>
      </c>
      <c r="S112" s="394"/>
      <c r="T112" s="395"/>
      <c r="U112" s="395"/>
      <c r="V112" s="395"/>
      <c r="W112" s="395"/>
      <c r="X112" s="395"/>
      <c r="Y112" s="395"/>
      <c r="Z112" s="395"/>
      <c r="AA112" s="395"/>
      <c r="AB112" s="396"/>
      <c r="AC112" s="390" t="str">
        <f t="shared" si="17"/>
        <v/>
      </c>
      <c r="AD112" s="380" t="str">
        <f t="shared" si="11"/>
        <v/>
      </c>
      <c r="AE112" s="39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6"/>
        <v/>
      </c>
      <c r="Q113" s="429" t="str">
        <f t="shared" si="9"/>
        <v/>
      </c>
      <c r="R113" s="430" t="str">
        <f t="shared" si="10"/>
        <v/>
      </c>
      <c r="S113" s="425"/>
      <c r="T113" s="426"/>
      <c r="U113" s="426"/>
      <c r="V113" s="426"/>
      <c r="W113" s="426"/>
      <c r="X113" s="426"/>
      <c r="Y113" s="426"/>
      <c r="Z113" s="426"/>
      <c r="AA113" s="426"/>
      <c r="AB113" s="427"/>
      <c r="AC113" s="431" t="str">
        <f t="shared" si="17"/>
        <v/>
      </c>
      <c r="AD113" s="429" t="str">
        <f t="shared" si="11"/>
        <v/>
      </c>
      <c r="AE113" s="432"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7:E8"/>
    <mergeCell ref="F7:J8"/>
    <mergeCell ref="K7:P8"/>
    <mergeCell ref="A1:AJ2"/>
    <mergeCell ref="A9:E10"/>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13">
    <cfRule type="expression" dxfId="5" priority="2">
      <formula>$AH$11=0</formula>
    </cfRule>
  </conditionalFormatting>
  <conditionalFormatting sqref="B13:E62">
    <cfRule type="expression" dxfId="6" priority="6">
      <formula>IF($AJ13&lt;75,TRUE,FALSE)</formula>
    </cfRule>
  </conditionalFormatting>
  <conditionalFormatting sqref="B64:E113">
    <cfRule type="expression" dxfId="6" priority="5">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13:A62"/>
    <dataValidation type="list" allowBlank="1" showInputMessage="1" prompt="Either encode Highest Possible Score or Empty" sqref="F11:O11 S11:AB11 AF11">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'Helper(IMPORTANT!)'!$AP$3:$AP$203</formula1>
    </dataValidation>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prompt="INITIAL GRADE" sqref="AI13:AI62 AI64:AI113"/>
    <dataValidation allowBlank="1" showInputMessage="1" prompt="QUARTERLY GRADE (TRANSMUTED GRADE)" sqref="AJ13:AJ62 AJ64:AJ113"/>
    <dataValidation type="list" allowBlank="1" showInputMessage="1" showErrorMessage="1" sqref="F13:O62 F64:O113">
      <formula1>'Helper(IMPORTANT!)'!V$3:V$203</formula1>
    </dataValidation>
    <dataValidation type="list" showInputMessage="1" showErrorMessage="1" sqref="S13:AB62 S64:AB113">
      <formula1>'Helper(IMPORTANT!)'!AF$3:AF$203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F0"/>
  </sheetPr>
  <dimension ref="A1:BF120"/>
  <sheetViews>
    <sheetView showGridLines="0" zoomScale="90" zoomScaleNormal="90" zoomScaleSheetLayoutView="90" workbookViewId="0">
      <pane ySplit="11" topLeftCell="A12" activePane="bottomLeft" state="frozen"/>
      <selection/>
      <selection pane="bottomLeft" activeCell="A1" sqref="A1:AJ2"/>
    </sheetView>
  </sheetViews>
  <sheetFormatPr defaultColWidth="0" defaultRowHeight="13.8" customHeight="1"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185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186</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t="str">
        <f>'INPUT DATA'!F10</f>
        <v>Region XI</v>
      </c>
      <c r="H4" s="277"/>
      <c r="I4" s="277"/>
      <c r="J4" s="278"/>
      <c r="K4" s="279"/>
      <c r="L4" s="79" t="s">
        <v>8</v>
      </c>
      <c r="M4" s="79"/>
      <c r="N4" s="79"/>
      <c r="O4" s="276" t="str">
        <f>'INPUT DATA'!F11</f>
        <v>Panabo City</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t="str">
        <f>'INPUT DATA'!F14</f>
        <v>ARMS DEMO NATIONAL HIGH SCHOOL</v>
      </c>
      <c r="H5" s="277"/>
      <c r="I5" s="277"/>
      <c r="J5" s="277"/>
      <c r="K5" s="277"/>
      <c r="L5" s="277"/>
      <c r="M5" s="277"/>
      <c r="N5" s="277"/>
      <c r="O5" s="277"/>
      <c r="P5" s="277"/>
      <c r="Q5" s="277"/>
      <c r="R5" s="278"/>
      <c r="S5" s="279"/>
      <c r="T5" s="85" t="s">
        <v>10</v>
      </c>
      <c r="U5" s="85"/>
      <c r="V5" s="85"/>
      <c r="W5" s="85"/>
      <c r="X5" s="692" t="str">
        <f>'INPUT DATA'!F13</f>
        <v>DEMO-ARMS</v>
      </c>
      <c r="Y5" s="82"/>
      <c r="Z5" s="82"/>
      <c r="AA5" s="82"/>
      <c r="AB5" s="82"/>
      <c r="AC5" s="83"/>
      <c r="AD5" s="84" t="s">
        <v>14</v>
      </c>
      <c r="AE5" s="85"/>
      <c r="AF5" s="86"/>
      <c r="AG5" s="81" t="str">
        <f>'INPUT DATA'!F16</f>
        <v>2026-2027</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201</v>
      </c>
      <c r="B7" s="288"/>
      <c r="C7" s="288"/>
      <c r="D7" s="288"/>
      <c r="E7" s="289"/>
      <c r="F7" s="290" t="s">
        <v>188</v>
      </c>
      <c r="G7" s="291"/>
      <c r="H7" s="291"/>
      <c r="I7" s="291"/>
      <c r="J7" s="291"/>
      <c r="K7" s="292" t="str">
        <f>'INPUT DATA'!F24&amp;" - "&amp;'INPUT DATA'!F25</f>
        <v>11 - STEM-C</v>
      </c>
      <c r="L7" s="292"/>
      <c r="M7" s="292"/>
      <c r="N7" s="292"/>
      <c r="O7" s="292"/>
      <c r="P7" s="293"/>
      <c r="Q7" s="294" t="s">
        <v>189</v>
      </c>
      <c r="R7" s="295"/>
      <c r="S7" s="112" t="str">
        <f>'INPUT DATA'!F22</f>
        <v>ROBERTO MENDOZA</v>
      </c>
      <c r="T7" s="112"/>
      <c r="U7" s="112"/>
      <c r="V7" s="112"/>
      <c r="W7" s="112"/>
      <c r="X7" s="112"/>
      <c r="Y7" s="112"/>
      <c r="Z7" s="112"/>
      <c r="AA7" s="112"/>
      <c r="AB7" s="113"/>
      <c r="AC7" s="296" t="s">
        <v>190</v>
      </c>
      <c r="AD7" s="297"/>
      <c r="AE7" s="298" t="str">
        <f>IF('INPUT DATA'!F30&lt;&gt;"",'INPUT DATA'!F30,'INPUT DATA'!F28)</f>
        <v>General Mathematics</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191</v>
      </c>
      <c r="R8" s="308"/>
      <c r="S8" s="693" t="s">
        <v>192</v>
      </c>
      <c r="T8" s="309"/>
      <c r="U8" s="309"/>
      <c r="V8" s="309"/>
      <c r="W8" s="309"/>
      <c r="X8" s="309"/>
      <c r="Y8" s="309"/>
      <c r="Z8" s="309"/>
      <c r="AA8" s="309"/>
      <c r="AB8" s="310"/>
      <c r="AC8" s="307" t="s">
        <v>193</v>
      </c>
      <c r="AD8" s="308"/>
      <c r="AE8" s="311" t="str">
        <f>'INPUT DATA'!F26</f>
        <v>Core Subject (All Tracks)</v>
      </c>
      <c r="AF8" s="311"/>
      <c r="AG8" s="311"/>
      <c r="AH8" s="311"/>
      <c r="AI8" s="311"/>
      <c r="AJ8" s="312"/>
    </row>
    <row r="9" s="266" customFormat="1" ht="55.5" customHeight="1" spans="1:58">
      <c r="A9" s="313" t="s">
        <v>32</v>
      </c>
      <c r="B9" s="314"/>
      <c r="C9" s="314"/>
      <c r="D9" s="314"/>
      <c r="E9" s="315"/>
      <c r="F9" s="316" t="str">
        <f>IF('INPUT DATA'!$F$26="","",INDEX('Helper(IMPORTANT!)'!$CI$2:$CI$6,MATCH(AE8,'Helper(IMPORTANT!)'!$CH$2:$CH$6,0)))</f>
        <v>WRITTEN WORK (25%)</v>
      </c>
      <c r="G9" s="317"/>
      <c r="H9" s="317"/>
      <c r="I9" s="317"/>
      <c r="J9" s="317"/>
      <c r="K9" s="317"/>
      <c r="L9" s="317"/>
      <c r="M9" s="317"/>
      <c r="N9" s="317"/>
      <c r="O9" s="317"/>
      <c r="P9" s="317"/>
      <c r="Q9" s="317"/>
      <c r="R9" s="318"/>
      <c r="S9" s="316" t="str">
        <f>IF('INPUT DATA'!$F$26="","",INDEX('Helper(IMPORTANT!)'!$CJ$2:$CJ$6,MATCH(AE8,'Helper(IMPORTANT!)'!$CH$2:$CH$6,0)))</f>
        <v>PERFORMANCE TASK (50%)</v>
      </c>
      <c r="T9" s="317"/>
      <c r="U9" s="317"/>
      <c r="V9" s="317"/>
      <c r="W9" s="317"/>
      <c r="X9" s="317"/>
      <c r="Y9" s="317"/>
      <c r="Z9" s="317"/>
      <c r="AA9" s="317"/>
      <c r="AB9" s="317"/>
      <c r="AC9" s="317"/>
      <c r="AD9" s="317"/>
      <c r="AE9" s="319"/>
      <c r="AF9" s="320" t="str">
        <f>IF('INPUT DATA'!$F$26="","",INDEX('Helper(IMPORTANT!)'!$CK$2:$CK$6,MATCH(AE8,'Helper(IMPORTANT!)'!$CH$2:$CH$6,0)))</f>
        <v>QUARTERLY ASSESSMENT (25%)</v>
      </c>
      <c r="AG9" s="321"/>
      <c r="AH9" s="322"/>
      <c r="AI9" s="323" t="s">
        <v>194</v>
      </c>
      <c r="AJ9" s="324" t="s">
        <v>195</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196</v>
      </c>
      <c r="Q10" s="332" t="s">
        <v>197</v>
      </c>
      <c r="R10" s="333" t="s">
        <v>198</v>
      </c>
      <c r="S10" s="328">
        <v>1</v>
      </c>
      <c r="T10" s="329">
        <v>2</v>
      </c>
      <c r="U10" s="329">
        <v>3</v>
      </c>
      <c r="V10" s="329">
        <v>4</v>
      </c>
      <c r="W10" s="329">
        <v>5</v>
      </c>
      <c r="X10" s="329">
        <v>6</v>
      </c>
      <c r="Y10" s="329">
        <v>7</v>
      </c>
      <c r="Z10" s="329">
        <v>8</v>
      </c>
      <c r="AA10" s="329">
        <v>9</v>
      </c>
      <c r="AB10" s="330">
        <v>10</v>
      </c>
      <c r="AC10" s="331" t="s">
        <v>196</v>
      </c>
      <c r="AD10" s="332" t="s">
        <v>197</v>
      </c>
      <c r="AE10" s="334" t="s">
        <v>198</v>
      </c>
      <c r="AF10" s="335">
        <v>1</v>
      </c>
      <c r="AG10" s="332" t="s">
        <v>197</v>
      </c>
      <c r="AH10" s="336" t="s">
        <v>198</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c r="G11" s="343"/>
      <c r="H11" s="343"/>
      <c r="I11" s="343"/>
      <c r="J11" s="343"/>
      <c r="K11" s="343"/>
      <c r="L11" s="343"/>
      <c r="M11" s="343"/>
      <c r="N11" s="343"/>
      <c r="O11" s="344"/>
      <c r="P11" s="345" t="str">
        <f>IF(COUNT($F11:$O11)=0,"",SUM($F11:$O11))</f>
        <v/>
      </c>
      <c r="Q11" s="346">
        <v>100</v>
      </c>
      <c r="R11" s="347">
        <f>IF('INPUT DATA'!$F$26="","",INDEX('Helper(IMPORTANT!)'!$CL$2:$CL$6,MATCH(AE8,'Helper(IMPORTANT!)'!$CH$2:$CH$6,0)))</f>
        <v>0.25</v>
      </c>
      <c r="S11" s="342"/>
      <c r="T11" s="343"/>
      <c r="U11" s="343"/>
      <c r="V11" s="343"/>
      <c r="W11" s="343"/>
      <c r="X11" s="343"/>
      <c r="Y11" s="343"/>
      <c r="Z11" s="343"/>
      <c r="AA11" s="343"/>
      <c r="AB11" s="344"/>
      <c r="AC11" s="348" t="str">
        <f>IF(COUNT($S11:$AB11)=0,"",SUM($S11:$AB11))</f>
        <v/>
      </c>
      <c r="AD11" s="346">
        <v>100</v>
      </c>
      <c r="AE11" s="349">
        <f>IF('INPUT DATA'!$F$26="","",INDEX('Helper(IMPORTANT!)'!$CM$2:$CM$6,MATCH(AE8,'Helper(IMPORTANT!)'!$CH$2:$CH$6,0)))</f>
        <v>0.5</v>
      </c>
      <c r="AF11" s="350"/>
      <c r="AG11" s="351">
        <v>100</v>
      </c>
      <c r="AH11" s="352">
        <f>IF('INPUT DATA'!$F$26="","",INDEX('Helper(IMPORTANT!)'!$CN$2:$CN$6,MATCH(AE8,'Helper(IMPORTANT!)'!$CH$2:$CH$6,0)))</f>
        <v>0.25</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37" t="s">
        <v>199</v>
      </c>
      <c r="B12" s="438"/>
      <c r="C12" s="438"/>
      <c r="D12" s="438"/>
      <c r="E12" s="439"/>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t="str">
        <f>'INPUT DATA'!L11</f>
        <v>ALCANTARA, CEDRIC R.</v>
      </c>
      <c r="C13" s="369"/>
      <c r="D13" s="369"/>
      <c r="E13" s="370"/>
      <c r="F13" s="371"/>
      <c r="G13" s="372"/>
      <c r="H13" s="372"/>
      <c r="I13" s="372"/>
      <c r="J13" s="372"/>
      <c r="K13" s="372"/>
      <c r="L13" s="372"/>
      <c r="M13" s="372"/>
      <c r="N13" s="372"/>
      <c r="O13" s="373"/>
      <c r="P13" s="374" t="str">
        <f>IF(COUNT($F13:$O13)=0,"",SUM($F13:$O13))</f>
        <v/>
      </c>
      <c r="Q13" s="375" t="str">
        <f>IFERROR(IF(P13="","",ROUND(P13/$P$11*100,2)),"")</f>
        <v/>
      </c>
      <c r="R13" s="376" t="str">
        <f>IFERROR(IF(Q13="","",ROUND(Q13*$R$11,2)),"")</f>
        <v/>
      </c>
      <c r="S13" s="371"/>
      <c r="T13" s="372"/>
      <c r="U13" s="372"/>
      <c r="V13" s="372"/>
      <c r="W13" s="372"/>
      <c r="X13" s="372"/>
      <c r="Y13" s="372"/>
      <c r="Z13" s="372"/>
      <c r="AA13" s="372"/>
      <c r="AB13" s="373"/>
      <c r="AC13" s="377" t="str">
        <f>IF(COUNT($S13:$AB13)=0,"",SUM($S13:$AB13))</f>
        <v/>
      </c>
      <c r="AD13" s="375" t="str">
        <f>IFERROR(IF(AC13="","",ROUND(AC13/$AC$11*100,2)),"")</f>
        <v/>
      </c>
      <c r="AE13" s="378" t="str">
        <f>IFERROR(IF(AD13="","",ROUND(AD13*$AE$11,2)),"")</f>
        <v/>
      </c>
      <c r="AF13" s="379"/>
      <c r="AG13" s="380" t="str">
        <f>IFERROR(IF(AF13="","",ROUND(AF13/$AF$11*100,2)),"")</f>
        <v/>
      </c>
      <c r="AH13" s="381" t="str">
        <f>IFERROR(IF(AG13="","",ROUND(AG13*$AH$11,2)),"")</f>
        <v/>
      </c>
      <c r="AI13" s="382" t="str">
        <f>IFERROR(R13+AE13+AH13,"")</f>
        <v/>
      </c>
      <c r="AJ13" s="38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t="str">
        <f>'INPUT DATA'!L12</f>
        <v>AQUINO, MIGUEL K.</v>
      </c>
      <c r="C14" s="369"/>
      <c r="D14" s="369"/>
      <c r="E14" s="370"/>
      <c r="F14" s="385"/>
      <c r="G14" s="386"/>
      <c r="H14" s="386"/>
      <c r="I14" s="386"/>
      <c r="J14" s="386"/>
      <c r="K14" s="386"/>
      <c r="L14" s="386"/>
      <c r="M14" s="386"/>
      <c r="N14" s="386"/>
      <c r="O14" s="387"/>
      <c r="P14" s="388" t="str">
        <f t="shared" ref="P14:P77" si="0">IF(COUNT($F14:$O14)=0,"",SUM($F14:$O14))</f>
        <v/>
      </c>
      <c r="Q14" s="380" t="str">
        <f t="shared" ref="Q14:Q62" si="1">IFERROR(IF(P14="","",ROUND(P14/$P$11*100,2)),"")</f>
        <v/>
      </c>
      <c r="R14" s="389"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91" t="str">
        <f t="shared" ref="AE14:AE62" si="5">IFERROR(IF(AD14="","",ROUND(AD14*$AE$11,2)),"")</f>
        <v/>
      </c>
      <c r="AF14" s="379"/>
      <c r="AG14" s="380" t="str">
        <f t="shared" ref="AG14:AG62" si="6">IFERROR(IF(AF14="","",ROUND(AF14/$AF$11*100,2)),"")</f>
        <v/>
      </c>
      <c r="AH14" s="381" t="str">
        <f t="shared" ref="AH14:AH62" si="7">IFERROR(IF(AG14="","",ROUND(AG14*$AH$11,2)),"")</f>
        <v/>
      </c>
      <c r="AI14" s="392" t="str">
        <f>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t="str">
        <f>'INPUT DATA'!L13</f>
        <v>BAUTISTA, JOHN PAUL D.</v>
      </c>
      <c r="C15" s="369"/>
      <c r="D15" s="369"/>
      <c r="E15" s="370"/>
      <c r="F15" s="385"/>
      <c r="G15" s="386"/>
      <c r="H15" s="386"/>
      <c r="I15" s="386"/>
      <c r="J15" s="386"/>
      <c r="K15" s="386"/>
      <c r="L15" s="386"/>
      <c r="M15" s="386"/>
      <c r="N15" s="386"/>
      <c r="O15" s="387"/>
      <c r="P15" s="388" t="str">
        <f t="shared" si="0"/>
        <v/>
      </c>
      <c r="Q15" s="380" t="str">
        <f t="shared" si="1"/>
        <v/>
      </c>
      <c r="R15" s="389" t="str">
        <f t="shared" si="2"/>
        <v/>
      </c>
      <c r="S15" s="385"/>
      <c r="T15" s="386"/>
      <c r="U15" s="386"/>
      <c r="V15" s="386"/>
      <c r="W15" s="386"/>
      <c r="X15" s="386"/>
      <c r="Y15" s="386"/>
      <c r="Z15" s="386"/>
      <c r="AA15" s="386"/>
      <c r="AB15" s="387"/>
      <c r="AC15" s="390" t="str">
        <f t="shared" si="3"/>
        <v/>
      </c>
      <c r="AD15" s="380" t="str">
        <f t="shared" si="4"/>
        <v/>
      </c>
      <c r="AE15" s="391" t="str">
        <f t="shared" si="5"/>
        <v/>
      </c>
      <c r="AF15" s="379"/>
      <c r="AG15" s="380" t="str">
        <f t="shared" si="6"/>
        <v/>
      </c>
      <c r="AH15" s="381" t="str">
        <f t="shared" si="7"/>
        <v/>
      </c>
      <c r="AI15" s="392" t="str">
        <f t="shared" ref="AI15:AI62" si="8">IFERROR(R15+AE15+AH15,"")</f>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t="str">
        <f>'INPUT DATA'!L14</f>
        <v>BAUTISTA, JOSHUA A.</v>
      </c>
      <c r="C16" s="369"/>
      <c r="D16" s="369"/>
      <c r="E16" s="370"/>
      <c r="F16" s="394"/>
      <c r="G16" s="395"/>
      <c r="H16" s="395"/>
      <c r="I16" s="395"/>
      <c r="J16" s="395"/>
      <c r="K16" s="395"/>
      <c r="L16" s="395"/>
      <c r="M16" s="395"/>
      <c r="N16" s="395"/>
      <c r="O16" s="396"/>
      <c r="P16" s="388" t="str">
        <f t="shared" si="0"/>
        <v/>
      </c>
      <c r="Q16" s="380" t="str">
        <f t="shared" si="1"/>
        <v/>
      </c>
      <c r="R16" s="389" t="str">
        <f t="shared" si="2"/>
        <v/>
      </c>
      <c r="S16" s="394"/>
      <c r="T16" s="395"/>
      <c r="U16" s="395"/>
      <c r="V16" s="395"/>
      <c r="W16" s="395"/>
      <c r="X16" s="395"/>
      <c r="Y16" s="395"/>
      <c r="Z16" s="395"/>
      <c r="AA16" s="395"/>
      <c r="AB16" s="396"/>
      <c r="AC16" s="390" t="str">
        <f t="shared" si="3"/>
        <v/>
      </c>
      <c r="AD16" s="380" t="str">
        <f t="shared" si="4"/>
        <v/>
      </c>
      <c r="AE16" s="39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t="str">
        <f>'INPUT DATA'!L15</f>
        <v>DELA CRUZ, VINCENT B.</v>
      </c>
      <c r="C17" s="369"/>
      <c r="D17" s="369"/>
      <c r="E17" s="370"/>
      <c r="F17" s="394"/>
      <c r="G17" s="395"/>
      <c r="H17" s="395"/>
      <c r="I17" s="395"/>
      <c r="J17" s="395"/>
      <c r="K17" s="395"/>
      <c r="L17" s="395"/>
      <c r="M17" s="395"/>
      <c r="N17" s="395"/>
      <c r="O17" s="396"/>
      <c r="P17" s="388" t="str">
        <f t="shared" si="0"/>
        <v/>
      </c>
      <c r="Q17" s="380" t="str">
        <f t="shared" si="1"/>
        <v/>
      </c>
      <c r="R17" s="389" t="str">
        <f t="shared" si="2"/>
        <v/>
      </c>
      <c r="S17" s="394"/>
      <c r="T17" s="395"/>
      <c r="U17" s="395"/>
      <c r="V17" s="395"/>
      <c r="W17" s="395"/>
      <c r="X17" s="395"/>
      <c r="Y17" s="395"/>
      <c r="Z17" s="395"/>
      <c r="AA17" s="395"/>
      <c r="AB17" s="396"/>
      <c r="AC17" s="390" t="str">
        <f t="shared" si="3"/>
        <v/>
      </c>
      <c r="AD17" s="380" t="str">
        <f t="shared" si="4"/>
        <v/>
      </c>
      <c r="AE17" s="39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t="str">
        <f>'INPUT DATA'!L16</f>
        <v>DOMINGO, JOSHUA S.</v>
      </c>
      <c r="C18" s="369"/>
      <c r="D18" s="369"/>
      <c r="E18" s="370"/>
      <c r="F18" s="394"/>
      <c r="G18" s="395"/>
      <c r="H18" s="395"/>
      <c r="I18" s="395"/>
      <c r="J18" s="395"/>
      <c r="K18" s="395"/>
      <c r="L18" s="395"/>
      <c r="M18" s="395"/>
      <c r="N18" s="395"/>
      <c r="O18" s="396"/>
      <c r="P18" s="388" t="str">
        <f t="shared" si="0"/>
        <v/>
      </c>
      <c r="Q18" s="380" t="str">
        <f t="shared" si="1"/>
        <v/>
      </c>
      <c r="R18" s="389" t="str">
        <f t="shared" si="2"/>
        <v/>
      </c>
      <c r="S18" s="394"/>
      <c r="T18" s="395"/>
      <c r="U18" s="395"/>
      <c r="V18" s="395"/>
      <c r="W18" s="395"/>
      <c r="X18" s="395"/>
      <c r="Y18" s="395"/>
      <c r="Z18" s="395"/>
      <c r="AA18" s="395"/>
      <c r="AB18" s="396"/>
      <c r="AC18" s="390" t="str">
        <f t="shared" si="3"/>
        <v/>
      </c>
      <c r="AD18" s="380" t="str">
        <f t="shared" si="4"/>
        <v/>
      </c>
      <c r="AE18" s="39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t="str">
        <f>'INPUT DATA'!L17</f>
        <v>FERNANDEZ, ADRIAN T.</v>
      </c>
      <c r="C19" s="369"/>
      <c r="D19" s="369"/>
      <c r="E19" s="370"/>
      <c r="F19" s="394"/>
      <c r="G19" s="395"/>
      <c r="H19" s="395"/>
      <c r="I19" s="395"/>
      <c r="J19" s="395"/>
      <c r="K19" s="395"/>
      <c r="L19" s="395"/>
      <c r="M19" s="395"/>
      <c r="N19" s="395"/>
      <c r="O19" s="396"/>
      <c r="P19" s="388" t="str">
        <f t="shared" si="0"/>
        <v/>
      </c>
      <c r="Q19" s="380" t="str">
        <f t="shared" si="1"/>
        <v/>
      </c>
      <c r="R19" s="389" t="str">
        <f t="shared" si="2"/>
        <v/>
      </c>
      <c r="S19" s="394"/>
      <c r="T19" s="395"/>
      <c r="U19" s="395"/>
      <c r="V19" s="395"/>
      <c r="W19" s="395"/>
      <c r="X19" s="395"/>
      <c r="Y19" s="395"/>
      <c r="Z19" s="395"/>
      <c r="AA19" s="395"/>
      <c r="AB19" s="396"/>
      <c r="AC19" s="390" t="str">
        <f t="shared" si="3"/>
        <v/>
      </c>
      <c r="AD19" s="380" t="str">
        <f t="shared" si="4"/>
        <v/>
      </c>
      <c r="AE19" s="39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t="str">
        <f>'INPUT DATA'!L18</f>
        <v>IGNACIO JR., GABRIEL N.</v>
      </c>
      <c r="C20" s="369"/>
      <c r="D20" s="369"/>
      <c r="E20" s="370"/>
      <c r="F20" s="394"/>
      <c r="G20" s="395"/>
      <c r="H20" s="395"/>
      <c r="I20" s="395"/>
      <c r="J20" s="395"/>
      <c r="K20" s="395"/>
      <c r="L20" s="395"/>
      <c r="M20" s="395"/>
      <c r="N20" s="395"/>
      <c r="O20" s="396"/>
      <c r="P20" s="388" t="str">
        <f t="shared" si="0"/>
        <v/>
      </c>
      <c r="Q20" s="380" t="str">
        <f t="shared" si="1"/>
        <v/>
      </c>
      <c r="R20" s="389" t="str">
        <f t="shared" si="2"/>
        <v/>
      </c>
      <c r="S20" s="394"/>
      <c r="T20" s="395"/>
      <c r="U20" s="395"/>
      <c r="V20" s="395"/>
      <c r="W20" s="395"/>
      <c r="X20" s="395"/>
      <c r="Y20" s="395"/>
      <c r="Z20" s="395"/>
      <c r="AA20" s="395"/>
      <c r="AB20" s="396"/>
      <c r="AC20" s="390" t="str">
        <f t="shared" si="3"/>
        <v/>
      </c>
      <c r="AD20" s="380" t="str">
        <f t="shared" si="4"/>
        <v/>
      </c>
      <c r="AE20" s="39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t="str">
        <f>'INPUT DATA'!L19</f>
        <v>IGNACIO, JERICHO A.</v>
      </c>
      <c r="C21" s="369"/>
      <c r="D21" s="369"/>
      <c r="E21" s="370"/>
      <c r="F21" s="394"/>
      <c r="G21" s="395"/>
      <c r="H21" s="395"/>
      <c r="I21" s="395"/>
      <c r="J21" s="395"/>
      <c r="K21" s="395"/>
      <c r="L21" s="395"/>
      <c r="M21" s="395"/>
      <c r="N21" s="395"/>
      <c r="O21" s="396"/>
      <c r="P21" s="388" t="str">
        <f t="shared" si="0"/>
        <v/>
      </c>
      <c r="Q21" s="380" t="str">
        <f t="shared" si="1"/>
        <v/>
      </c>
      <c r="R21" s="389" t="str">
        <f t="shared" si="2"/>
        <v/>
      </c>
      <c r="S21" s="394"/>
      <c r="T21" s="395"/>
      <c r="U21" s="395"/>
      <c r="V21" s="395"/>
      <c r="W21" s="395"/>
      <c r="X21" s="395"/>
      <c r="Y21" s="395"/>
      <c r="Z21" s="395"/>
      <c r="AA21" s="395"/>
      <c r="AB21" s="396"/>
      <c r="AC21" s="390" t="str">
        <f t="shared" si="3"/>
        <v/>
      </c>
      <c r="AD21" s="380" t="str">
        <f t="shared" si="4"/>
        <v/>
      </c>
      <c r="AE21" s="39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t="str">
        <f>'INPUT DATA'!L20</f>
        <v>LUMAPAS, MARK ANTHONY Y.</v>
      </c>
      <c r="C22" s="369"/>
      <c r="D22" s="369"/>
      <c r="E22" s="370"/>
      <c r="F22" s="394"/>
      <c r="G22" s="395"/>
      <c r="H22" s="395"/>
      <c r="I22" s="395"/>
      <c r="J22" s="395"/>
      <c r="K22" s="395"/>
      <c r="L22" s="395"/>
      <c r="M22" s="395"/>
      <c r="N22" s="395"/>
      <c r="O22" s="396"/>
      <c r="P22" s="388" t="str">
        <f t="shared" si="0"/>
        <v/>
      </c>
      <c r="Q22" s="380" t="str">
        <f t="shared" si="1"/>
        <v/>
      </c>
      <c r="R22" s="389" t="str">
        <f t="shared" si="2"/>
        <v/>
      </c>
      <c r="S22" s="394"/>
      <c r="T22" s="395"/>
      <c r="U22" s="395"/>
      <c r="V22" s="395"/>
      <c r="W22" s="395"/>
      <c r="X22" s="395"/>
      <c r="Y22" s="395"/>
      <c r="Z22" s="395"/>
      <c r="AA22" s="395"/>
      <c r="AB22" s="396"/>
      <c r="AC22" s="390" t="str">
        <f t="shared" si="3"/>
        <v/>
      </c>
      <c r="AD22" s="380" t="str">
        <f t="shared" si="4"/>
        <v/>
      </c>
      <c r="AE22" s="39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t="str">
        <f>'INPUT DATA'!L21</f>
        <v>MERCADO, VINCENT G.</v>
      </c>
      <c r="C23" s="369"/>
      <c r="D23" s="369"/>
      <c r="E23" s="370"/>
      <c r="F23" s="394"/>
      <c r="G23" s="395"/>
      <c r="H23" s="395"/>
      <c r="I23" s="395"/>
      <c r="J23" s="395"/>
      <c r="K23" s="395"/>
      <c r="L23" s="395"/>
      <c r="M23" s="395"/>
      <c r="N23" s="395"/>
      <c r="O23" s="396"/>
      <c r="P23" s="388" t="str">
        <f t="shared" si="0"/>
        <v/>
      </c>
      <c r="Q23" s="380" t="str">
        <f t="shared" si="1"/>
        <v/>
      </c>
      <c r="R23" s="389" t="str">
        <f t="shared" si="2"/>
        <v/>
      </c>
      <c r="S23" s="394"/>
      <c r="T23" s="395"/>
      <c r="U23" s="395"/>
      <c r="V23" s="395"/>
      <c r="W23" s="395"/>
      <c r="X23" s="395"/>
      <c r="Y23" s="395"/>
      <c r="Z23" s="395"/>
      <c r="AA23" s="395"/>
      <c r="AB23" s="396"/>
      <c r="AC23" s="390" t="str">
        <f t="shared" si="3"/>
        <v/>
      </c>
      <c r="AD23" s="380" t="str">
        <f t="shared" si="4"/>
        <v/>
      </c>
      <c r="AE23" s="39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384">
        <v>12</v>
      </c>
      <c r="B24" s="369" t="str">
        <f>'INPUT DATA'!L22</f>
        <v>MORALES, JOSHUA C.</v>
      </c>
      <c r="C24" s="369"/>
      <c r="D24" s="369"/>
      <c r="E24" s="370"/>
      <c r="F24" s="394"/>
      <c r="G24" s="395"/>
      <c r="H24" s="395"/>
      <c r="I24" s="395"/>
      <c r="J24" s="395"/>
      <c r="K24" s="395"/>
      <c r="L24" s="395"/>
      <c r="M24" s="395"/>
      <c r="N24" s="395"/>
      <c r="O24" s="396"/>
      <c r="P24" s="388" t="str">
        <f t="shared" si="0"/>
        <v/>
      </c>
      <c r="Q24" s="380" t="str">
        <f t="shared" si="1"/>
        <v/>
      </c>
      <c r="R24" s="389" t="str">
        <f t="shared" si="2"/>
        <v/>
      </c>
      <c r="S24" s="394"/>
      <c r="T24" s="395"/>
      <c r="U24" s="395"/>
      <c r="V24" s="395"/>
      <c r="W24" s="395"/>
      <c r="X24" s="395"/>
      <c r="Y24" s="395"/>
      <c r="Z24" s="395"/>
      <c r="AA24" s="395"/>
      <c r="AB24" s="396"/>
      <c r="AC24" s="390" t="str">
        <f t="shared" si="3"/>
        <v/>
      </c>
      <c r="AD24" s="380" t="str">
        <f t="shared" si="4"/>
        <v/>
      </c>
      <c r="AE24" s="39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t="str">
        <f>'INPUT DATA'!L23</f>
        <v>RAMOS, BENEDICT Y.</v>
      </c>
      <c r="C25" s="369"/>
      <c r="D25" s="369"/>
      <c r="E25" s="370"/>
      <c r="F25" s="394"/>
      <c r="G25" s="395"/>
      <c r="H25" s="395"/>
      <c r="I25" s="395"/>
      <c r="J25" s="395"/>
      <c r="K25" s="395"/>
      <c r="L25" s="395"/>
      <c r="M25" s="395"/>
      <c r="N25" s="395"/>
      <c r="O25" s="396"/>
      <c r="P25" s="388" t="str">
        <f t="shared" si="0"/>
        <v/>
      </c>
      <c r="Q25" s="380" t="str">
        <f t="shared" si="1"/>
        <v/>
      </c>
      <c r="R25" s="389" t="str">
        <f t="shared" si="2"/>
        <v/>
      </c>
      <c r="S25" s="394"/>
      <c r="T25" s="395"/>
      <c r="U25" s="395"/>
      <c r="V25" s="395"/>
      <c r="W25" s="395"/>
      <c r="X25" s="395"/>
      <c r="Y25" s="395"/>
      <c r="Z25" s="395"/>
      <c r="AA25" s="395"/>
      <c r="AB25" s="396"/>
      <c r="AC25" s="390" t="str">
        <f t="shared" si="3"/>
        <v/>
      </c>
      <c r="AD25" s="380" t="str">
        <f t="shared" si="4"/>
        <v/>
      </c>
      <c r="AE25" s="39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t="str">
        <f>'INPUT DATA'!L24</f>
        <v>REYES, KYLE N.</v>
      </c>
      <c r="C26" s="369"/>
      <c r="D26" s="369"/>
      <c r="E26" s="370"/>
      <c r="F26" s="394"/>
      <c r="G26" s="395"/>
      <c r="H26" s="395"/>
      <c r="I26" s="395"/>
      <c r="J26" s="395"/>
      <c r="K26" s="395"/>
      <c r="L26" s="395"/>
      <c r="M26" s="395"/>
      <c r="N26" s="395"/>
      <c r="O26" s="396"/>
      <c r="P26" s="388" t="str">
        <f t="shared" si="0"/>
        <v/>
      </c>
      <c r="Q26" s="380" t="str">
        <f t="shared" si="1"/>
        <v/>
      </c>
      <c r="R26" s="389" t="str">
        <f t="shared" si="2"/>
        <v/>
      </c>
      <c r="S26" s="394"/>
      <c r="T26" s="395"/>
      <c r="U26" s="395"/>
      <c r="V26" s="395"/>
      <c r="W26" s="395"/>
      <c r="X26" s="395"/>
      <c r="Y26" s="395"/>
      <c r="Z26" s="395"/>
      <c r="AA26" s="395"/>
      <c r="AB26" s="396"/>
      <c r="AC26" s="390" t="str">
        <f t="shared" si="3"/>
        <v/>
      </c>
      <c r="AD26" s="380" t="str">
        <f t="shared" si="4"/>
        <v/>
      </c>
      <c r="AE26" s="39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t="str">
        <f>'INPUT DATA'!L25</f>
        <v>SANTOS, NATHANIEL E.</v>
      </c>
      <c r="C27" s="369"/>
      <c r="D27" s="369"/>
      <c r="E27" s="370"/>
      <c r="F27" s="394"/>
      <c r="G27" s="395"/>
      <c r="H27" s="395"/>
      <c r="I27" s="395"/>
      <c r="J27" s="395"/>
      <c r="K27" s="395"/>
      <c r="L27" s="395"/>
      <c r="M27" s="395"/>
      <c r="N27" s="395"/>
      <c r="O27" s="396"/>
      <c r="P27" s="388" t="str">
        <f t="shared" si="0"/>
        <v/>
      </c>
      <c r="Q27" s="380" t="str">
        <f t="shared" si="1"/>
        <v/>
      </c>
      <c r="R27" s="389" t="str">
        <f t="shared" si="2"/>
        <v/>
      </c>
      <c r="S27" s="394"/>
      <c r="T27" s="395"/>
      <c r="U27" s="395"/>
      <c r="V27" s="395"/>
      <c r="W27" s="395"/>
      <c r="X27" s="395"/>
      <c r="Y27" s="395"/>
      <c r="Z27" s="395"/>
      <c r="AA27" s="395"/>
      <c r="AB27" s="396"/>
      <c r="AC27" s="390" t="str">
        <f t="shared" si="3"/>
        <v/>
      </c>
      <c r="AD27" s="380" t="str">
        <f t="shared" si="4"/>
        <v/>
      </c>
      <c r="AE27" s="391" t="str">
        <f t="shared" si="5"/>
        <v/>
      </c>
      <c r="AF27" s="379"/>
      <c r="AG27" s="380" t="str">
        <f t="shared" si="6"/>
        <v/>
      </c>
      <c r="AH27" s="381" t="str">
        <f t="shared" si="7"/>
        <v/>
      </c>
      <c r="AI27" s="392" t="str">
        <f t="shared" si="8"/>
        <v/>
      </c>
      <c r="AJ27" s="393" t="str">
        <f>IFERROR(VLOOKUP(AI27,'Helper(IMPORTANT!)'!$CQ$1:$CR$41,2,TRUE),"")</f>
        <v/>
      </c>
      <c r="AL27" s="268"/>
    </row>
    <row r="28" ht="18" customHeight="1" spans="1:58">
      <c r="A28" s="384">
        <v>16</v>
      </c>
      <c r="B28" s="369" t="str">
        <f>'INPUT DATA'!L26</f>
        <v>SUMALINOG, PAOLO Z.</v>
      </c>
      <c r="C28" s="369"/>
      <c r="D28" s="369"/>
      <c r="E28" s="370"/>
      <c r="F28" s="394"/>
      <c r="G28" s="395"/>
      <c r="H28" s="395"/>
      <c r="I28" s="395"/>
      <c r="J28" s="395"/>
      <c r="K28" s="395"/>
      <c r="L28" s="395"/>
      <c r="M28" s="395"/>
      <c r="N28" s="395"/>
      <c r="O28" s="396"/>
      <c r="P28" s="388" t="str">
        <f t="shared" si="0"/>
        <v/>
      </c>
      <c r="Q28" s="380" t="str">
        <f t="shared" si="1"/>
        <v/>
      </c>
      <c r="R28" s="389" t="str">
        <f t="shared" si="2"/>
        <v/>
      </c>
      <c r="S28" s="394"/>
      <c r="T28" s="395"/>
      <c r="U28" s="395"/>
      <c r="V28" s="395"/>
      <c r="W28" s="395"/>
      <c r="X28" s="395"/>
      <c r="Y28" s="395"/>
      <c r="Z28" s="395"/>
      <c r="AA28" s="395"/>
      <c r="AB28" s="396"/>
      <c r="AC28" s="390" t="str">
        <f t="shared" si="3"/>
        <v/>
      </c>
      <c r="AD28" s="380" t="str">
        <f t="shared" si="4"/>
        <v/>
      </c>
      <c r="AE28" s="391" t="str">
        <f t="shared" si="5"/>
        <v/>
      </c>
      <c r="AF28" s="379"/>
      <c r="AG28" s="380" t="str">
        <f t="shared" si="6"/>
        <v/>
      </c>
      <c r="AH28" s="381" t="str">
        <f t="shared" si="7"/>
        <v/>
      </c>
      <c r="AI28" s="392" t="str">
        <f t="shared" si="8"/>
        <v/>
      </c>
      <c r="AJ28" s="393" t="str">
        <f>IFERROR(VLOOKUP(AI28,'Helper(IMPORTANT!)'!$CQ$1:$CR$41,2,TRUE),"")</f>
        <v/>
      </c>
      <c r="AL28" s="268"/>
    </row>
    <row r="29" ht="18" customHeight="1" spans="1:58">
      <c r="A29" s="384">
        <v>17</v>
      </c>
      <c r="B29" s="369" t="str">
        <f>'INPUT DATA'!L27</f>
        <v>TORRES JR., BENEDICT V.</v>
      </c>
      <c r="C29" s="369"/>
      <c r="D29" s="369"/>
      <c r="E29" s="370"/>
      <c r="F29" s="394"/>
      <c r="G29" s="395"/>
      <c r="H29" s="395"/>
      <c r="I29" s="395"/>
      <c r="J29" s="395"/>
      <c r="K29" s="395"/>
      <c r="L29" s="395"/>
      <c r="M29" s="395"/>
      <c r="N29" s="395"/>
      <c r="O29" s="396"/>
      <c r="P29" s="388" t="str">
        <f t="shared" si="0"/>
        <v/>
      </c>
      <c r="Q29" s="380" t="str">
        <f t="shared" si="1"/>
        <v/>
      </c>
      <c r="R29" s="389" t="str">
        <f t="shared" si="2"/>
        <v/>
      </c>
      <c r="S29" s="394"/>
      <c r="T29" s="395"/>
      <c r="U29" s="395"/>
      <c r="V29" s="395"/>
      <c r="W29" s="395"/>
      <c r="X29" s="395"/>
      <c r="Y29" s="395"/>
      <c r="Z29" s="395"/>
      <c r="AA29" s="395"/>
      <c r="AB29" s="396"/>
      <c r="AC29" s="390" t="str">
        <f t="shared" si="3"/>
        <v/>
      </c>
      <c r="AD29" s="380" t="str">
        <f t="shared" si="4"/>
        <v/>
      </c>
      <c r="AE29" s="391" t="str">
        <f t="shared" si="5"/>
        <v/>
      </c>
      <c r="AF29" s="379"/>
      <c r="AG29" s="380" t="str">
        <f t="shared" si="6"/>
        <v/>
      </c>
      <c r="AH29" s="381" t="str">
        <f t="shared" si="7"/>
        <v/>
      </c>
      <c r="AI29" s="392" t="str">
        <f t="shared" si="8"/>
        <v/>
      </c>
      <c r="AJ29" s="393" t="str">
        <f>IFERROR(VLOOKUP(AI29,'Helper(IMPORTANT!)'!$CQ$1:$CR$41,2,TRUE),"")</f>
        <v/>
      </c>
      <c r="AL29" s="268"/>
    </row>
    <row r="30" ht="18" customHeight="1" spans="1:58">
      <c r="A30" s="384">
        <v>18</v>
      </c>
      <c r="B30" s="369" t="str">
        <f>'INPUT DATA'!L28</f>
        <v>VILLANUEVA JR., FRANCIS K.</v>
      </c>
      <c r="C30" s="369"/>
      <c r="D30" s="369"/>
      <c r="E30" s="370"/>
      <c r="F30" s="394"/>
      <c r="G30" s="395"/>
      <c r="H30" s="395"/>
      <c r="I30" s="395"/>
      <c r="J30" s="395"/>
      <c r="K30" s="395"/>
      <c r="L30" s="395"/>
      <c r="M30" s="395"/>
      <c r="N30" s="395"/>
      <c r="O30" s="396"/>
      <c r="P30" s="388" t="str">
        <f t="shared" si="0"/>
        <v/>
      </c>
      <c r="Q30" s="380" t="str">
        <f t="shared" si="1"/>
        <v/>
      </c>
      <c r="R30" s="389" t="str">
        <f t="shared" si="2"/>
        <v/>
      </c>
      <c r="S30" s="394"/>
      <c r="T30" s="395"/>
      <c r="U30" s="395"/>
      <c r="V30" s="395"/>
      <c r="W30" s="395"/>
      <c r="X30" s="395"/>
      <c r="Y30" s="395"/>
      <c r="Z30" s="395"/>
      <c r="AA30" s="395"/>
      <c r="AB30" s="396"/>
      <c r="AC30" s="390" t="str">
        <f t="shared" si="3"/>
        <v/>
      </c>
      <c r="AD30" s="380" t="str">
        <f t="shared" si="4"/>
        <v/>
      </c>
      <c r="AE30" s="391" t="str">
        <f t="shared" si="5"/>
        <v/>
      </c>
      <c r="AF30" s="379"/>
      <c r="AG30" s="380" t="str">
        <f t="shared" si="6"/>
        <v/>
      </c>
      <c r="AH30" s="381" t="str">
        <f t="shared" si="7"/>
        <v/>
      </c>
      <c r="AI30" s="392" t="str">
        <f t="shared" si="8"/>
        <v/>
      </c>
      <c r="AJ30" s="393" t="str">
        <f>IFERROR(VLOOKUP(AI30,'Helper(IMPORTANT!)'!$CQ$1:$CR$41,2,TRUE),"")</f>
        <v/>
      </c>
      <c r="AL30" s="268"/>
    </row>
    <row r="31" ht="18" customHeight="1" spans="1:58">
      <c r="A31" s="384">
        <v>19</v>
      </c>
      <c r="B31" s="369" t="str">
        <f>'INPUT DATA'!L29</f>
        <v>YBANEZ, IVAN P.</v>
      </c>
      <c r="C31" s="369"/>
      <c r="D31" s="369"/>
      <c r="E31" s="370"/>
      <c r="F31" s="394"/>
      <c r="G31" s="395"/>
      <c r="H31" s="395"/>
      <c r="I31" s="395"/>
      <c r="J31" s="395"/>
      <c r="K31" s="395"/>
      <c r="L31" s="395"/>
      <c r="M31" s="395"/>
      <c r="N31" s="395"/>
      <c r="O31" s="396"/>
      <c r="P31" s="388" t="str">
        <f t="shared" si="0"/>
        <v/>
      </c>
      <c r="Q31" s="380" t="str">
        <f t="shared" si="1"/>
        <v/>
      </c>
      <c r="R31" s="389" t="str">
        <f t="shared" si="2"/>
        <v/>
      </c>
      <c r="S31" s="394"/>
      <c r="T31" s="395"/>
      <c r="U31" s="395"/>
      <c r="V31" s="395"/>
      <c r="W31" s="395"/>
      <c r="X31" s="395"/>
      <c r="Y31" s="395"/>
      <c r="Z31" s="395"/>
      <c r="AA31" s="395"/>
      <c r="AB31" s="396"/>
      <c r="AC31" s="390" t="str">
        <f t="shared" si="3"/>
        <v/>
      </c>
      <c r="AD31" s="380" t="str">
        <f t="shared" si="4"/>
        <v/>
      </c>
      <c r="AE31" s="391" t="str">
        <f t="shared" si="5"/>
        <v/>
      </c>
      <c r="AF31" s="379"/>
      <c r="AG31" s="380" t="str">
        <f t="shared" si="6"/>
        <v/>
      </c>
      <c r="AH31" s="381" t="str">
        <f t="shared" si="7"/>
        <v/>
      </c>
      <c r="AI31" s="392" t="str">
        <f t="shared" si="8"/>
        <v/>
      </c>
      <c r="AJ31" s="393" t="str">
        <f>IFERROR(VLOOKUP(AI31,'Helper(IMPORTANT!)'!$CQ$1:$CR$41,2,TRUE),"")</f>
        <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92</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t="str">
        <f>'INPUT DATA'!O11</f>
        <v>ALCANTARA, ANGELICA U.</v>
      </c>
      <c r="C64" s="369"/>
      <c r="D64" s="369"/>
      <c r="E64" s="370"/>
      <c r="F64" s="419"/>
      <c r="G64" s="420"/>
      <c r="H64" s="420"/>
      <c r="I64" s="420"/>
      <c r="J64" s="420"/>
      <c r="K64" s="420"/>
      <c r="L64" s="420"/>
      <c r="M64" s="420"/>
      <c r="N64" s="420"/>
      <c r="O64" s="421"/>
      <c r="P64" s="374" t="str">
        <f t="shared" si="0"/>
        <v/>
      </c>
      <c r="Q64" s="375" t="str">
        <f t="shared" ref="Q64:Q113" si="9">IFERROR(IF(P64="","",ROUND(P64/$P$11*100,2)),"")</f>
        <v/>
      </c>
      <c r="R64" s="376" t="str">
        <f t="shared" ref="R64:R113" si="10">IFERROR(IF(Q64="","",ROUND(Q64*$R$11,2)),"")</f>
        <v/>
      </c>
      <c r="S64" s="419"/>
      <c r="T64" s="420"/>
      <c r="U64" s="420"/>
      <c r="V64" s="420"/>
      <c r="W64" s="420"/>
      <c r="X64" s="420"/>
      <c r="Y64" s="420"/>
      <c r="Z64" s="420"/>
      <c r="AA64" s="420"/>
      <c r="AB64" s="421"/>
      <c r="AC64" s="377" t="str">
        <f t="shared" si="3"/>
        <v/>
      </c>
      <c r="AD64" s="375" t="str">
        <f t="shared" ref="AD64:AD113" si="11">IFERROR(IF(AC64="","",ROUND(AC64/$AC$11*100,2)),"")</f>
        <v/>
      </c>
      <c r="AE64" s="378" t="str">
        <f t="shared" ref="AE64:AE113" si="12">IFERROR(IF(AD64="","",ROUND(AD64*$AE$11,2)),"")</f>
        <v/>
      </c>
      <c r="AF64" s="379"/>
      <c r="AG64" s="380" t="str">
        <f>IFERROR(IF(AF64="","",ROUND(AF64/$AF$11*100,2)),"")</f>
        <v/>
      </c>
      <c r="AH64" s="381" t="str">
        <f t="shared" ref="AH64:AH113" si="13">IFERROR(IF(AG64="","",ROUND(AG64*$AH$11,2)),"")</f>
        <v/>
      </c>
      <c r="AI64" s="382" t="str">
        <f t="shared" ref="AI64:AI113" si="14">IFERROR(R64+AE64+AH64,"")</f>
        <v/>
      </c>
      <c r="AJ64" s="38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t="str">
        <f>'INPUT DATA'!O12</f>
        <v>ALCANTARA, SHAIRA V.</v>
      </c>
      <c r="C65" s="369"/>
      <c r="D65" s="369"/>
      <c r="E65" s="370"/>
      <c r="F65" s="394"/>
      <c r="G65" s="395"/>
      <c r="H65" s="395"/>
      <c r="I65" s="395"/>
      <c r="J65" s="395"/>
      <c r="K65" s="395"/>
      <c r="L65" s="395"/>
      <c r="M65" s="395"/>
      <c r="N65" s="395"/>
      <c r="O65" s="396"/>
      <c r="P65" s="388" t="str">
        <f t="shared" si="0"/>
        <v/>
      </c>
      <c r="Q65" s="380" t="str">
        <f t="shared" si="9"/>
        <v/>
      </c>
      <c r="R65" s="389" t="str">
        <f t="shared" si="10"/>
        <v/>
      </c>
      <c r="S65" s="394"/>
      <c r="T65" s="395"/>
      <c r="U65" s="395"/>
      <c r="V65" s="395"/>
      <c r="W65" s="395"/>
      <c r="X65" s="395"/>
      <c r="Y65" s="395"/>
      <c r="Z65" s="395"/>
      <c r="AA65" s="395"/>
      <c r="AB65" s="396"/>
      <c r="AC65" s="390" t="str">
        <f t="shared" si="3"/>
        <v/>
      </c>
      <c r="AD65" s="380" t="str">
        <f t="shared" si="11"/>
        <v/>
      </c>
      <c r="AE65" s="391" t="str">
        <f t="shared" si="12"/>
        <v/>
      </c>
      <c r="AF65" s="379"/>
      <c r="AG65" s="380" t="str">
        <f t="shared" ref="AG65:AG113" si="15">IFERROR(IF(AF65="","",ROUND(AF65/$AF$11*100,2)),"")</f>
        <v/>
      </c>
      <c r="AH65" s="381" t="str">
        <f t="shared" si="13"/>
        <v/>
      </c>
      <c r="AI65" s="392" t="str">
        <f t="shared" si="14"/>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t="str">
        <f>'INPUT DATA'!O13</f>
        <v>AQUINO, HANNAH D.</v>
      </c>
      <c r="C66" s="369"/>
      <c r="D66" s="369"/>
      <c r="E66" s="370"/>
      <c r="F66" s="394"/>
      <c r="G66" s="395"/>
      <c r="H66" s="395"/>
      <c r="I66" s="395"/>
      <c r="J66" s="395"/>
      <c r="K66" s="395"/>
      <c r="L66" s="395"/>
      <c r="M66" s="395"/>
      <c r="N66" s="395"/>
      <c r="O66" s="396"/>
      <c r="P66" s="388" t="str">
        <f t="shared" si="0"/>
        <v/>
      </c>
      <c r="Q66" s="380" t="str">
        <f t="shared" si="9"/>
        <v/>
      </c>
      <c r="R66" s="389" t="str">
        <f t="shared" si="10"/>
        <v/>
      </c>
      <c r="S66" s="394"/>
      <c r="T66" s="395"/>
      <c r="U66" s="395"/>
      <c r="V66" s="395"/>
      <c r="W66" s="395"/>
      <c r="X66" s="395"/>
      <c r="Y66" s="395"/>
      <c r="Z66" s="395"/>
      <c r="AA66" s="395"/>
      <c r="AB66" s="396"/>
      <c r="AC66" s="390" t="str">
        <f t="shared" si="3"/>
        <v/>
      </c>
      <c r="AD66" s="380" t="str">
        <f t="shared" si="11"/>
        <v/>
      </c>
      <c r="AE66" s="391" t="str">
        <f t="shared" si="12"/>
        <v/>
      </c>
      <c r="AF66" s="379"/>
      <c r="AG66" s="380" t="str">
        <f t="shared" si="15"/>
        <v/>
      </c>
      <c r="AH66" s="381" t="str">
        <f t="shared" si="13"/>
        <v/>
      </c>
      <c r="AI66" s="392" t="str">
        <f t="shared" si="14"/>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t="str">
        <f>'INPUT DATA'!O14</f>
        <v>BAUTISTA, JASMINE H.</v>
      </c>
      <c r="C67" s="369"/>
      <c r="D67" s="369"/>
      <c r="E67" s="370"/>
      <c r="F67" s="394"/>
      <c r="G67" s="395"/>
      <c r="H67" s="395"/>
      <c r="I67" s="395"/>
      <c r="J67" s="395"/>
      <c r="K67" s="395"/>
      <c r="L67" s="395"/>
      <c r="M67" s="395"/>
      <c r="N67" s="395"/>
      <c r="O67" s="396"/>
      <c r="P67" s="388" t="str">
        <f t="shared" si="0"/>
        <v/>
      </c>
      <c r="Q67" s="380" t="str">
        <f t="shared" si="9"/>
        <v/>
      </c>
      <c r="R67" s="389" t="str">
        <f t="shared" si="10"/>
        <v/>
      </c>
      <c r="S67" s="394"/>
      <c r="T67" s="395"/>
      <c r="U67" s="395"/>
      <c r="V67" s="395"/>
      <c r="W67" s="395"/>
      <c r="X67" s="395"/>
      <c r="Y67" s="395"/>
      <c r="Z67" s="395"/>
      <c r="AA67" s="395"/>
      <c r="AB67" s="396"/>
      <c r="AC67" s="390" t="str">
        <f t="shared" si="3"/>
        <v/>
      </c>
      <c r="AD67" s="380" t="str">
        <f t="shared" si="11"/>
        <v/>
      </c>
      <c r="AE67" s="391" t="str">
        <f t="shared" si="12"/>
        <v/>
      </c>
      <c r="AF67" s="379"/>
      <c r="AG67" s="380" t="str">
        <f t="shared" si="15"/>
        <v/>
      </c>
      <c r="AH67" s="381" t="str">
        <f t="shared" si="13"/>
        <v/>
      </c>
      <c r="AI67" s="392" t="str">
        <f t="shared" si="14"/>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t="str">
        <f>'INPUT DATA'!O15</f>
        <v>CABRERA, MAE Z.</v>
      </c>
      <c r="C68" s="369"/>
      <c r="D68" s="369"/>
      <c r="E68" s="370"/>
      <c r="F68" s="394"/>
      <c r="G68" s="395"/>
      <c r="H68" s="395"/>
      <c r="I68" s="395"/>
      <c r="J68" s="395"/>
      <c r="K68" s="395"/>
      <c r="L68" s="395"/>
      <c r="M68" s="395"/>
      <c r="N68" s="395"/>
      <c r="O68" s="396"/>
      <c r="P68" s="388" t="str">
        <f t="shared" si="0"/>
        <v/>
      </c>
      <c r="Q68" s="380" t="str">
        <f t="shared" si="9"/>
        <v/>
      </c>
      <c r="R68" s="389" t="str">
        <f t="shared" si="10"/>
        <v/>
      </c>
      <c r="S68" s="394"/>
      <c r="T68" s="395"/>
      <c r="U68" s="395"/>
      <c r="V68" s="395"/>
      <c r="W68" s="395"/>
      <c r="X68" s="395"/>
      <c r="Y68" s="395"/>
      <c r="Z68" s="395"/>
      <c r="AA68" s="395"/>
      <c r="AB68" s="396"/>
      <c r="AC68" s="390" t="str">
        <f t="shared" si="3"/>
        <v/>
      </c>
      <c r="AD68" s="380" t="str">
        <f t="shared" si="11"/>
        <v/>
      </c>
      <c r="AE68" s="391" t="str">
        <f t="shared" si="12"/>
        <v/>
      </c>
      <c r="AF68" s="379"/>
      <c r="AG68" s="380" t="str">
        <f t="shared" si="15"/>
        <v/>
      </c>
      <c r="AH68" s="381" t="str">
        <f t="shared" si="13"/>
        <v/>
      </c>
      <c r="AI68" s="392" t="str">
        <f t="shared" si="14"/>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t="str">
        <f>'INPUT DATA'!O16</f>
        <v>CASTILLO, MIKAELA N.</v>
      </c>
      <c r="C69" s="369"/>
      <c r="D69" s="369"/>
      <c r="E69" s="370"/>
      <c r="F69" s="394"/>
      <c r="G69" s="395"/>
      <c r="H69" s="395"/>
      <c r="I69" s="395"/>
      <c r="J69" s="395"/>
      <c r="K69" s="395"/>
      <c r="L69" s="395"/>
      <c r="M69" s="395"/>
      <c r="N69" s="395"/>
      <c r="O69" s="396"/>
      <c r="P69" s="388" t="str">
        <f t="shared" si="0"/>
        <v/>
      </c>
      <c r="Q69" s="380" t="str">
        <f t="shared" si="9"/>
        <v/>
      </c>
      <c r="R69" s="389" t="str">
        <f t="shared" si="10"/>
        <v/>
      </c>
      <c r="S69" s="394"/>
      <c r="T69" s="395"/>
      <c r="U69" s="395"/>
      <c r="V69" s="395"/>
      <c r="W69" s="395"/>
      <c r="X69" s="395"/>
      <c r="Y69" s="395"/>
      <c r="Z69" s="395"/>
      <c r="AA69" s="395"/>
      <c r="AB69" s="396"/>
      <c r="AC69" s="390" t="str">
        <f t="shared" si="3"/>
        <v/>
      </c>
      <c r="AD69" s="380" t="str">
        <f t="shared" si="11"/>
        <v/>
      </c>
      <c r="AE69" s="391" t="str">
        <f t="shared" si="12"/>
        <v/>
      </c>
      <c r="AF69" s="379"/>
      <c r="AG69" s="380" t="str">
        <f t="shared" si="15"/>
        <v/>
      </c>
      <c r="AH69" s="381" t="str">
        <f t="shared" si="13"/>
        <v/>
      </c>
      <c r="AI69" s="392" t="str">
        <f t="shared" si="14"/>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t="str">
        <f>'INPUT DATA'!O17</f>
        <v>CASTILLO, TRISHA V.</v>
      </c>
      <c r="C70" s="369"/>
      <c r="D70" s="369"/>
      <c r="E70" s="370"/>
      <c r="F70" s="394"/>
      <c r="G70" s="395"/>
      <c r="H70" s="395"/>
      <c r="I70" s="395"/>
      <c r="J70" s="395"/>
      <c r="K70" s="395"/>
      <c r="L70" s="395"/>
      <c r="M70" s="395"/>
      <c r="N70" s="395"/>
      <c r="O70" s="396"/>
      <c r="P70" s="388" t="str">
        <f t="shared" si="0"/>
        <v/>
      </c>
      <c r="Q70" s="380" t="str">
        <f t="shared" si="9"/>
        <v/>
      </c>
      <c r="R70" s="389" t="str">
        <f t="shared" si="10"/>
        <v/>
      </c>
      <c r="S70" s="394"/>
      <c r="T70" s="395"/>
      <c r="U70" s="395"/>
      <c r="V70" s="395"/>
      <c r="W70" s="395"/>
      <c r="X70" s="395"/>
      <c r="Y70" s="395"/>
      <c r="Z70" s="395"/>
      <c r="AA70" s="395"/>
      <c r="AB70" s="396"/>
      <c r="AC70" s="390" t="str">
        <f t="shared" si="3"/>
        <v/>
      </c>
      <c r="AD70" s="380" t="str">
        <f t="shared" si="11"/>
        <v/>
      </c>
      <c r="AE70" s="391" t="str">
        <f t="shared" si="12"/>
        <v/>
      </c>
      <c r="AF70" s="379"/>
      <c r="AG70" s="380" t="str">
        <f t="shared" si="15"/>
        <v/>
      </c>
      <c r="AH70" s="381" t="str">
        <f t="shared" si="13"/>
        <v/>
      </c>
      <c r="AI70" s="392" t="str">
        <f t="shared" si="14"/>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t="str">
        <f>'INPUT DATA'!O18</f>
        <v>DELA CRUZ, DIANE L.</v>
      </c>
      <c r="C71" s="369"/>
      <c r="D71" s="369"/>
      <c r="E71" s="370"/>
      <c r="F71" s="394"/>
      <c r="G71" s="395"/>
      <c r="H71" s="395"/>
      <c r="I71" s="395"/>
      <c r="J71" s="395"/>
      <c r="K71" s="395"/>
      <c r="L71" s="395"/>
      <c r="M71" s="395"/>
      <c r="N71" s="395"/>
      <c r="O71" s="396"/>
      <c r="P71" s="388" t="str">
        <f t="shared" si="0"/>
        <v/>
      </c>
      <c r="Q71" s="380" t="str">
        <f t="shared" si="9"/>
        <v/>
      </c>
      <c r="R71" s="389" t="str">
        <f t="shared" si="10"/>
        <v/>
      </c>
      <c r="S71" s="394"/>
      <c r="T71" s="395"/>
      <c r="U71" s="395"/>
      <c r="V71" s="395"/>
      <c r="W71" s="395"/>
      <c r="X71" s="395"/>
      <c r="Y71" s="395"/>
      <c r="Z71" s="395"/>
      <c r="AA71" s="395"/>
      <c r="AB71" s="396"/>
      <c r="AC71" s="390" t="str">
        <f t="shared" si="3"/>
        <v/>
      </c>
      <c r="AD71" s="380" t="str">
        <f t="shared" si="11"/>
        <v/>
      </c>
      <c r="AE71" s="391" t="str">
        <f t="shared" si="12"/>
        <v/>
      </c>
      <c r="AF71" s="379"/>
      <c r="AG71" s="380" t="str">
        <f t="shared" si="15"/>
        <v/>
      </c>
      <c r="AH71" s="381" t="str">
        <f t="shared" si="13"/>
        <v/>
      </c>
      <c r="AI71" s="392" t="str">
        <f t="shared" si="14"/>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t="str">
        <f>'INPUT DATA'!O19</f>
        <v>DELA CRUZ, MARIA CLARA F.</v>
      </c>
      <c r="C72" s="369"/>
      <c r="D72" s="369"/>
      <c r="E72" s="370"/>
      <c r="F72" s="394"/>
      <c r="G72" s="395"/>
      <c r="H72" s="395"/>
      <c r="I72" s="395"/>
      <c r="J72" s="395"/>
      <c r="K72" s="395"/>
      <c r="L72" s="395"/>
      <c r="M72" s="395"/>
      <c r="N72" s="395"/>
      <c r="O72" s="396"/>
      <c r="P72" s="388" t="str">
        <f t="shared" si="0"/>
        <v/>
      </c>
      <c r="Q72" s="380" t="str">
        <f t="shared" si="9"/>
        <v/>
      </c>
      <c r="R72" s="389" t="str">
        <f t="shared" si="10"/>
        <v/>
      </c>
      <c r="S72" s="394"/>
      <c r="T72" s="395"/>
      <c r="U72" s="395"/>
      <c r="V72" s="395"/>
      <c r="W72" s="395"/>
      <c r="X72" s="395"/>
      <c r="Y72" s="395"/>
      <c r="Z72" s="395"/>
      <c r="AA72" s="395"/>
      <c r="AB72" s="396"/>
      <c r="AC72" s="390" t="str">
        <f t="shared" si="3"/>
        <v/>
      </c>
      <c r="AD72" s="380" t="str">
        <f t="shared" si="11"/>
        <v/>
      </c>
      <c r="AE72" s="391" t="str">
        <f t="shared" si="12"/>
        <v/>
      </c>
      <c r="AF72" s="379"/>
      <c r="AG72" s="380" t="str">
        <f t="shared" si="15"/>
        <v/>
      </c>
      <c r="AH72" s="381" t="str">
        <f t="shared" si="13"/>
        <v/>
      </c>
      <c r="AI72" s="392" t="str">
        <f t="shared" si="14"/>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t="str">
        <f>'INPUT DATA'!O20</f>
        <v>FERNANDEZ, ANGELICA I.</v>
      </c>
      <c r="C73" s="369"/>
      <c r="D73" s="369"/>
      <c r="E73" s="370"/>
      <c r="F73" s="394"/>
      <c r="G73" s="395"/>
      <c r="H73" s="395"/>
      <c r="I73" s="395"/>
      <c r="J73" s="395"/>
      <c r="K73" s="395"/>
      <c r="L73" s="395"/>
      <c r="M73" s="395"/>
      <c r="N73" s="395"/>
      <c r="O73" s="396"/>
      <c r="P73" s="388" t="str">
        <f t="shared" si="0"/>
        <v/>
      </c>
      <c r="Q73" s="380" t="str">
        <f t="shared" si="9"/>
        <v/>
      </c>
      <c r="R73" s="389" t="str">
        <f t="shared" si="10"/>
        <v/>
      </c>
      <c r="S73" s="394"/>
      <c r="T73" s="395"/>
      <c r="U73" s="395"/>
      <c r="V73" s="395"/>
      <c r="W73" s="395"/>
      <c r="X73" s="395"/>
      <c r="Y73" s="395"/>
      <c r="Z73" s="395"/>
      <c r="AA73" s="395"/>
      <c r="AB73" s="396"/>
      <c r="AC73" s="390" t="str">
        <f t="shared" si="3"/>
        <v/>
      </c>
      <c r="AD73" s="380" t="str">
        <f t="shared" si="11"/>
        <v/>
      </c>
      <c r="AE73" s="391" t="str">
        <f t="shared" si="12"/>
        <v/>
      </c>
      <c r="AF73" s="379"/>
      <c r="AG73" s="380" t="str">
        <f t="shared" si="15"/>
        <v/>
      </c>
      <c r="AH73" s="381" t="str">
        <f t="shared" si="13"/>
        <v/>
      </c>
      <c r="AI73" s="392" t="str">
        <f t="shared" si="14"/>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t="str">
        <f>'INPUT DATA'!O21</f>
        <v>IGNACIO, PATRICIA K.</v>
      </c>
      <c r="C74" s="369"/>
      <c r="D74" s="369"/>
      <c r="E74" s="370"/>
      <c r="F74" s="394"/>
      <c r="G74" s="395"/>
      <c r="H74" s="395"/>
      <c r="I74" s="395"/>
      <c r="J74" s="395"/>
      <c r="K74" s="395"/>
      <c r="L74" s="395"/>
      <c r="M74" s="395"/>
      <c r="N74" s="395"/>
      <c r="O74" s="396"/>
      <c r="P74" s="388" t="str">
        <f t="shared" si="0"/>
        <v/>
      </c>
      <c r="Q74" s="380" t="str">
        <f t="shared" si="9"/>
        <v/>
      </c>
      <c r="R74" s="389" t="str">
        <f t="shared" si="10"/>
        <v/>
      </c>
      <c r="S74" s="394"/>
      <c r="T74" s="395"/>
      <c r="U74" s="395"/>
      <c r="V74" s="395"/>
      <c r="W74" s="395"/>
      <c r="X74" s="395"/>
      <c r="Y74" s="395"/>
      <c r="Z74" s="395"/>
      <c r="AA74" s="395"/>
      <c r="AB74" s="396"/>
      <c r="AC74" s="390" t="str">
        <f t="shared" si="3"/>
        <v/>
      </c>
      <c r="AD74" s="380" t="str">
        <f t="shared" si="11"/>
        <v/>
      </c>
      <c r="AE74" s="391" t="str">
        <f t="shared" si="12"/>
        <v/>
      </c>
      <c r="AF74" s="379"/>
      <c r="AG74" s="380" t="str">
        <f t="shared" si="15"/>
        <v/>
      </c>
      <c r="AH74" s="381" t="str">
        <f t="shared" si="13"/>
        <v/>
      </c>
      <c r="AI74" s="392" t="str">
        <f t="shared" si="14"/>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t="str">
        <f>'INPUT DATA'!O22</f>
        <v>LOPEZ, JILLIAN T.</v>
      </c>
      <c r="C75" s="369"/>
      <c r="D75" s="369"/>
      <c r="E75" s="370"/>
      <c r="F75" s="394"/>
      <c r="G75" s="395"/>
      <c r="H75" s="395"/>
      <c r="I75" s="395"/>
      <c r="J75" s="395"/>
      <c r="K75" s="395"/>
      <c r="L75" s="395"/>
      <c r="M75" s="395"/>
      <c r="N75" s="395"/>
      <c r="O75" s="396"/>
      <c r="P75" s="388" t="str">
        <f t="shared" si="0"/>
        <v/>
      </c>
      <c r="Q75" s="380" t="str">
        <f t="shared" si="9"/>
        <v/>
      </c>
      <c r="R75" s="389" t="str">
        <f t="shared" si="10"/>
        <v/>
      </c>
      <c r="S75" s="394"/>
      <c r="T75" s="395"/>
      <c r="U75" s="395"/>
      <c r="V75" s="395"/>
      <c r="W75" s="395"/>
      <c r="X75" s="395"/>
      <c r="Y75" s="395"/>
      <c r="Z75" s="395"/>
      <c r="AA75" s="395"/>
      <c r="AB75" s="396"/>
      <c r="AC75" s="390" t="str">
        <f t="shared" si="3"/>
        <v/>
      </c>
      <c r="AD75" s="380" t="str">
        <f t="shared" si="11"/>
        <v/>
      </c>
      <c r="AE75" s="391" t="str">
        <f t="shared" si="12"/>
        <v/>
      </c>
      <c r="AF75" s="379"/>
      <c r="AG75" s="380" t="str">
        <f t="shared" si="15"/>
        <v/>
      </c>
      <c r="AH75" s="381" t="str">
        <f t="shared" si="13"/>
        <v/>
      </c>
      <c r="AI75" s="392" t="str">
        <f t="shared" si="14"/>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t="str">
        <f>'INPUT DATA'!O23</f>
        <v>LUMAPAS, RHEA P.</v>
      </c>
      <c r="C76" s="369"/>
      <c r="D76" s="369"/>
      <c r="E76" s="370"/>
      <c r="F76" s="394"/>
      <c r="G76" s="395"/>
      <c r="H76" s="395"/>
      <c r="I76" s="395"/>
      <c r="J76" s="395"/>
      <c r="K76" s="395"/>
      <c r="L76" s="395"/>
      <c r="M76" s="395"/>
      <c r="N76" s="395"/>
      <c r="O76" s="396"/>
      <c r="P76" s="388" t="str">
        <f t="shared" si="0"/>
        <v/>
      </c>
      <c r="Q76" s="380" t="str">
        <f t="shared" si="9"/>
        <v/>
      </c>
      <c r="R76" s="389" t="str">
        <f t="shared" si="10"/>
        <v/>
      </c>
      <c r="S76" s="394"/>
      <c r="T76" s="395"/>
      <c r="U76" s="395"/>
      <c r="V76" s="395"/>
      <c r="W76" s="395"/>
      <c r="X76" s="395"/>
      <c r="Y76" s="395"/>
      <c r="Z76" s="395"/>
      <c r="AA76" s="395"/>
      <c r="AB76" s="396"/>
      <c r="AC76" s="390" t="str">
        <f t="shared" si="3"/>
        <v/>
      </c>
      <c r="AD76" s="380" t="str">
        <f t="shared" si="11"/>
        <v/>
      </c>
      <c r="AE76" s="391" t="str">
        <f t="shared" si="12"/>
        <v/>
      </c>
      <c r="AF76" s="379"/>
      <c r="AG76" s="380" t="str">
        <f t="shared" si="15"/>
        <v/>
      </c>
      <c r="AH76" s="381" t="str">
        <f t="shared" si="13"/>
        <v/>
      </c>
      <c r="AI76" s="392" t="str">
        <f t="shared" si="14"/>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t="str">
        <f>'INPUT DATA'!O24</f>
        <v>MERCADO, NICOLE Y.</v>
      </c>
      <c r="C77" s="369"/>
      <c r="D77" s="369"/>
      <c r="E77" s="370"/>
      <c r="F77" s="394"/>
      <c r="G77" s="395"/>
      <c r="H77" s="395"/>
      <c r="I77" s="395"/>
      <c r="J77" s="395"/>
      <c r="K77" s="395"/>
      <c r="L77" s="395"/>
      <c r="M77" s="395"/>
      <c r="N77" s="395"/>
      <c r="O77" s="396"/>
      <c r="P77" s="388" t="str">
        <f t="shared" si="0"/>
        <v/>
      </c>
      <c r="Q77" s="380" t="str">
        <f t="shared" si="9"/>
        <v/>
      </c>
      <c r="R77" s="389" t="str">
        <f t="shared" si="10"/>
        <v/>
      </c>
      <c r="S77" s="394"/>
      <c r="T77" s="395"/>
      <c r="U77" s="395"/>
      <c r="V77" s="395"/>
      <c r="W77" s="395"/>
      <c r="X77" s="395"/>
      <c r="Y77" s="395"/>
      <c r="Z77" s="395"/>
      <c r="AA77" s="395"/>
      <c r="AB77" s="396"/>
      <c r="AC77" s="390" t="str">
        <f t="shared" si="3"/>
        <v/>
      </c>
      <c r="AD77" s="380" t="str">
        <f t="shared" si="11"/>
        <v/>
      </c>
      <c r="AE77" s="391" t="str">
        <f t="shared" si="12"/>
        <v/>
      </c>
      <c r="AF77" s="379"/>
      <c r="AG77" s="380" t="str">
        <f t="shared" si="15"/>
        <v/>
      </c>
      <c r="AH77" s="381" t="str">
        <f t="shared" si="13"/>
        <v/>
      </c>
      <c r="AI77" s="392" t="str">
        <f t="shared" si="14"/>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t="str">
        <f>'INPUT DATA'!O25</f>
        <v>NAVARRO, BEA H.</v>
      </c>
      <c r="C78" s="369"/>
      <c r="D78" s="369"/>
      <c r="E78" s="370"/>
      <c r="F78" s="394"/>
      <c r="G78" s="395"/>
      <c r="H78" s="395"/>
      <c r="I78" s="395"/>
      <c r="J78" s="395"/>
      <c r="K78" s="395"/>
      <c r="L78" s="395"/>
      <c r="M78" s="395"/>
      <c r="N78" s="395"/>
      <c r="O78" s="396"/>
      <c r="P78" s="388" t="str">
        <f t="shared" ref="P78:P113" si="16">IF(COUNT($F78:$O78)=0,"",SUM($F78:$O78))</f>
        <v/>
      </c>
      <c r="Q78" s="380" t="str">
        <f t="shared" si="9"/>
        <v/>
      </c>
      <c r="R78" s="389" t="str">
        <f t="shared" si="10"/>
        <v/>
      </c>
      <c r="S78" s="394"/>
      <c r="T78" s="395"/>
      <c r="U78" s="395"/>
      <c r="V78" s="395"/>
      <c r="W78" s="395"/>
      <c r="X78" s="395"/>
      <c r="Y78" s="395"/>
      <c r="Z78" s="395"/>
      <c r="AA78" s="395"/>
      <c r="AB78" s="396"/>
      <c r="AC78" s="390" t="str">
        <f t="shared" ref="AC78:AC113" si="17">IF(COUNT($S78:$AB78)=0,"",SUM($S78:$AB78))</f>
        <v/>
      </c>
      <c r="AD78" s="380" t="str">
        <f t="shared" si="11"/>
        <v/>
      </c>
      <c r="AE78" s="391" t="str">
        <f t="shared" si="12"/>
        <v/>
      </c>
      <c r="AF78" s="379"/>
      <c r="AG78" s="380" t="str">
        <f t="shared" si="15"/>
        <v/>
      </c>
      <c r="AH78" s="381" t="str">
        <f t="shared" si="13"/>
        <v/>
      </c>
      <c r="AI78" s="392" t="str">
        <f t="shared" si="14"/>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t="str">
        <f>'INPUT DATA'!O26</f>
        <v>PANGANIBAN, NICOLE B.</v>
      </c>
      <c r="C79" s="369"/>
      <c r="D79" s="369"/>
      <c r="E79" s="370"/>
      <c r="F79" s="394"/>
      <c r="G79" s="395"/>
      <c r="H79" s="395"/>
      <c r="I79" s="395"/>
      <c r="J79" s="395"/>
      <c r="K79" s="395"/>
      <c r="L79" s="395"/>
      <c r="M79" s="395"/>
      <c r="N79" s="395"/>
      <c r="O79" s="396"/>
      <c r="P79" s="388" t="str">
        <f t="shared" si="16"/>
        <v/>
      </c>
      <c r="Q79" s="380" t="str">
        <f t="shared" si="9"/>
        <v/>
      </c>
      <c r="R79" s="389" t="str">
        <f t="shared" si="10"/>
        <v/>
      </c>
      <c r="S79" s="394"/>
      <c r="T79" s="395"/>
      <c r="U79" s="395"/>
      <c r="V79" s="395"/>
      <c r="W79" s="395"/>
      <c r="X79" s="395"/>
      <c r="Y79" s="395"/>
      <c r="Z79" s="395"/>
      <c r="AA79" s="395"/>
      <c r="AB79" s="396"/>
      <c r="AC79" s="390" t="str">
        <f t="shared" si="17"/>
        <v/>
      </c>
      <c r="AD79" s="380" t="str">
        <f t="shared" si="11"/>
        <v/>
      </c>
      <c r="AE79" s="391" t="str">
        <f t="shared" si="12"/>
        <v/>
      </c>
      <c r="AF79" s="379"/>
      <c r="AG79" s="380" t="str">
        <f t="shared" si="15"/>
        <v/>
      </c>
      <c r="AH79" s="381" t="str">
        <f t="shared" si="13"/>
        <v/>
      </c>
      <c r="AI79" s="392" t="str">
        <f t="shared" si="14"/>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t="str">
        <f>'INPUT DATA'!O27</f>
        <v>RAMOS, JOANNA T.</v>
      </c>
      <c r="C80" s="369"/>
      <c r="D80" s="369"/>
      <c r="E80" s="370"/>
      <c r="F80" s="394"/>
      <c r="G80" s="395"/>
      <c r="H80" s="395"/>
      <c r="I80" s="395"/>
      <c r="J80" s="395"/>
      <c r="K80" s="395"/>
      <c r="L80" s="395"/>
      <c r="M80" s="395"/>
      <c r="N80" s="395"/>
      <c r="O80" s="396"/>
      <c r="P80" s="388" t="str">
        <f t="shared" si="16"/>
        <v/>
      </c>
      <c r="Q80" s="380" t="str">
        <f t="shared" si="9"/>
        <v/>
      </c>
      <c r="R80" s="389" t="str">
        <f t="shared" si="10"/>
        <v/>
      </c>
      <c r="S80" s="394"/>
      <c r="T80" s="395"/>
      <c r="U80" s="395"/>
      <c r="V80" s="395"/>
      <c r="W80" s="395"/>
      <c r="X80" s="395"/>
      <c r="Y80" s="395"/>
      <c r="Z80" s="395"/>
      <c r="AA80" s="395"/>
      <c r="AB80" s="396"/>
      <c r="AC80" s="390" t="str">
        <f t="shared" si="17"/>
        <v/>
      </c>
      <c r="AD80" s="380" t="str">
        <f t="shared" si="11"/>
        <v/>
      </c>
      <c r="AE80" s="391" t="str">
        <f t="shared" si="12"/>
        <v/>
      </c>
      <c r="AF80" s="379"/>
      <c r="AG80" s="380" t="str">
        <f t="shared" si="15"/>
        <v/>
      </c>
      <c r="AH80" s="381" t="str">
        <f t="shared" si="13"/>
        <v/>
      </c>
      <c r="AI80" s="392" t="str">
        <f t="shared" si="14"/>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t="str">
        <f>'INPUT DATA'!O28</f>
        <v>SANTOS, BIANCA H.</v>
      </c>
      <c r="C81" s="369"/>
      <c r="D81" s="369"/>
      <c r="E81" s="370"/>
      <c r="F81" s="394"/>
      <c r="G81" s="395"/>
      <c r="H81" s="395"/>
      <c r="I81" s="395"/>
      <c r="J81" s="395"/>
      <c r="K81" s="395"/>
      <c r="L81" s="395"/>
      <c r="M81" s="395"/>
      <c r="N81" s="395"/>
      <c r="O81" s="396"/>
      <c r="P81" s="388" t="str">
        <f t="shared" si="16"/>
        <v/>
      </c>
      <c r="Q81" s="380" t="str">
        <f t="shared" si="9"/>
        <v/>
      </c>
      <c r="R81" s="389" t="str">
        <f t="shared" si="10"/>
        <v/>
      </c>
      <c r="S81" s="394"/>
      <c r="T81" s="395"/>
      <c r="U81" s="395"/>
      <c r="V81" s="395"/>
      <c r="W81" s="395"/>
      <c r="X81" s="395"/>
      <c r="Y81" s="395"/>
      <c r="Z81" s="395"/>
      <c r="AA81" s="395"/>
      <c r="AB81" s="396"/>
      <c r="AC81" s="390" t="str">
        <f t="shared" si="17"/>
        <v/>
      </c>
      <c r="AD81" s="380" t="str">
        <f t="shared" si="11"/>
        <v/>
      </c>
      <c r="AE81" s="391" t="str">
        <f t="shared" si="12"/>
        <v/>
      </c>
      <c r="AF81" s="379"/>
      <c r="AG81" s="380" t="str">
        <f t="shared" si="15"/>
        <v/>
      </c>
      <c r="AH81" s="381" t="str">
        <f t="shared" si="13"/>
        <v/>
      </c>
      <c r="AI81" s="392" t="str">
        <f t="shared" si="14"/>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t="str">
        <f>'INPUT DATA'!O29</f>
        <v>SANTOS, JASMINE T.</v>
      </c>
      <c r="C82" s="369"/>
      <c r="D82" s="369"/>
      <c r="E82" s="370"/>
      <c r="F82" s="394"/>
      <c r="G82" s="395"/>
      <c r="H82" s="395"/>
      <c r="I82" s="395"/>
      <c r="J82" s="395"/>
      <c r="K82" s="395"/>
      <c r="L82" s="395"/>
      <c r="M82" s="395"/>
      <c r="N82" s="395"/>
      <c r="O82" s="396"/>
      <c r="P82" s="388" t="str">
        <f t="shared" si="16"/>
        <v/>
      </c>
      <c r="Q82" s="380" t="str">
        <f t="shared" si="9"/>
        <v/>
      </c>
      <c r="R82" s="389" t="str">
        <f t="shared" si="10"/>
        <v/>
      </c>
      <c r="S82" s="394"/>
      <c r="T82" s="395"/>
      <c r="U82" s="395"/>
      <c r="V82" s="395"/>
      <c r="W82" s="395"/>
      <c r="X82" s="395"/>
      <c r="Y82" s="395"/>
      <c r="Z82" s="395"/>
      <c r="AA82" s="395"/>
      <c r="AB82" s="396"/>
      <c r="AC82" s="390" t="str">
        <f t="shared" si="17"/>
        <v/>
      </c>
      <c r="AD82" s="380" t="str">
        <f t="shared" si="11"/>
        <v/>
      </c>
      <c r="AE82" s="391" t="str">
        <f t="shared" si="12"/>
        <v/>
      </c>
      <c r="AF82" s="379"/>
      <c r="AG82" s="380" t="str">
        <f t="shared" si="15"/>
        <v/>
      </c>
      <c r="AH82" s="381" t="str">
        <f t="shared" si="13"/>
        <v/>
      </c>
      <c r="AI82" s="392" t="str">
        <f t="shared" si="14"/>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t="str">
        <f>'INPUT DATA'!O30</f>
        <v>SARMIENTO, JASMINE J.</v>
      </c>
      <c r="C83" s="369"/>
      <c r="D83" s="369"/>
      <c r="E83" s="370"/>
      <c r="F83" s="394"/>
      <c r="G83" s="395"/>
      <c r="H83" s="395"/>
      <c r="I83" s="395"/>
      <c r="J83" s="395"/>
      <c r="K83" s="395"/>
      <c r="L83" s="395"/>
      <c r="M83" s="395"/>
      <c r="N83" s="395"/>
      <c r="O83" s="396"/>
      <c r="P83" s="388" t="str">
        <f t="shared" si="16"/>
        <v/>
      </c>
      <c r="Q83" s="380" t="str">
        <f t="shared" si="9"/>
        <v/>
      </c>
      <c r="R83" s="389" t="str">
        <f t="shared" si="10"/>
        <v/>
      </c>
      <c r="S83" s="394"/>
      <c r="T83" s="395"/>
      <c r="U83" s="395"/>
      <c r="V83" s="395"/>
      <c r="W83" s="395"/>
      <c r="X83" s="395"/>
      <c r="Y83" s="395"/>
      <c r="Z83" s="395"/>
      <c r="AA83" s="395"/>
      <c r="AB83" s="396"/>
      <c r="AC83" s="390" t="str">
        <f t="shared" si="17"/>
        <v/>
      </c>
      <c r="AD83" s="380" t="str">
        <f t="shared" si="11"/>
        <v/>
      </c>
      <c r="AE83" s="391" t="str">
        <f t="shared" si="12"/>
        <v/>
      </c>
      <c r="AF83" s="379"/>
      <c r="AG83" s="380" t="str">
        <f t="shared" si="15"/>
        <v/>
      </c>
      <c r="AH83" s="381" t="str">
        <f t="shared" si="13"/>
        <v/>
      </c>
      <c r="AI83" s="392" t="str">
        <f t="shared" si="14"/>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t="str">
        <f>'INPUT DATA'!O31</f>
        <v>SUMALINOG, ERICA R.</v>
      </c>
      <c r="C84" s="369"/>
      <c r="D84" s="369"/>
      <c r="E84" s="370"/>
      <c r="F84" s="394"/>
      <c r="G84" s="395"/>
      <c r="H84" s="395"/>
      <c r="I84" s="395"/>
      <c r="J84" s="395"/>
      <c r="K84" s="395"/>
      <c r="L84" s="395"/>
      <c r="M84" s="395"/>
      <c r="N84" s="395"/>
      <c r="O84" s="396"/>
      <c r="P84" s="388" t="str">
        <f t="shared" si="16"/>
        <v/>
      </c>
      <c r="Q84" s="380" t="str">
        <f t="shared" si="9"/>
        <v/>
      </c>
      <c r="R84" s="389" t="str">
        <f t="shared" si="10"/>
        <v/>
      </c>
      <c r="S84" s="394"/>
      <c r="T84" s="395"/>
      <c r="U84" s="395"/>
      <c r="V84" s="395"/>
      <c r="W84" s="395"/>
      <c r="X84" s="395"/>
      <c r="Y84" s="395"/>
      <c r="Z84" s="395"/>
      <c r="AA84" s="395"/>
      <c r="AB84" s="396"/>
      <c r="AC84" s="390" t="str">
        <f t="shared" si="17"/>
        <v/>
      </c>
      <c r="AD84" s="380" t="str">
        <f t="shared" si="11"/>
        <v/>
      </c>
      <c r="AE84" s="391" t="str">
        <f t="shared" si="12"/>
        <v/>
      </c>
      <c r="AF84" s="379"/>
      <c r="AG84" s="380" t="str">
        <f t="shared" si="15"/>
        <v/>
      </c>
      <c r="AH84" s="381" t="str">
        <f t="shared" si="13"/>
        <v/>
      </c>
      <c r="AI84" s="392" t="str">
        <f t="shared" si="14"/>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6"/>
        <v/>
      </c>
      <c r="Q85" s="380" t="str">
        <f t="shared" si="9"/>
        <v/>
      </c>
      <c r="R85" s="389" t="str">
        <f t="shared" si="10"/>
        <v/>
      </c>
      <c r="S85" s="394"/>
      <c r="T85" s="395"/>
      <c r="U85" s="395"/>
      <c r="V85" s="395"/>
      <c r="W85" s="395"/>
      <c r="X85" s="395"/>
      <c r="Y85" s="395"/>
      <c r="Z85" s="395"/>
      <c r="AA85" s="395"/>
      <c r="AB85" s="396"/>
      <c r="AC85" s="390" t="str">
        <f t="shared" si="17"/>
        <v/>
      </c>
      <c r="AD85" s="380" t="str">
        <f t="shared" si="11"/>
        <v/>
      </c>
      <c r="AE85" s="39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6"/>
        <v/>
      </c>
      <c r="Q86" s="380" t="str">
        <f t="shared" si="9"/>
        <v/>
      </c>
      <c r="R86" s="389" t="str">
        <f t="shared" si="10"/>
        <v/>
      </c>
      <c r="S86" s="394"/>
      <c r="T86" s="395"/>
      <c r="U86" s="395"/>
      <c r="V86" s="395"/>
      <c r="W86" s="395"/>
      <c r="X86" s="395"/>
      <c r="Y86" s="395"/>
      <c r="Z86" s="395"/>
      <c r="AA86" s="395"/>
      <c r="AB86" s="396"/>
      <c r="AC86" s="390" t="str">
        <f t="shared" si="17"/>
        <v/>
      </c>
      <c r="AD86" s="380" t="str">
        <f t="shared" si="11"/>
        <v/>
      </c>
      <c r="AE86" s="39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6"/>
        <v/>
      </c>
      <c r="Q87" s="380" t="str">
        <f t="shared" si="9"/>
        <v/>
      </c>
      <c r="R87" s="389" t="str">
        <f t="shared" si="10"/>
        <v/>
      </c>
      <c r="S87" s="394"/>
      <c r="T87" s="395"/>
      <c r="U87" s="395"/>
      <c r="V87" s="395"/>
      <c r="W87" s="395"/>
      <c r="X87" s="395"/>
      <c r="Y87" s="395"/>
      <c r="Z87" s="395"/>
      <c r="AA87" s="395"/>
      <c r="AB87" s="396"/>
      <c r="AC87" s="390" t="str">
        <f t="shared" si="17"/>
        <v/>
      </c>
      <c r="AD87" s="380" t="str">
        <f t="shared" si="11"/>
        <v/>
      </c>
      <c r="AE87" s="39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6"/>
        <v/>
      </c>
      <c r="Q88" s="380" t="str">
        <f t="shared" si="9"/>
        <v/>
      </c>
      <c r="R88" s="389" t="str">
        <f t="shared" si="10"/>
        <v/>
      </c>
      <c r="S88" s="394"/>
      <c r="T88" s="395"/>
      <c r="U88" s="395"/>
      <c r="V88" s="395"/>
      <c r="W88" s="395"/>
      <c r="X88" s="395"/>
      <c r="Y88" s="395"/>
      <c r="Z88" s="395"/>
      <c r="AA88" s="395"/>
      <c r="AB88" s="396"/>
      <c r="AC88" s="390" t="str">
        <f t="shared" si="17"/>
        <v/>
      </c>
      <c r="AD88" s="380" t="str">
        <f t="shared" si="11"/>
        <v/>
      </c>
      <c r="AE88" s="39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6"/>
        <v/>
      </c>
      <c r="Q89" s="380" t="str">
        <f t="shared" si="9"/>
        <v/>
      </c>
      <c r="R89" s="389" t="str">
        <f t="shared" si="10"/>
        <v/>
      </c>
      <c r="S89" s="394"/>
      <c r="T89" s="395"/>
      <c r="U89" s="395"/>
      <c r="V89" s="395"/>
      <c r="W89" s="395"/>
      <c r="X89" s="395"/>
      <c r="Y89" s="395"/>
      <c r="Z89" s="395"/>
      <c r="AA89" s="395"/>
      <c r="AB89" s="396"/>
      <c r="AC89" s="390" t="str">
        <f t="shared" si="17"/>
        <v/>
      </c>
      <c r="AD89" s="380" t="str">
        <f t="shared" si="11"/>
        <v/>
      </c>
      <c r="AE89" s="39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6"/>
        <v/>
      </c>
      <c r="Q90" s="380" t="str">
        <f t="shared" si="9"/>
        <v/>
      </c>
      <c r="R90" s="389" t="str">
        <f t="shared" si="10"/>
        <v/>
      </c>
      <c r="S90" s="394"/>
      <c r="T90" s="395"/>
      <c r="U90" s="395"/>
      <c r="V90" s="395"/>
      <c r="W90" s="395"/>
      <c r="X90" s="395"/>
      <c r="Y90" s="395"/>
      <c r="Z90" s="395"/>
      <c r="AA90" s="395"/>
      <c r="AB90" s="396"/>
      <c r="AC90" s="390" t="str">
        <f t="shared" si="17"/>
        <v/>
      </c>
      <c r="AD90" s="380" t="str">
        <f t="shared" si="11"/>
        <v/>
      </c>
      <c r="AE90" s="39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6"/>
        <v/>
      </c>
      <c r="Q91" s="380" t="str">
        <f t="shared" si="9"/>
        <v/>
      </c>
      <c r="R91" s="389" t="str">
        <f t="shared" si="10"/>
        <v/>
      </c>
      <c r="S91" s="394"/>
      <c r="T91" s="395"/>
      <c r="U91" s="395"/>
      <c r="V91" s="395"/>
      <c r="W91" s="395"/>
      <c r="X91" s="395"/>
      <c r="Y91" s="395"/>
      <c r="Z91" s="395"/>
      <c r="AA91" s="395"/>
      <c r="AB91" s="396"/>
      <c r="AC91" s="390" t="str">
        <f t="shared" si="17"/>
        <v/>
      </c>
      <c r="AD91" s="380" t="str">
        <f t="shared" si="11"/>
        <v/>
      </c>
      <c r="AE91" s="39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6"/>
        <v/>
      </c>
      <c r="Q92" s="380" t="str">
        <f t="shared" si="9"/>
        <v/>
      </c>
      <c r="R92" s="389" t="str">
        <f t="shared" si="10"/>
        <v/>
      </c>
      <c r="S92" s="394"/>
      <c r="T92" s="395"/>
      <c r="U92" s="395"/>
      <c r="V92" s="395"/>
      <c r="W92" s="395"/>
      <c r="X92" s="395"/>
      <c r="Y92" s="395"/>
      <c r="Z92" s="395"/>
      <c r="AA92" s="395"/>
      <c r="AB92" s="396"/>
      <c r="AC92" s="390" t="str">
        <f t="shared" si="17"/>
        <v/>
      </c>
      <c r="AD92" s="380" t="str">
        <f t="shared" si="11"/>
        <v/>
      </c>
      <c r="AE92" s="39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6"/>
        <v/>
      </c>
      <c r="Q93" s="380" t="str">
        <f t="shared" si="9"/>
        <v/>
      </c>
      <c r="R93" s="389" t="str">
        <f t="shared" si="10"/>
        <v/>
      </c>
      <c r="S93" s="394"/>
      <c r="T93" s="395"/>
      <c r="U93" s="395"/>
      <c r="V93" s="395"/>
      <c r="W93" s="395"/>
      <c r="X93" s="395"/>
      <c r="Y93" s="395"/>
      <c r="Z93" s="395"/>
      <c r="AA93" s="395"/>
      <c r="AB93" s="396"/>
      <c r="AC93" s="390" t="str">
        <f t="shared" si="17"/>
        <v/>
      </c>
      <c r="AD93" s="380" t="str">
        <f t="shared" si="11"/>
        <v/>
      </c>
      <c r="AE93" s="39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6"/>
        <v/>
      </c>
      <c r="Q94" s="380" t="str">
        <f t="shared" si="9"/>
        <v/>
      </c>
      <c r="R94" s="389" t="str">
        <f t="shared" si="10"/>
        <v/>
      </c>
      <c r="S94" s="394"/>
      <c r="T94" s="395"/>
      <c r="U94" s="395"/>
      <c r="V94" s="395"/>
      <c r="W94" s="395"/>
      <c r="X94" s="395"/>
      <c r="Y94" s="395"/>
      <c r="Z94" s="395"/>
      <c r="AA94" s="395"/>
      <c r="AB94" s="396"/>
      <c r="AC94" s="390" t="str">
        <f t="shared" si="17"/>
        <v/>
      </c>
      <c r="AD94" s="380" t="str">
        <f t="shared" si="11"/>
        <v/>
      </c>
      <c r="AE94" s="39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6"/>
        <v/>
      </c>
      <c r="Q95" s="380" t="str">
        <f t="shared" si="9"/>
        <v/>
      </c>
      <c r="R95" s="389" t="str">
        <f t="shared" si="10"/>
        <v/>
      </c>
      <c r="S95" s="394"/>
      <c r="T95" s="395"/>
      <c r="U95" s="395"/>
      <c r="V95" s="395"/>
      <c r="W95" s="395"/>
      <c r="X95" s="395"/>
      <c r="Y95" s="395"/>
      <c r="Z95" s="395"/>
      <c r="AA95" s="395"/>
      <c r="AB95" s="396"/>
      <c r="AC95" s="390" t="str">
        <f t="shared" si="17"/>
        <v/>
      </c>
      <c r="AD95" s="380" t="str">
        <f t="shared" si="11"/>
        <v/>
      </c>
      <c r="AE95" s="39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6"/>
        <v/>
      </c>
      <c r="Q96" s="380" t="str">
        <f t="shared" si="9"/>
        <v/>
      </c>
      <c r="R96" s="389" t="str">
        <f t="shared" si="10"/>
        <v/>
      </c>
      <c r="S96" s="394"/>
      <c r="T96" s="395"/>
      <c r="U96" s="395"/>
      <c r="V96" s="395"/>
      <c r="W96" s="395"/>
      <c r="X96" s="395"/>
      <c r="Y96" s="395"/>
      <c r="Z96" s="395"/>
      <c r="AA96" s="395"/>
      <c r="AB96" s="396"/>
      <c r="AC96" s="390" t="str">
        <f t="shared" si="17"/>
        <v/>
      </c>
      <c r="AD96" s="380" t="str">
        <f t="shared" si="11"/>
        <v/>
      </c>
      <c r="AE96" s="39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6"/>
        <v/>
      </c>
      <c r="Q97" s="380" t="str">
        <f t="shared" si="9"/>
        <v/>
      </c>
      <c r="R97" s="389" t="str">
        <f t="shared" si="10"/>
        <v/>
      </c>
      <c r="S97" s="394"/>
      <c r="T97" s="395"/>
      <c r="U97" s="395"/>
      <c r="V97" s="395"/>
      <c r="W97" s="395"/>
      <c r="X97" s="395"/>
      <c r="Y97" s="395"/>
      <c r="Z97" s="395"/>
      <c r="AA97" s="395"/>
      <c r="AB97" s="396"/>
      <c r="AC97" s="390" t="str">
        <f t="shared" si="17"/>
        <v/>
      </c>
      <c r="AD97" s="380" t="str">
        <f t="shared" si="11"/>
        <v/>
      </c>
      <c r="AE97" s="39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6"/>
        <v/>
      </c>
      <c r="Q98" s="380" t="str">
        <f t="shared" si="9"/>
        <v/>
      </c>
      <c r="R98" s="389" t="str">
        <f t="shared" si="10"/>
        <v/>
      </c>
      <c r="S98" s="394"/>
      <c r="T98" s="395"/>
      <c r="U98" s="395"/>
      <c r="V98" s="395"/>
      <c r="W98" s="395"/>
      <c r="X98" s="395"/>
      <c r="Y98" s="395"/>
      <c r="Z98" s="395"/>
      <c r="AA98" s="395"/>
      <c r="AB98" s="396"/>
      <c r="AC98" s="390" t="str">
        <f t="shared" si="17"/>
        <v/>
      </c>
      <c r="AD98" s="380" t="str">
        <f t="shared" si="11"/>
        <v/>
      </c>
      <c r="AE98" s="39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6"/>
        <v/>
      </c>
      <c r="Q99" s="380" t="str">
        <f t="shared" si="9"/>
        <v/>
      </c>
      <c r="R99" s="389" t="str">
        <f t="shared" si="10"/>
        <v/>
      </c>
      <c r="S99" s="394"/>
      <c r="T99" s="395"/>
      <c r="U99" s="395"/>
      <c r="V99" s="395"/>
      <c r="W99" s="395"/>
      <c r="X99" s="395"/>
      <c r="Y99" s="395"/>
      <c r="Z99" s="395"/>
      <c r="AA99" s="395"/>
      <c r="AB99" s="396"/>
      <c r="AC99" s="390" t="str">
        <f t="shared" si="17"/>
        <v/>
      </c>
      <c r="AD99" s="380" t="str">
        <f t="shared" si="11"/>
        <v/>
      </c>
      <c r="AE99" s="39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6"/>
        <v/>
      </c>
      <c r="Q100" s="380" t="str">
        <f t="shared" si="9"/>
        <v/>
      </c>
      <c r="R100" s="389" t="str">
        <f t="shared" si="10"/>
        <v/>
      </c>
      <c r="S100" s="394"/>
      <c r="T100" s="395"/>
      <c r="U100" s="395"/>
      <c r="V100" s="395"/>
      <c r="W100" s="395"/>
      <c r="X100" s="395"/>
      <c r="Y100" s="395"/>
      <c r="Z100" s="395"/>
      <c r="AA100" s="395"/>
      <c r="AB100" s="396"/>
      <c r="AC100" s="390" t="str">
        <f t="shared" si="17"/>
        <v/>
      </c>
      <c r="AD100" s="380" t="str">
        <f t="shared" si="11"/>
        <v/>
      </c>
      <c r="AE100" s="39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6"/>
        <v/>
      </c>
      <c r="Q101" s="380" t="str">
        <f t="shared" si="9"/>
        <v/>
      </c>
      <c r="R101" s="389" t="str">
        <f t="shared" si="10"/>
        <v/>
      </c>
      <c r="S101" s="394"/>
      <c r="T101" s="395"/>
      <c r="U101" s="395"/>
      <c r="V101" s="395"/>
      <c r="W101" s="395"/>
      <c r="X101" s="395"/>
      <c r="Y101" s="395"/>
      <c r="Z101" s="395"/>
      <c r="AA101" s="395"/>
      <c r="AB101" s="396"/>
      <c r="AC101" s="390" t="str">
        <f t="shared" si="17"/>
        <v/>
      </c>
      <c r="AD101" s="380" t="str">
        <f t="shared" si="11"/>
        <v/>
      </c>
      <c r="AE101" s="39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6"/>
        <v/>
      </c>
      <c r="Q102" s="380" t="str">
        <f t="shared" si="9"/>
        <v/>
      </c>
      <c r="R102" s="389" t="str">
        <f t="shared" si="10"/>
        <v/>
      </c>
      <c r="S102" s="394"/>
      <c r="T102" s="395"/>
      <c r="U102" s="395"/>
      <c r="V102" s="395"/>
      <c r="W102" s="395"/>
      <c r="X102" s="395"/>
      <c r="Y102" s="395"/>
      <c r="Z102" s="395"/>
      <c r="AA102" s="395"/>
      <c r="AB102" s="396"/>
      <c r="AC102" s="390" t="str">
        <f t="shared" si="17"/>
        <v/>
      </c>
      <c r="AD102" s="380" t="str">
        <f t="shared" si="11"/>
        <v/>
      </c>
      <c r="AE102" s="39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6"/>
        <v/>
      </c>
      <c r="Q103" s="380" t="str">
        <f t="shared" si="9"/>
        <v/>
      </c>
      <c r="R103" s="389" t="str">
        <f t="shared" si="10"/>
        <v/>
      </c>
      <c r="S103" s="394"/>
      <c r="T103" s="395"/>
      <c r="U103" s="395"/>
      <c r="V103" s="395"/>
      <c r="W103" s="395"/>
      <c r="X103" s="395"/>
      <c r="Y103" s="395"/>
      <c r="Z103" s="395"/>
      <c r="AA103" s="395"/>
      <c r="AB103" s="396"/>
      <c r="AC103" s="390" t="str">
        <f t="shared" si="17"/>
        <v/>
      </c>
      <c r="AD103" s="380" t="str">
        <f t="shared" si="11"/>
        <v/>
      </c>
      <c r="AE103" s="39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6"/>
        <v/>
      </c>
      <c r="Q104" s="380" t="str">
        <f t="shared" si="9"/>
        <v/>
      </c>
      <c r="R104" s="389" t="str">
        <f t="shared" si="10"/>
        <v/>
      </c>
      <c r="S104" s="394"/>
      <c r="T104" s="395"/>
      <c r="U104" s="395"/>
      <c r="V104" s="395"/>
      <c r="W104" s="395"/>
      <c r="X104" s="395"/>
      <c r="Y104" s="395"/>
      <c r="Z104" s="395"/>
      <c r="AA104" s="395"/>
      <c r="AB104" s="396"/>
      <c r="AC104" s="390" t="str">
        <f t="shared" si="17"/>
        <v/>
      </c>
      <c r="AD104" s="380" t="str">
        <f t="shared" si="11"/>
        <v/>
      </c>
      <c r="AE104" s="39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6"/>
        <v/>
      </c>
      <c r="Q105" s="380" t="str">
        <f t="shared" si="9"/>
        <v/>
      </c>
      <c r="R105" s="389" t="str">
        <f t="shared" si="10"/>
        <v/>
      </c>
      <c r="S105" s="394"/>
      <c r="T105" s="395"/>
      <c r="U105" s="395"/>
      <c r="V105" s="395"/>
      <c r="W105" s="395"/>
      <c r="X105" s="395"/>
      <c r="Y105" s="395"/>
      <c r="Z105" s="395"/>
      <c r="AA105" s="395"/>
      <c r="AB105" s="396"/>
      <c r="AC105" s="390" t="str">
        <f t="shared" si="17"/>
        <v/>
      </c>
      <c r="AD105" s="380" t="str">
        <f t="shared" si="11"/>
        <v/>
      </c>
      <c r="AE105" s="39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6"/>
        <v/>
      </c>
      <c r="Q106" s="380" t="str">
        <f t="shared" si="9"/>
        <v/>
      </c>
      <c r="R106" s="389" t="str">
        <f t="shared" si="10"/>
        <v/>
      </c>
      <c r="S106" s="394"/>
      <c r="T106" s="395"/>
      <c r="U106" s="395"/>
      <c r="V106" s="395"/>
      <c r="W106" s="395"/>
      <c r="X106" s="395"/>
      <c r="Y106" s="395"/>
      <c r="Z106" s="395"/>
      <c r="AA106" s="395"/>
      <c r="AB106" s="396"/>
      <c r="AC106" s="390" t="str">
        <f t="shared" si="17"/>
        <v/>
      </c>
      <c r="AD106" s="380" t="str">
        <f t="shared" si="11"/>
        <v/>
      </c>
      <c r="AE106" s="39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6"/>
        <v/>
      </c>
      <c r="Q107" s="380" t="str">
        <f t="shared" si="9"/>
        <v/>
      </c>
      <c r="R107" s="389" t="str">
        <f t="shared" si="10"/>
        <v/>
      </c>
      <c r="S107" s="394"/>
      <c r="T107" s="395"/>
      <c r="U107" s="395"/>
      <c r="V107" s="395"/>
      <c r="W107" s="395"/>
      <c r="X107" s="395"/>
      <c r="Y107" s="395"/>
      <c r="Z107" s="395"/>
      <c r="AA107" s="395"/>
      <c r="AB107" s="396"/>
      <c r="AC107" s="390" t="str">
        <f t="shared" si="17"/>
        <v/>
      </c>
      <c r="AD107" s="380" t="str">
        <f t="shared" si="11"/>
        <v/>
      </c>
      <c r="AE107" s="39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6"/>
        <v/>
      </c>
      <c r="Q108" s="380" t="str">
        <f t="shared" si="9"/>
        <v/>
      </c>
      <c r="R108" s="389" t="str">
        <f t="shared" si="10"/>
        <v/>
      </c>
      <c r="S108" s="394"/>
      <c r="T108" s="395"/>
      <c r="U108" s="395"/>
      <c r="V108" s="395"/>
      <c r="W108" s="395"/>
      <c r="X108" s="395"/>
      <c r="Y108" s="395"/>
      <c r="Z108" s="395"/>
      <c r="AA108" s="395"/>
      <c r="AB108" s="396"/>
      <c r="AC108" s="390" t="str">
        <f t="shared" si="17"/>
        <v/>
      </c>
      <c r="AD108" s="380" t="str">
        <f t="shared" si="11"/>
        <v/>
      </c>
      <c r="AE108" s="39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6"/>
        <v/>
      </c>
      <c r="Q109" s="380" t="str">
        <f t="shared" si="9"/>
        <v/>
      </c>
      <c r="R109" s="389" t="str">
        <f t="shared" si="10"/>
        <v/>
      </c>
      <c r="S109" s="394"/>
      <c r="T109" s="395"/>
      <c r="U109" s="395"/>
      <c r="V109" s="395"/>
      <c r="W109" s="395"/>
      <c r="X109" s="395"/>
      <c r="Y109" s="395"/>
      <c r="Z109" s="395"/>
      <c r="AA109" s="395"/>
      <c r="AB109" s="396"/>
      <c r="AC109" s="390" t="str">
        <f t="shared" si="17"/>
        <v/>
      </c>
      <c r="AD109" s="380" t="str">
        <f t="shared" si="11"/>
        <v/>
      </c>
      <c r="AE109" s="39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6"/>
        <v/>
      </c>
      <c r="Q110" s="380" t="str">
        <f t="shared" si="9"/>
        <v/>
      </c>
      <c r="R110" s="389" t="str">
        <f t="shared" si="10"/>
        <v/>
      </c>
      <c r="S110" s="394"/>
      <c r="T110" s="395"/>
      <c r="U110" s="395"/>
      <c r="V110" s="395"/>
      <c r="W110" s="395"/>
      <c r="X110" s="395"/>
      <c r="Y110" s="395"/>
      <c r="Z110" s="395"/>
      <c r="AA110" s="395"/>
      <c r="AB110" s="396"/>
      <c r="AC110" s="390" t="str">
        <f t="shared" si="17"/>
        <v/>
      </c>
      <c r="AD110" s="380" t="str">
        <f t="shared" si="11"/>
        <v/>
      </c>
      <c r="AE110" s="39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6"/>
        <v/>
      </c>
      <c r="Q111" s="380" t="str">
        <f t="shared" si="9"/>
        <v/>
      </c>
      <c r="R111" s="389" t="str">
        <f t="shared" si="10"/>
        <v/>
      </c>
      <c r="S111" s="394"/>
      <c r="T111" s="395"/>
      <c r="U111" s="395"/>
      <c r="V111" s="395"/>
      <c r="W111" s="395"/>
      <c r="X111" s="395"/>
      <c r="Y111" s="395"/>
      <c r="Z111" s="395"/>
      <c r="AA111" s="395"/>
      <c r="AB111" s="396"/>
      <c r="AC111" s="390" t="str">
        <f t="shared" si="17"/>
        <v/>
      </c>
      <c r="AD111" s="380" t="str">
        <f t="shared" si="11"/>
        <v/>
      </c>
      <c r="AE111" s="39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6"/>
        <v/>
      </c>
      <c r="Q112" s="380" t="str">
        <f t="shared" si="9"/>
        <v/>
      </c>
      <c r="R112" s="389" t="str">
        <f t="shared" si="10"/>
        <v/>
      </c>
      <c r="S112" s="394"/>
      <c r="T112" s="395"/>
      <c r="U112" s="395"/>
      <c r="V112" s="395"/>
      <c r="W112" s="395"/>
      <c r="X112" s="395"/>
      <c r="Y112" s="395"/>
      <c r="Z112" s="395"/>
      <c r="AA112" s="395"/>
      <c r="AB112" s="396"/>
      <c r="AC112" s="390" t="str">
        <f t="shared" si="17"/>
        <v/>
      </c>
      <c r="AD112" s="380" t="str">
        <f t="shared" si="11"/>
        <v/>
      </c>
      <c r="AE112" s="39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6"/>
        <v/>
      </c>
      <c r="Q113" s="429" t="str">
        <f t="shared" si="9"/>
        <v/>
      </c>
      <c r="R113" s="430" t="str">
        <f t="shared" si="10"/>
        <v/>
      </c>
      <c r="S113" s="425"/>
      <c r="T113" s="426"/>
      <c r="U113" s="426"/>
      <c r="V113" s="426"/>
      <c r="W113" s="426"/>
      <c r="X113" s="426"/>
      <c r="Y113" s="426"/>
      <c r="Z113" s="426"/>
      <c r="AA113" s="426"/>
      <c r="AB113" s="427"/>
      <c r="AC113" s="431" t="str">
        <f t="shared" si="17"/>
        <v/>
      </c>
      <c r="AD113" s="429" t="str">
        <f t="shared" si="11"/>
        <v/>
      </c>
      <c r="AE113" s="432"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7:E8"/>
    <mergeCell ref="F7:J8"/>
    <mergeCell ref="K7:P8"/>
    <mergeCell ref="A1:AJ2"/>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13">
    <cfRule type="expression" dxfId="5" priority="2">
      <formula>$AH$11=0</formula>
    </cfRule>
  </conditionalFormatting>
  <conditionalFormatting sqref="B13:E62">
    <cfRule type="expression" dxfId="6" priority="5">
      <formula>IF($AJ13&lt;75,TRUE,FALSE)</formula>
    </cfRule>
  </conditionalFormatting>
  <conditionalFormatting sqref="B64:E113">
    <cfRule type="expression" dxfId="6" priority="6">
      <formula>IF($AJ64&lt;75,TRUE,FALSE)</formula>
    </cfRule>
  </conditionalFormatting>
  <dataValidations count="58">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K11:XFD11 A13:A62"/>
    <dataValidation type="list" allowBlank="1" showInputMessage="1" prompt="Either encode Highest Possible Score or Empty" sqref="F11:O11 S11:AB11 AF11" errorStyle="information">
      <formula1>#REF!</formula1>
    </dataValidation>
    <dataValidation allowBlank="1" showInputMessage="1" prompt="Written Works' Total Highest Possible Score" sqref="P11"/>
    <dataValidation allowBlank="1" showInputMessage="1" prompt="Written Works' Percentage Score" sqref="Q11 Q13:Q62 Q64:Q113"/>
    <dataValidation allowBlank="1" showInputMessage="1" prompt="Written Works' Weighted Score" sqref="R11 R13:R62 R64:R113"/>
    <dataValidation allowBlank="1" showInputMessage="1" prompt="Performance Tasks' Highest Possible Score" sqref="AC11"/>
    <dataValidation allowBlank="1" showInputMessage="1" prompt="Performance Tasks' Percentage Score" sqref="AD11 AD13:AD62 AD64:AD113 AG13:AG62 AG64:AG113"/>
    <dataValidation allowBlank="1" showInputMessage="1" prompt="Performance Tasks' Weighted Score" sqref="AE11 AE13:AE62 AE64:AE113 AH13:AH62 AH64:AH113"/>
    <dataValidation allowBlank="1" showInputMessage="1" prompt="Quarterly Assessment's Percentage Score" sqref="AG11"/>
    <dataValidation allowBlank="1" showInputMessage="1" prompt="Quarterly Assessment's Weighted Score" sqref="AH11"/>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Highest Possible Score" sqref="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showErrorMessage="1" prompt="Performance Tasks Percentage Score" sqref="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type="list" showInputMessage="1" showErrorMessage="1" sqref="AF13:AF62 AF64:AF113">
      <formula1>'Helper(IMPORTANT!)'!$BK$3:$BK$203</formula1>
    </dataValidation>
    <dataValidation allowBlank="1" showInputMessage="1" showErrorMessage="1" prompt="INPUT Quarterly Assessment Highest Possible Score" sqref="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showErrorMessage="1" prompt="Quarterly Assessment Percentage Score" sqref="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prompt="INITIAL GRADE" sqref="AI13:AI62 AI64:AI113"/>
    <dataValidation allowBlank="1" showInputMessage="1" showErrorMessage="1" prompt="Initial Grade" sqref="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prompt="QUARTERLY GRADE (TRANSMUTED GRADE)" sqref="AJ13:AJ62 AJ64:AJ113"/>
    <dataValidation allowBlank="1" showInputMessage="1" showErrorMessage="1" prompt="Quarterly Grade/Transmuted Grade" sqref="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InputMessage="1" showErrorMessage="1" prompt="EITHER WRITE YOUR OWN HPS OR EMPTY" sqref="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type="list" showInputMessage="1" showErrorMessage="1" sqref="S13:AB62 S64:AB113">
      <formula1>'Helper(IMPORTANT!)'!BA$3:BA$203</formula1>
    </dataValidation>
    <dataValidation type="list" allowBlank="1" showInputMessage="1" showErrorMessage="1" sqref="F13:O62 F64:O113">
      <formula1>'Helper(IMPORTANT!)'!AQ$3:AQ$203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F0"/>
  </sheetPr>
  <dimension ref="A1:BF120"/>
  <sheetViews>
    <sheetView showGridLines="0" zoomScale="90" zoomScaleNormal="90" zoomScaleSheetLayoutView="90" workbookViewId="0">
      <pane ySplit="11" topLeftCell="A12" activePane="bottomLeft" state="frozen"/>
      <selection/>
      <selection pane="bottomLeft" activeCell="AE8" sqref="AE8:AJ8"/>
    </sheetView>
  </sheetViews>
  <sheetFormatPr defaultColWidth="0" defaultRowHeight="13.8" customHeight="1"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185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186</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t="str">
        <f>'INPUT DATA'!F10</f>
        <v>Region XI</v>
      </c>
      <c r="H4" s="277"/>
      <c r="I4" s="277"/>
      <c r="J4" s="278"/>
      <c r="K4" s="279"/>
      <c r="L4" s="79" t="s">
        <v>8</v>
      </c>
      <c r="M4" s="79"/>
      <c r="N4" s="79"/>
      <c r="O4" s="276" t="str">
        <f>'INPUT DATA'!F11</f>
        <v>Panabo City</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t="str">
        <f>'INPUT DATA'!F14</f>
        <v>ARMS DEMO NATIONAL HIGH SCHOOL</v>
      </c>
      <c r="H5" s="277"/>
      <c r="I5" s="277"/>
      <c r="J5" s="277"/>
      <c r="K5" s="277"/>
      <c r="L5" s="277"/>
      <c r="M5" s="277"/>
      <c r="N5" s="277"/>
      <c r="O5" s="277"/>
      <c r="P5" s="277"/>
      <c r="Q5" s="277"/>
      <c r="R5" s="278"/>
      <c r="S5" s="279"/>
      <c r="T5" s="85" t="s">
        <v>10</v>
      </c>
      <c r="U5" s="85"/>
      <c r="V5" s="85"/>
      <c r="W5" s="85"/>
      <c r="X5" s="692" t="str">
        <f>'INPUT DATA'!F13</f>
        <v>DEMO-ARMS</v>
      </c>
      <c r="Y5" s="82"/>
      <c r="Z5" s="82"/>
      <c r="AA5" s="82"/>
      <c r="AB5" s="82"/>
      <c r="AC5" s="83"/>
      <c r="AD5" s="84" t="s">
        <v>14</v>
      </c>
      <c r="AE5" s="85"/>
      <c r="AF5" s="86"/>
      <c r="AG5" s="81" t="str">
        <f>'INPUT DATA'!F16</f>
        <v>2026-2027</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202</v>
      </c>
      <c r="B7" s="288"/>
      <c r="C7" s="288"/>
      <c r="D7" s="288"/>
      <c r="E7" s="289"/>
      <c r="F7" s="290" t="s">
        <v>188</v>
      </c>
      <c r="G7" s="291"/>
      <c r="H7" s="291"/>
      <c r="I7" s="291"/>
      <c r="J7" s="291"/>
      <c r="K7" s="292" t="str">
        <f>'INPUT DATA'!F24&amp;" - "&amp;'INPUT DATA'!F25</f>
        <v>11 - STEM-C</v>
      </c>
      <c r="L7" s="292"/>
      <c r="M7" s="292"/>
      <c r="N7" s="292"/>
      <c r="O7" s="292"/>
      <c r="P7" s="293"/>
      <c r="Q7" s="294" t="s">
        <v>189</v>
      </c>
      <c r="R7" s="295"/>
      <c r="S7" s="112" t="str">
        <f>'INPUT DATA'!F22</f>
        <v>ROBERTO MENDOZA</v>
      </c>
      <c r="T7" s="112"/>
      <c r="U7" s="112"/>
      <c r="V7" s="112"/>
      <c r="W7" s="112"/>
      <c r="X7" s="112"/>
      <c r="Y7" s="112"/>
      <c r="Z7" s="112"/>
      <c r="AA7" s="112"/>
      <c r="AB7" s="113"/>
      <c r="AC7" s="296" t="s">
        <v>190</v>
      </c>
      <c r="AD7" s="297"/>
      <c r="AE7" s="298" t="str">
        <f>IF('INPUT DATA'!F30&lt;&gt;"",'INPUT DATA'!F30,'INPUT DATA'!F28)</f>
        <v>General Mathematics</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191</v>
      </c>
      <c r="R8" s="308"/>
      <c r="S8" s="693" t="s">
        <v>192</v>
      </c>
      <c r="T8" s="309"/>
      <c r="U8" s="309"/>
      <c r="V8" s="309"/>
      <c r="W8" s="309"/>
      <c r="X8" s="309"/>
      <c r="Y8" s="309"/>
      <c r="Z8" s="309"/>
      <c r="AA8" s="309"/>
      <c r="AB8" s="310"/>
      <c r="AC8" s="307" t="s">
        <v>193</v>
      </c>
      <c r="AD8" s="308"/>
      <c r="AE8" s="311" t="str">
        <f>'INPUT DATA'!F26</f>
        <v>Core Subject (All Tracks)</v>
      </c>
      <c r="AF8" s="311"/>
      <c r="AG8" s="311"/>
      <c r="AH8" s="311"/>
      <c r="AI8" s="311"/>
      <c r="AJ8" s="312"/>
    </row>
    <row r="9" s="266" customFormat="1" ht="55.5" customHeight="1" spans="1:58">
      <c r="A9" s="313" t="s">
        <v>32</v>
      </c>
      <c r="B9" s="314"/>
      <c r="C9" s="314"/>
      <c r="D9" s="314"/>
      <c r="E9" s="315"/>
      <c r="F9" s="316" t="str">
        <f>IF('INPUT DATA'!$F$26="","",INDEX('Helper(IMPORTANT!)'!$CI$2:$CI$6,MATCH(AE8,'Helper(IMPORTANT!)'!$CH$2:$CH$6,0)))</f>
        <v>WRITTEN WORK (25%)</v>
      </c>
      <c r="G9" s="317"/>
      <c r="H9" s="317"/>
      <c r="I9" s="317"/>
      <c r="J9" s="317"/>
      <c r="K9" s="317"/>
      <c r="L9" s="317"/>
      <c r="M9" s="317"/>
      <c r="N9" s="317"/>
      <c r="O9" s="317"/>
      <c r="P9" s="317"/>
      <c r="Q9" s="317"/>
      <c r="R9" s="318"/>
      <c r="S9" s="316" t="str">
        <f>IF('INPUT DATA'!$F$26="","",INDEX('Helper(IMPORTANT!)'!$CJ$2:$CJ$6,MATCH(AE8,'Helper(IMPORTANT!)'!$CH$2:$CH$6,0)))</f>
        <v>PERFORMANCE TASK (50%)</v>
      </c>
      <c r="T9" s="317"/>
      <c r="U9" s="317"/>
      <c r="V9" s="317"/>
      <c r="W9" s="317"/>
      <c r="X9" s="317"/>
      <c r="Y9" s="317"/>
      <c r="Z9" s="317"/>
      <c r="AA9" s="317"/>
      <c r="AB9" s="317"/>
      <c r="AC9" s="317"/>
      <c r="AD9" s="317"/>
      <c r="AE9" s="319"/>
      <c r="AF9" s="320" t="str">
        <f>IF('INPUT DATA'!$F$26="","",INDEX('Helper(IMPORTANT!)'!$CK$2:$CK$6,MATCH(AE8,'Helper(IMPORTANT!)'!$CH$2:$CH$6,0)))</f>
        <v>QUARTERLY ASSESSMENT (25%)</v>
      </c>
      <c r="AG9" s="321"/>
      <c r="AH9" s="322"/>
      <c r="AI9" s="323" t="s">
        <v>194</v>
      </c>
      <c r="AJ9" s="324" t="s">
        <v>195</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196</v>
      </c>
      <c r="Q10" s="332" t="s">
        <v>197</v>
      </c>
      <c r="R10" s="333" t="s">
        <v>198</v>
      </c>
      <c r="S10" s="328">
        <v>1</v>
      </c>
      <c r="T10" s="329">
        <v>2</v>
      </c>
      <c r="U10" s="329">
        <v>3</v>
      </c>
      <c r="V10" s="329">
        <v>4</v>
      </c>
      <c r="W10" s="329">
        <v>5</v>
      </c>
      <c r="X10" s="329">
        <v>6</v>
      </c>
      <c r="Y10" s="329">
        <v>7</v>
      </c>
      <c r="Z10" s="329">
        <v>8</v>
      </c>
      <c r="AA10" s="329">
        <v>9</v>
      </c>
      <c r="AB10" s="330">
        <v>10</v>
      </c>
      <c r="AC10" s="331" t="s">
        <v>196</v>
      </c>
      <c r="AD10" s="332" t="s">
        <v>197</v>
      </c>
      <c r="AE10" s="334" t="s">
        <v>198</v>
      </c>
      <c r="AF10" s="335">
        <v>1</v>
      </c>
      <c r="AG10" s="332" t="s">
        <v>197</v>
      </c>
      <c r="AH10" s="336" t="s">
        <v>198</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c r="G11" s="343"/>
      <c r="H11" s="343"/>
      <c r="I11" s="343"/>
      <c r="J11" s="343"/>
      <c r="K11" s="343"/>
      <c r="L11" s="343"/>
      <c r="M11" s="343"/>
      <c r="N11" s="343"/>
      <c r="O11" s="344"/>
      <c r="P11" s="345" t="str">
        <f>IF(COUNT($F11:$O11)=0,"",SUM($F11:$O11))</f>
        <v/>
      </c>
      <c r="Q11" s="346">
        <v>100</v>
      </c>
      <c r="R11" s="347">
        <f>IF('INPUT DATA'!$F$26="","",INDEX('Helper(IMPORTANT!)'!$CL$2:$CL$6,MATCH(AE8,'Helper(IMPORTANT!)'!$CH$2:$CH$6,0)))</f>
        <v>0.25</v>
      </c>
      <c r="S11" s="342"/>
      <c r="T11" s="343"/>
      <c r="U11" s="343"/>
      <c r="V11" s="343"/>
      <c r="W11" s="343"/>
      <c r="X11" s="343"/>
      <c r="Y11" s="343"/>
      <c r="Z11" s="343"/>
      <c r="AA11" s="343"/>
      <c r="AB11" s="344"/>
      <c r="AC11" s="348" t="str">
        <f>IF(COUNT($S11:$AB11)=0,"",SUM($S11:$AB11))</f>
        <v/>
      </c>
      <c r="AD11" s="346">
        <v>100</v>
      </c>
      <c r="AE11" s="349">
        <f>IF('INPUT DATA'!$F$26="","",INDEX('Helper(IMPORTANT!)'!$CM$2:$CM$6,MATCH(AE8,'Helper(IMPORTANT!)'!$CH$2:$CH$6,0)))</f>
        <v>0.5</v>
      </c>
      <c r="AF11" s="350"/>
      <c r="AG11" s="351">
        <v>100</v>
      </c>
      <c r="AH11" s="352">
        <f>IF('INPUT DATA'!$F$26="","",INDEX('Helper(IMPORTANT!)'!$CN$2:$CN$6,MATCH(AE8,'Helper(IMPORTANT!)'!$CH$2:$CH$6,0)))</f>
        <v>0.25</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181" t="s">
        <v>199</v>
      </c>
      <c r="B12" s="182"/>
      <c r="C12" s="182"/>
      <c r="D12" s="182"/>
      <c r="E12" s="355"/>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t="str">
        <f>'INPUT DATA'!L11</f>
        <v>ALCANTARA, CEDRIC R.</v>
      </c>
      <c r="C13" s="369"/>
      <c r="D13" s="369"/>
      <c r="E13" s="370"/>
      <c r="F13" s="371"/>
      <c r="G13" s="372"/>
      <c r="H13" s="372"/>
      <c r="I13" s="372"/>
      <c r="J13" s="372"/>
      <c r="K13" s="372"/>
      <c r="L13" s="372"/>
      <c r="M13" s="372"/>
      <c r="N13" s="372"/>
      <c r="O13" s="373"/>
      <c r="P13" s="374" t="str">
        <f>IF(COUNT($F13:$O13)=0,"",SUM($F13:$O13))</f>
        <v/>
      </c>
      <c r="Q13" s="375" t="str">
        <f>IFERROR(IF(P13="","",ROUND(P13/$P$11*100,2)),"")</f>
        <v/>
      </c>
      <c r="R13" s="376" t="str">
        <f>IFERROR(IF(Q13="","",ROUND(Q13*$R$11,2)),"")</f>
        <v/>
      </c>
      <c r="S13" s="371"/>
      <c r="T13" s="372"/>
      <c r="U13" s="372"/>
      <c r="V13" s="372"/>
      <c r="W13" s="372"/>
      <c r="X13" s="372"/>
      <c r="Y13" s="372"/>
      <c r="Z13" s="372"/>
      <c r="AA13" s="372"/>
      <c r="AB13" s="373"/>
      <c r="AC13" s="377" t="str">
        <f>IF(COUNT($S13:$AB13)=0,"",SUM($S13:$AB13))</f>
        <v/>
      </c>
      <c r="AD13" s="375" t="str">
        <f>IFERROR(IF(AC13="","",ROUND(AC13/$AC$11*100,2)),"")</f>
        <v/>
      </c>
      <c r="AE13" s="378" t="str">
        <f>IFERROR(IF(AD13="","",ROUND(AD13*$AE$11,2)),"")</f>
        <v/>
      </c>
      <c r="AF13" s="379"/>
      <c r="AG13" s="380" t="str">
        <f>IFERROR(IF(AF13="","",ROUND(AF13/$AF$11*100,2)),"")</f>
        <v/>
      </c>
      <c r="AH13" s="381" t="str">
        <f>IFERROR(IF(AG13="","",ROUND(AG13*$AH$11,2)),"")</f>
        <v/>
      </c>
      <c r="AI13" s="382" t="str">
        <f>IFERROR(R13+AE13+AH13,"")</f>
        <v/>
      </c>
      <c r="AJ13" s="38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t="str">
        <f>'INPUT DATA'!L12</f>
        <v>AQUINO, MIGUEL K.</v>
      </c>
      <c r="C14" s="369"/>
      <c r="D14" s="369"/>
      <c r="E14" s="370"/>
      <c r="F14" s="385"/>
      <c r="G14" s="386"/>
      <c r="H14" s="386"/>
      <c r="I14" s="386"/>
      <c r="J14" s="386"/>
      <c r="K14" s="386"/>
      <c r="L14" s="386"/>
      <c r="M14" s="386"/>
      <c r="N14" s="386"/>
      <c r="O14" s="387"/>
      <c r="P14" s="388" t="str">
        <f t="shared" ref="P14:P77" si="0">IF(COUNT($F14:$O14)=0,"",SUM($F14:$O14))</f>
        <v/>
      </c>
      <c r="Q14" s="380" t="str">
        <f t="shared" ref="Q14:Q62" si="1">IFERROR(IF(P14="","",ROUND(P14/$P$11*100,2)),"")</f>
        <v/>
      </c>
      <c r="R14" s="389"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91" t="str">
        <f t="shared" ref="AE14:AE62" si="5">IFERROR(IF(AD14="","",ROUND(AD14*$AE$11,2)),"")</f>
        <v/>
      </c>
      <c r="AF14" s="379"/>
      <c r="AG14" s="380" t="str">
        <f t="shared" ref="AG14:AG60" si="6">IFERROR(IF(AF14="","",ROUND(AF14/$AF$11*100,2)),"")</f>
        <v/>
      </c>
      <c r="AH14" s="381" t="str">
        <f t="shared" ref="AH14:AH60" si="7">IFERROR(IF(AG14="","",ROUND(AG14*$AH$11,2)),"")</f>
        <v/>
      </c>
      <c r="AI14" s="392" t="str">
        <f t="shared" ref="AI14:AI62" si="8">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t="str">
        <f>'INPUT DATA'!L13</f>
        <v>BAUTISTA, JOHN PAUL D.</v>
      </c>
      <c r="C15" s="369"/>
      <c r="D15" s="369"/>
      <c r="E15" s="370"/>
      <c r="F15" s="385"/>
      <c r="G15" s="386"/>
      <c r="H15" s="386"/>
      <c r="I15" s="386"/>
      <c r="J15" s="386"/>
      <c r="K15" s="386"/>
      <c r="L15" s="386"/>
      <c r="M15" s="386"/>
      <c r="N15" s="386"/>
      <c r="O15" s="387"/>
      <c r="P15" s="388" t="str">
        <f t="shared" si="0"/>
        <v/>
      </c>
      <c r="Q15" s="380" t="str">
        <f t="shared" si="1"/>
        <v/>
      </c>
      <c r="R15" s="389" t="str">
        <f t="shared" si="2"/>
        <v/>
      </c>
      <c r="S15" s="385"/>
      <c r="T15" s="386"/>
      <c r="U15" s="386"/>
      <c r="V15" s="386"/>
      <c r="W15" s="386"/>
      <c r="X15" s="386"/>
      <c r="Y15" s="386"/>
      <c r="Z15" s="386"/>
      <c r="AA15" s="386"/>
      <c r="AB15" s="387"/>
      <c r="AC15" s="390" t="str">
        <f t="shared" si="3"/>
        <v/>
      </c>
      <c r="AD15" s="380" t="str">
        <f t="shared" si="4"/>
        <v/>
      </c>
      <c r="AE15" s="391" t="str">
        <f t="shared" si="5"/>
        <v/>
      </c>
      <c r="AF15" s="379"/>
      <c r="AG15" s="380" t="str">
        <f t="shared" si="6"/>
        <v/>
      </c>
      <c r="AH15" s="381" t="str">
        <f t="shared" si="7"/>
        <v/>
      </c>
      <c r="AI15" s="392" t="str">
        <f t="shared" si="8"/>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t="str">
        <f>'INPUT DATA'!L14</f>
        <v>BAUTISTA, JOSHUA A.</v>
      </c>
      <c r="C16" s="369"/>
      <c r="D16" s="369"/>
      <c r="E16" s="370"/>
      <c r="F16" s="394"/>
      <c r="G16" s="395"/>
      <c r="H16" s="395"/>
      <c r="I16" s="395"/>
      <c r="J16" s="395"/>
      <c r="K16" s="395"/>
      <c r="L16" s="395"/>
      <c r="M16" s="395"/>
      <c r="N16" s="395"/>
      <c r="O16" s="396"/>
      <c r="P16" s="388" t="str">
        <f t="shared" si="0"/>
        <v/>
      </c>
      <c r="Q16" s="380" t="str">
        <f t="shared" si="1"/>
        <v/>
      </c>
      <c r="R16" s="389" t="str">
        <f t="shared" si="2"/>
        <v/>
      </c>
      <c r="S16" s="394"/>
      <c r="T16" s="395"/>
      <c r="U16" s="395"/>
      <c r="V16" s="395"/>
      <c r="W16" s="395"/>
      <c r="X16" s="395"/>
      <c r="Y16" s="395"/>
      <c r="Z16" s="395"/>
      <c r="AA16" s="395"/>
      <c r="AB16" s="396"/>
      <c r="AC16" s="390" t="str">
        <f t="shared" si="3"/>
        <v/>
      </c>
      <c r="AD16" s="380" t="str">
        <f t="shared" si="4"/>
        <v/>
      </c>
      <c r="AE16" s="39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t="str">
        <f>'INPUT DATA'!L15</f>
        <v>DELA CRUZ, VINCENT B.</v>
      </c>
      <c r="C17" s="369"/>
      <c r="D17" s="369"/>
      <c r="E17" s="370"/>
      <c r="F17" s="394"/>
      <c r="G17" s="395"/>
      <c r="H17" s="395"/>
      <c r="I17" s="395"/>
      <c r="J17" s="395"/>
      <c r="K17" s="395"/>
      <c r="L17" s="395"/>
      <c r="M17" s="395"/>
      <c r="N17" s="395"/>
      <c r="O17" s="396"/>
      <c r="P17" s="388" t="str">
        <f t="shared" si="0"/>
        <v/>
      </c>
      <c r="Q17" s="380" t="str">
        <f t="shared" si="1"/>
        <v/>
      </c>
      <c r="R17" s="389" t="str">
        <f t="shared" si="2"/>
        <v/>
      </c>
      <c r="S17" s="394"/>
      <c r="T17" s="395"/>
      <c r="U17" s="395"/>
      <c r="V17" s="395"/>
      <c r="W17" s="395"/>
      <c r="X17" s="395"/>
      <c r="Y17" s="395"/>
      <c r="Z17" s="395"/>
      <c r="AA17" s="395"/>
      <c r="AB17" s="396"/>
      <c r="AC17" s="390" t="str">
        <f t="shared" si="3"/>
        <v/>
      </c>
      <c r="AD17" s="380" t="str">
        <f t="shared" si="4"/>
        <v/>
      </c>
      <c r="AE17" s="39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t="str">
        <f>'INPUT DATA'!L16</f>
        <v>DOMINGO, JOSHUA S.</v>
      </c>
      <c r="C18" s="369"/>
      <c r="D18" s="369"/>
      <c r="E18" s="370"/>
      <c r="F18" s="394"/>
      <c r="G18" s="395"/>
      <c r="H18" s="395"/>
      <c r="I18" s="395"/>
      <c r="J18" s="395"/>
      <c r="K18" s="395"/>
      <c r="L18" s="395"/>
      <c r="M18" s="395"/>
      <c r="N18" s="395"/>
      <c r="O18" s="396"/>
      <c r="P18" s="388" t="str">
        <f t="shared" si="0"/>
        <v/>
      </c>
      <c r="Q18" s="380" t="str">
        <f t="shared" si="1"/>
        <v/>
      </c>
      <c r="R18" s="389" t="str">
        <f t="shared" si="2"/>
        <v/>
      </c>
      <c r="S18" s="394"/>
      <c r="T18" s="395"/>
      <c r="U18" s="395"/>
      <c r="V18" s="395"/>
      <c r="W18" s="395"/>
      <c r="X18" s="395"/>
      <c r="Y18" s="395"/>
      <c r="Z18" s="395"/>
      <c r="AA18" s="395"/>
      <c r="AB18" s="396"/>
      <c r="AC18" s="390" t="str">
        <f t="shared" si="3"/>
        <v/>
      </c>
      <c r="AD18" s="380" t="str">
        <f t="shared" si="4"/>
        <v/>
      </c>
      <c r="AE18" s="39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t="str">
        <f>'INPUT DATA'!L17</f>
        <v>FERNANDEZ, ADRIAN T.</v>
      </c>
      <c r="C19" s="369"/>
      <c r="D19" s="369"/>
      <c r="E19" s="370"/>
      <c r="F19" s="394"/>
      <c r="G19" s="395"/>
      <c r="H19" s="395"/>
      <c r="I19" s="395"/>
      <c r="J19" s="395"/>
      <c r="K19" s="395"/>
      <c r="L19" s="395"/>
      <c r="M19" s="395"/>
      <c r="N19" s="395"/>
      <c r="O19" s="396"/>
      <c r="P19" s="388" t="str">
        <f t="shared" si="0"/>
        <v/>
      </c>
      <c r="Q19" s="380" t="str">
        <f t="shared" si="1"/>
        <v/>
      </c>
      <c r="R19" s="389" t="str">
        <f t="shared" si="2"/>
        <v/>
      </c>
      <c r="S19" s="394"/>
      <c r="T19" s="395"/>
      <c r="U19" s="395"/>
      <c r="V19" s="395"/>
      <c r="W19" s="395"/>
      <c r="X19" s="395"/>
      <c r="Y19" s="395"/>
      <c r="Z19" s="395"/>
      <c r="AA19" s="395"/>
      <c r="AB19" s="396"/>
      <c r="AC19" s="390" t="str">
        <f t="shared" si="3"/>
        <v/>
      </c>
      <c r="AD19" s="380" t="str">
        <f t="shared" si="4"/>
        <v/>
      </c>
      <c r="AE19" s="39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t="str">
        <f>'INPUT DATA'!L18</f>
        <v>IGNACIO JR., GABRIEL N.</v>
      </c>
      <c r="C20" s="369"/>
      <c r="D20" s="369"/>
      <c r="E20" s="370"/>
      <c r="F20" s="394"/>
      <c r="G20" s="395"/>
      <c r="H20" s="395"/>
      <c r="I20" s="395"/>
      <c r="J20" s="395"/>
      <c r="K20" s="395"/>
      <c r="L20" s="395"/>
      <c r="M20" s="395"/>
      <c r="N20" s="395"/>
      <c r="O20" s="396"/>
      <c r="P20" s="388" t="str">
        <f t="shared" si="0"/>
        <v/>
      </c>
      <c r="Q20" s="380" t="str">
        <f t="shared" si="1"/>
        <v/>
      </c>
      <c r="R20" s="389" t="str">
        <f t="shared" si="2"/>
        <v/>
      </c>
      <c r="S20" s="394"/>
      <c r="T20" s="395"/>
      <c r="U20" s="395"/>
      <c r="V20" s="395"/>
      <c r="W20" s="395"/>
      <c r="X20" s="395"/>
      <c r="Y20" s="395"/>
      <c r="Z20" s="395"/>
      <c r="AA20" s="395"/>
      <c r="AB20" s="396"/>
      <c r="AC20" s="390" t="str">
        <f t="shared" si="3"/>
        <v/>
      </c>
      <c r="AD20" s="380" t="str">
        <f t="shared" si="4"/>
        <v/>
      </c>
      <c r="AE20" s="39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t="str">
        <f>'INPUT DATA'!L19</f>
        <v>IGNACIO, JERICHO A.</v>
      </c>
      <c r="C21" s="369"/>
      <c r="D21" s="369"/>
      <c r="E21" s="370"/>
      <c r="F21" s="394"/>
      <c r="G21" s="395"/>
      <c r="H21" s="395"/>
      <c r="I21" s="395"/>
      <c r="J21" s="395"/>
      <c r="K21" s="395"/>
      <c r="L21" s="395"/>
      <c r="M21" s="395"/>
      <c r="N21" s="395"/>
      <c r="O21" s="396"/>
      <c r="P21" s="388" t="str">
        <f t="shared" si="0"/>
        <v/>
      </c>
      <c r="Q21" s="380" t="str">
        <f t="shared" si="1"/>
        <v/>
      </c>
      <c r="R21" s="389" t="str">
        <f t="shared" si="2"/>
        <v/>
      </c>
      <c r="S21" s="394"/>
      <c r="T21" s="395"/>
      <c r="U21" s="395"/>
      <c r="V21" s="395"/>
      <c r="W21" s="395"/>
      <c r="X21" s="395"/>
      <c r="Y21" s="395"/>
      <c r="Z21" s="395"/>
      <c r="AA21" s="395"/>
      <c r="AB21" s="396"/>
      <c r="AC21" s="390" t="str">
        <f t="shared" si="3"/>
        <v/>
      </c>
      <c r="AD21" s="380" t="str">
        <f t="shared" si="4"/>
        <v/>
      </c>
      <c r="AE21" s="39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t="str">
        <f>'INPUT DATA'!L20</f>
        <v>LUMAPAS, MARK ANTHONY Y.</v>
      </c>
      <c r="C22" s="369"/>
      <c r="D22" s="369"/>
      <c r="E22" s="370"/>
      <c r="F22" s="394"/>
      <c r="G22" s="395"/>
      <c r="H22" s="395"/>
      <c r="I22" s="395"/>
      <c r="J22" s="395"/>
      <c r="K22" s="395"/>
      <c r="L22" s="395"/>
      <c r="M22" s="395"/>
      <c r="N22" s="395"/>
      <c r="O22" s="396"/>
      <c r="P22" s="388" t="str">
        <f t="shared" si="0"/>
        <v/>
      </c>
      <c r="Q22" s="380" t="str">
        <f t="shared" si="1"/>
        <v/>
      </c>
      <c r="R22" s="389" t="str">
        <f t="shared" si="2"/>
        <v/>
      </c>
      <c r="S22" s="394"/>
      <c r="T22" s="395"/>
      <c r="U22" s="395"/>
      <c r="V22" s="395"/>
      <c r="W22" s="395"/>
      <c r="X22" s="395"/>
      <c r="Y22" s="395"/>
      <c r="Z22" s="395"/>
      <c r="AA22" s="395"/>
      <c r="AB22" s="396"/>
      <c r="AC22" s="390" t="str">
        <f t="shared" si="3"/>
        <v/>
      </c>
      <c r="AD22" s="380" t="str">
        <f t="shared" si="4"/>
        <v/>
      </c>
      <c r="AE22" s="39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t="str">
        <f>'INPUT DATA'!L21</f>
        <v>MERCADO, VINCENT G.</v>
      </c>
      <c r="C23" s="369"/>
      <c r="D23" s="369"/>
      <c r="E23" s="370"/>
      <c r="F23" s="394"/>
      <c r="G23" s="395"/>
      <c r="H23" s="395"/>
      <c r="I23" s="395"/>
      <c r="J23" s="395"/>
      <c r="K23" s="395"/>
      <c r="L23" s="395"/>
      <c r="M23" s="395"/>
      <c r="N23" s="395"/>
      <c r="O23" s="396"/>
      <c r="P23" s="388" t="str">
        <f t="shared" si="0"/>
        <v/>
      </c>
      <c r="Q23" s="380" t="str">
        <f t="shared" si="1"/>
        <v/>
      </c>
      <c r="R23" s="389" t="str">
        <f t="shared" si="2"/>
        <v/>
      </c>
      <c r="S23" s="394"/>
      <c r="T23" s="395"/>
      <c r="U23" s="395"/>
      <c r="V23" s="395"/>
      <c r="W23" s="395"/>
      <c r="X23" s="395"/>
      <c r="Y23" s="395"/>
      <c r="Z23" s="395"/>
      <c r="AA23" s="395"/>
      <c r="AB23" s="396"/>
      <c r="AC23" s="390" t="str">
        <f t="shared" si="3"/>
        <v/>
      </c>
      <c r="AD23" s="380" t="str">
        <f t="shared" si="4"/>
        <v/>
      </c>
      <c r="AE23" s="39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384">
        <v>12</v>
      </c>
      <c r="B24" s="369" t="str">
        <f>'INPUT DATA'!L22</f>
        <v>MORALES, JOSHUA C.</v>
      </c>
      <c r="C24" s="369"/>
      <c r="D24" s="369"/>
      <c r="E24" s="370"/>
      <c r="F24" s="394"/>
      <c r="G24" s="395"/>
      <c r="H24" s="395"/>
      <c r="I24" s="395"/>
      <c r="J24" s="395"/>
      <c r="K24" s="395"/>
      <c r="L24" s="395"/>
      <c r="M24" s="395"/>
      <c r="N24" s="395"/>
      <c r="O24" s="396"/>
      <c r="P24" s="388" t="str">
        <f t="shared" si="0"/>
        <v/>
      </c>
      <c r="Q24" s="380" t="str">
        <f t="shared" si="1"/>
        <v/>
      </c>
      <c r="R24" s="389" t="str">
        <f t="shared" si="2"/>
        <v/>
      </c>
      <c r="S24" s="394"/>
      <c r="T24" s="395"/>
      <c r="U24" s="395"/>
      <c r="V24" s="395"/>
      <c r="W24" s="395"/>
      <c r="X24" s="395"/>
      <c r="Y24" s="395"/>
      <c r="Z24" s="395"/>
      <c r="AA24" s="395"/>
      <c r="AB24" s="396"/>
      <c r="AC24" s="390" t="str">
        <f t="shared" si="3"/>
        <v/>
      </c>
      <c r="AD24" s="380" t="str">
        <f t="shared" si="4"/>
        <v/>
      </c>
      <c r="AE24" s="39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t="str">
        <f>'INPUT DATA'!L23</f>
        <v>RAMOS, BENEDICT Y.</v>
      </c>
      <c r="C25" s="369"/>
      <c r="D25" s="369"/>
      <c r="E25" s="370"/>
      <c r="F25" s="394"/>
      <c r="G25" s="395"/>
      <c r="H25" s="395"/>
      <c r="I25" s="395"/>
      <c r="J25" s="395"/>
      <c r="K25" s="395"/>
      <c r="L25" s="395"/>
      <c r="M25" s="395"/>
      <c r="N25" s="395"/>
      <c r="O25" s="396"/>
      <c r="P25" s="388" t="str">
        <f t="shared" si="0"/>
        <v/>
      </c>
      <c r="Q25" s="380" t="str">
        <f t="shared" si="1"/>
        <v/>
      </c>
      <c r="R25" s="389" t="str">
        <f t="shared" si="2"/>
        <v/>
      </c>
      <c r="S25" s="394"/>
      <c r="T25" s="395"/>
      <c r="U25" s="395"/>
      <c r="V25" s="395"/>
      <c r="W25" s="395"/>
      <c r="X25" s="395"/>
      <c r="Y25" s="395"/>
      <c r="Z25" s="395"/>
      <c r="AA25" s="395"/>
      <c r="AB25" s="396"/>
      <c r="AC25" s="390" t="str">
        <f t="shared" si="3"/>
        <v/>
      </c>
      <c r="AD25" s="380" t="str">
        <f t="shared" si="4"/>
        <v/>
      </c>
      <c r="AE25" s="39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t="str">
        <f>'INPUT DATA'!L24</f>
        <v>REYES, KYLE N.</v>
      </c>
      <c r="C26" s="369"/>
      <c r="D26" s="369"/>
      <c r="E26" s="370"/>
      <c r="F26" s="394"/>
      <c r="G26" s="395"/>
      <c r="H26" s="395"/>
      <c r="I26" s="395"/>
      <c r="J26" s="395"/>
      <c r="K26" s="395"/>
      <c r="L26" s="395"/>
      <c r="M26" s="395"/>
      <c r="N26" s="395"/>
      <c r="O26" s="396"/>
      <c r="P26" s="388" t="str">
        <f t="shared" si="0"/>
        <v/>
      </c>
      <c r="Q26" s="380" t="str">
        <f t="shared" si="1"/>
        <v/>
      </c>
      <c r="R26" s="389" t="str">
        <f t="shared" si="2"/>
        <v/>
      </c>
      <c r="S26" s="394"/>
      <c r="T26" s="395"/>
      <c r="U26" s="395"/>
      <c r="V26" s="395"/>
      <c r="W26" s="395"/>
      <c r="X26" s="395"/>
      <c r="Y26" s="395"/>
      <c r="Z26" s="395"/>
      <c r="AA26" s="395"/>
      <c r="AB26" s="396"/>
      <c r="AC26" s="390" t="str">
        <f t="shared" si="3"/>
        <v/>
      </c>
      <c r="AD26" s="380" t="str">
        <f t="shared" si="4"/>
        <v/>
      </c>
      <c r="AE26" s="39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t="str">
        <f>'INPUT DATA'!L25</f>
        <v>SANTOS, NATHANIEL E.</v>
      </c>
      <c r="C27" s="369"/>
      <c r="D27" s="369"/>
      <c r="E27" s="370"/>
      <c r="F27" s="394"/>
      <c r="G27" s="395"/>
      <c r="H27" s="395"/>
      <c r="I27" s="395"/>
      <c r="J27" s="395"/>
      <c r="K27" s="395"/>
      <c r="L27" s="395"/>
      <c r="M27" s="395"/>
      <c r="N27" s="395"/>
      <c r="O27" s="396"/>
      <c r="P27" s="388" t="str">
        <f t="shared" si="0"/>
        <v/>
      </c>
      <c r="Q27" s="380" t="str">
        <f t="shared" si="1"/>
        <v/>
      </c>
      <c r="R27" s="389" t="str">
        <f t="shared" si="2"/>
        <v/>
      </c>
      <c r="S27" s="394"/>
      <c r="T27" s="395"/>
      <c r="U27" s="395"/>
      <c r="V27" s="395"/>
      <c r="W27" s="395"/>
      <c r="X27" s="395"/>
      <c r="Y27" s="395"/>
      <c r="Z27" s="395"/>
      <c r="AA27" s="395"/>
      <c r="AB27" s="396"/>
      <c r="AC27" s="390" t="str">
        <f t="shared" si="3"/>
        <v/>
      </c>
      <c r="AD27" s="380" t="str">
        <f t="shared" si="4"/>
        <v/>
      </c>
      <c r="AE27" s="391" t="str">
        <f t="shared" si="5"/>
        <v/>
      </c>
      <c r="AF27" s="379"/>
      <c r="AG27" s="380" t="str">
        <f t="shared" si="6"/>
        <v/>
      </c>
      <c r="AH27" s="381" t="str">
        <f t="shared" si="7"/>
        <v/>
      </c>
      <c r="AI27" s="392" t="str">
        <f t="shared" si="8"/>
        <v/>
      </c>
      <c r="AJ27" s="393" t="str">
        <f>IFERROR(VLOOKUP(AI27,'Helper(IMPORTANT!)'!$CQ$1:$CR$41,2,TRUE),"")</f>
        <v/>
      </c>
      <c r="AL27" s="268"/>
    </row>
    <row r="28" ht="18" customHeight="1" spans="1:58">
      <c r="A28" s="384">
        <v>16</v>
      </c>
      <c r="B28" s="369" t="str">
        <f>'INPUT DATA'!L26</f>
        <v>SUMALINOG, PAOLO Z.</v>
      </c>
      <c r="C28" s="369"/>
      <c r="D28" s="369"/>
      <c r="E28" s="370"/>
      <c r="F28" s="394"/>
      <c r="G28" s="395"/>
      <c r="H28" s="395"/>
      <c r="I28" s="395"/>
      <c r="J28" s="395"/>
      <c r="K28" s="395"/>
      <c r="L28" s="395"/>
      <c r="M28" s="395"/>
      <c r="N28" s="395"/>
      <c r="O28" s="396"/>
      <c r="P28" s="388" t="str">
        <f t="shared" si="0"/>
        <v/>
      </c>
      <c r="Q28" s="380" t="str">
        <f t="shared" si="1"/>
        <v/>
      </c>
      <c r="R28" s="389" t="str">
        <f t="shared" si="2"/>
        <v/>
      </c>
      <c r="S28" s="394"/>
      <c r="T28" s="395"/>
      <c r="U28" s="395"/>
      <c r="V28" s="395"/>
      <c r="W28" s="395"/>
      <c r="X28" s="395"/>
      <c r="Y28" s="395"/>
      <c r="Z28" s="395"/>
      <c r="AA28" s="395"/>
      <c r="AB28" s="396"/>
      <c r="AC28" s="390" t="str">
        <f t="shared" si="3"/>
        <v/>
      </c>
      <c r="AD28" s="380" t="str">
        <f t="shared" si="4"/>
        <v/>
      </c>
      <c r="AE28" s="391" t="str">
        <f t="shared" si="5"/>
        <v/>
      </c>
      <c r="AF28" s="379"/>
      <c r="AG28" s="380" t="str">
        <f t="shared" si="6"/>
        <v/>
      </c>
      <c r="AH28" s="381" t="str">
        <f t="shared" si="7"/>
        <v/>
      </c>
      <c r="AI28" s="392" t="str">
        <f t="shared" si="8"/>
        <v/>
      </c>
      <c r="AJ28" s="393" t="str">
        <f>IFERROR(VLOOKUP(AI28,'Helper(IMPORTANT!)'!$CQ$1:$CR$41,2,TRUE),"")</f>
        <v/>
      </c>
      <c r="AL28" s="268"/>
    </row>
    <row r="29" ht="18" customHeight="1" spans="1:58">
      <c r="A29" s="384">
        <v>17</v>
      </c>
      <c r="B29" s="369" t="str">
        <f>'INPUT DATA'!L27</f>
        <v>TORRES JR., BENEDICT V.</v>
      </c>
      <c r="C29" s="369"/>
      <c r="D29" s="369"/>
      <c r="E29" s="370"/>
      <c r="F29" s="394"/>
      <c r="G29" s="395"/>
      <c r="H29" s="395"/>
      <c r="I29" s="395"/>
      <c r="J29" s="395"/>
      <c r="K29" s="395"/>
      <c r="L29" s="395"/>
      <c r="M29" s="395"/>
      <c r="N29" s="395"/>
      <c r="O29" s="396"/>
      <c r="P29" s="388" t="str">
        <f t="shared" si="0"/>
        <v/>
      </c>
      <c r="Q29" s="380" t="str">
        <f t="shared" si="1"/>
        <v/>
      </c>
      <c r="R29" s="389" t="str">
        <f t="shared" si="2"/>
        <v/>
      </c>
      <c r="S29" s="394"/>
      <c r="T29" s="395"/>
      <c r="U29" s="395"/>
      <c r="V29" s="395"/>
      <c r="W29" s="395"/>
      <c r="X29" s="395"/>
      <c r="Y29" s="395"/>
      <c r="Z29" s="395"/>
      <c r="AA29" s="395"/>
      <c r="AB29" s="396"/>
      <c r="AC29" s="390" t="str">
        <f t="shared" si="3"/>
        <v/>
      </c>
      <c r="AD29" s="380" t="str">
        <f t="shared" si="4"/>
        <v/>
      </c>
      <c r="AE29" s="391" t="str">
        <f t="shared" si="5"/>
        <v/>
      </c>
      <c r="AF29" s="379"/>
      <c r="AG29" s="380" t="str">
        <f t="shared" si="6"/>
        <v/>
      </c>
      <c r="AH29" s="381" t="str">
        <f t="shared" si="7"/>
        <v/>
      </c>
      <c r="AI29" s="392" t="str">
        <f t="shared" si="8"/>
        <v/>
      </c>
      <c r="AJ29" s="393" t="str">
        <f>IFERROR(VLOOKUP(AI29,'Helper(IMPORTANT!)'!$CQ$1:$CR$41,2,TRUE),"")</f>
        <v/>
      </c>
      <c r="AL29" s="268"/>
    </row>
    <row r="30" ht="18" customHeight="1" spans="1:58">
      <c r="A30" s="384">
        <v>18</v>
      </c>
      <c r="B30" s="369" t="str">
        <f>'INPUT DATA'!L28</f>
        <v>VILLANUEVA JR., FRANCIS K.</v>
      </c>
      <c r="C30" s="369"/>
      <c r="D30" s="369"/>
      <c r="E30" s="370"/>
      <c r="F30" s="394"/>
      <c r="G30" s="395"/>
      <c r="H30" s="395"/>
      <c r="I30" s="395"/>
      <c r="J30" s="395"/>
      <c r="K30" s="395"/>
      <c r="L30" s="395"/>
      <c r="M30" s="395"/>
      <c r="N30" s="395"/>
      <c r="O30" s="396"/>
      <c r="P30" s="388" t="str">
        <f t="shared" si="0"/>
        <v/>
      </c>
      <c r="Q30" s="380" t="str">
        <f t="shared" si="1"/>
        <v/>
      </c>
      <c r="R30" s="389" t="str">
        <f t="shared" si="2"/>
        <v/>
      </c>
      <c r="S30" s="394"/>
      <c r="T30" s="395"/>
      <c r="U30" s="395"/>
      <c r="V30" s="395"/>
      <c r="W30" s="395"/>
      <c r="X30" s="395"/>
      <c r="Y30" s="395"/>
      <c r="Z30" s="395"/>
      <c r="AA30" s="395"/>
      <c r="AB30" s="396"/>
      <c r="AC30" s="390" t="str">
        <f t="shared" si="3"/>
        <v/>
      </c>
      <c r="AD30" s="380" t="str">
        <f t="shared" si="4"/>
        <v/>
      </c>
      <c r="AE30" s="391" t="str">
        <f t="shared" si="5"/>
        <v/>
      </c>
      <c r="AF30" s="379"/>
      <c r="AG30" s="380" t="str">
        <f t="shared" si="6"/>
        <v/>
      </c>
      <c r="AH30" s="381" t="str">
        <f t="shared" si="7"/>
        <v/>
      </c>
      <c r="AI30" s="392" t="str">
        <f t="shared" si="8"/>
        <v/>
      </c>
      <c r="AJ30" s="393" t="str">
        <f>IFERROR(VLOOKUP(AI30,'Helper(IMPORTANT!)'!$CQ$1:$CR$41,2,TRUE),"")</f>
        <v/>
      </c>
      <c r="AL30" s="268"/>
    </row>
    <row r="31" ht="18" customHeight="1" spans="1:58">
      <c r="A31" s="384">
        <v>19</v>
      </c>
      <c r="B31" s="369" t="str">
        <f>'INPUT DATA'!L29</f>
        <v>YBANEZ, IVAN P.</v>
      </c>
      <c r="C31" s="369"/>
      <c r="D31" s="369"/>
      <c r="E31" s="370"/>
      <c r="F31" s="394"/>
      <c r="G31" s="395"/>
      <c r="H31" s="395"/>
      <c r="I31" s="395"/>
      <c r="J31" s="395"/>
      <c r="K31" s="395"/>
      <c r="L31" s="395"/>
      <c r="M31" s="395"/>
      <c r="N31" s="395"/>
      <c r="O31" s="396"/>
      <c r="P31" s="388" t="str">
        <f t="shared" si="0"/>
        <v/>
      </c>
      <c r="Q31" s="380" t="str">
        <f t="shared" si="1"/>
        <v/>
      </c>
      <c r="R31" s="389" t="str">
        <f t="shared" si="2"/>
        <v/>
      </c>
      <c r="S31" s="394"/>
      <c r="T31" s="395"/>
      <c r="U31" s="395"/>
      <c r="V31" s="395"/>
      <c r="W31" s="395"/>
      <c r="X31" s="395"/>
      <c r="Y31" s="395"/>
      <c r="Z31" s="395"/>
      <c r="AA31" s="395"/>
      <c r="AB31" s="396"/>
      <c r="AC31" s="390" t="str">
        <f t="shared" si="3"/>
        <v/>
      </c>
      <c r="AD31" s="380" t="str">
        <f t="shared" si="4"/>
        <v/>
      </c>
      <c r="AE31" s="391" t="str">
        <f t="shared" si="5"/>
        <v/>
      </c>
      <c r="AF31" s="379"/>
      <c r="AG31" s="380" t="str">
        <f t="shared" si="6"/>
        <v/>
      </c>
      <c r="AH31" s="381" t="str">
        <f t="shared" si="7"/>
        <v/>
      </c>
      <c r="AI31" s="392" t="str">
        <f t="shared" si="8"/>
        <v/>
      </c>
      <c r="AJ31" s="393" t="str">
        <f>IFERROR(VLOOKUP(AI31,'Helper(IMPORTANT!)'!$CQ$1:$CR$41,2,TRUE),"")</f>
        <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ref="AG61:AG62" si="9">IFERROR(IF(AF61="","",ROUND(AF61/$AF$11*100,2)),"")</f>
        <v/>
      </c>
      <c r="AH61" s="381" t="str">
        <f t="shared" ref="AH61:AH62" si="10">IFERROR(IF(AG61="","",ROUND(AG61*$AH$11,2)),"")</f>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9"/>
        <v/>
      </c>
      <c r="AH62" s="381" t="str">
        <f t="shared" si="10"/>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92</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t="str">
        <f>'INPUT DATA'!O11</f>
        <v>ALCANTARA, ANGELICA U.</v>
      </c>
      <c r="C64" s="369"/>
      <c r="D64" s="369"/>
      <c r="E64" s="370"/>
      <c r="F64" s="419"/>
      <c r="G64" s="420"/>
      <c r="H64" s="420"/>
      <c r="I64" s="420"/>
      <c r="J64" s="420"/>
      <c r="K64" s="420"/>
      <c r="L64" s="420"/>
      <c r="M64" s="420"/>
      <c r="N64" s="420"/>
      <c r="O64" s="421"/>
      <c r="P64" s="374" t="str">
        <f t="shared" si="0"/>
        <v/>
      </c>
      <c r="Q64" s="375" t="str">
        <f t="shared" ref="Q64:Q113" si="11">IFERROR(IF(P64="","",ROUND(P64/$P$11*100,2)),"")</f>
        <v/>
      </c>
      <c r="R64" s="376" t="str">
        <f t="shared" ref="R64:R113" si="12">IFERROR(IF(Q64="","",ROUND(Q64*$R$11,2)),"")</f>
        <v/>
      </c>
      <c r="S64" s="419"/>
      <c r="T64" s="420"/>
      <c r="U64" s="420"/>
      <c r="V64" s="420"/>
      <c r="W64" s="420"/>
      <c r="X64" s="420"/>
      <c r="Y64" s="420"/>
      <c r="Z64" s="420"/>
      <c r="AA64" s="420"/>
      <c r="AB64" s="421"/>
      <c r="AC64" s="377" t="str">
        <f t="shared" si="3"/>
        <v/>
      </c>
      <c r="AD64" s="375" t="str">
        <f t="shared" ref="AD64:AD113" si="13">IFERROR(IF(AC64="","",ROUND(AC64/$AC$11*100,2)),"")</f>
        <v/>
      </c>
      <c r="AE64" s="378" t="str">
        <f t="shared" ref="AE64:AE113" si="14">IFERROR(IF(AD64="","",ROUND(AD64*$AE$11,2)),"")</f>
        <v/>
      </c>
      <c r="AF64" s="379"/>
      <c r="AG64" s="380" t="str">
        <f>IFERROR(IF(AF64="","",ROUND(AF64/$AF$11*100,2)),"")</f>
        <v/>
      </c>
      <c r="AH64" s="381" t="str">
        <f t="shared" ref="AH64:AH113" si="15">IFERROR(IF(AG64="","",ROUND(AG64*$AH$11,2)),"")</f>
        <v/>
      </c>
      <c r="AI64" s="382" t="str">
        <f t="shared" ref="AI64:AI113" si="16">IFERROR(R64+AE64+AH64,"")</f>
        <v/>
      </c>
      <c r="AJ64" s="38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t="str">
        <f>'INPUT DATA'!O12</f>
        <v>ALCANTARA, SHAIRA V.</v>
      </c>
      <c r="C65" s="369"/>
      <c r="D65" s="369"/>
      <c r="E65" s="370"/>
      <c r="F65" s="394"/>
      <c r="G65" s="395"/>
      <c r="H65" s="395"/>
      <c r="I65" s="395"/>
      <c r="J65" s="395"/>
      <c r="K65" s="395"/>
      <c r="L65" s="395"/>
      <c r="M65" s="395"/>
      <c r="N65" s="395"/>
      <c r="O65" s="396"/>
      <c r="P65" s="388" t="str">
        <f t="shared" si="0"/>
        <v/>
      </c>
      <c r="Q65" s="380" t="str">
        <f t="shared" si="11"/>
        <v/>
      </c>
      <c r="R65" s="389" t="str">
        <f t="shared" si="12"/>
        <v/>
      </c>
      <c r="S65" s="394"/>
      <c r="T65" s="395"/>
      <c r="U65" s="395"/>
      <c r="V65" s="395"/>
      <c r="W65" s="395"/>
      <c r="X65" s="395"/>
      <c r="Y65" s="395"/>
      <c r="Z65" s="395"/>
      <c r="AA65" s="395"/>
      <c r="AB65" s="396"/>
      <c r="AC65" s="390" t="str">
        <f t="shared" si="3"/>
        <v/>
      </c>
      <c r="AD65" s="380" t="str">
        <f t="shared" si="13"/>
        <v/>
      </c>
      <c r="AE65" s="391" t="str">
        <f t="shared" si="14"/>
        <v/>
      </c>
      <c r="AF65" s="379"/>
      <c r="AG65" s="380" t="str">
        <f t="shared" ref="AG65:AG113" si="17">IFERROR(IF(AF65="","",ROUND(AF65/$AF$11*100,2)),"")</f>
        <v/>
      </c>
      <c r="AH65" s="381" t="str">
        <f t="shared" si="15"/>
        <v/>
      </c>
      <c r="AI65" s="392" t="str">
        <f t="shared" si="16"/>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t="str">
        <f>'INPUT DATA'!O13</f>
        <v>AQUINO, HANNAH D.</v>
      </c>
      <c r="C66" s="369"/>
      <c r="D66" s="369"/>
      <c r="E66" s="370"/>
      <c r="F66" s="394"/>
      <c r="G66" s="395"/>
      <c r="H66" s="395"/>
      <c r="I66" s="395"/>
      <c r="J66" s="395"/>
      <c r="K66" s="395"/>
      <c r="L66" s="395"/>
      <c r="M66" s="395"/>
      <c r="N66" s="395"/>
      <c r="O66" s="396"/>
      <c r="P66" s="388" t="str">
        <f t="shared" si="0"/>
        <v/>
      </c>
      <c r="Q66" s="380" t="str">
        <f t="shared" si="11"/>
        <v/>
      </c>
      <c r="R66" s="389" t="str">
        <f t="shared" si="12"/>
        <v/>
      </c>
      <c r="S66" s="394"/>
      <c r="T66" s="395"/>
      <c r="U66" s="395"/>
      <c r="V66" s="395"/>
      <c r="W66" s="395"/>
      <c r="X66" s="395"/>
      <c r="Y66" s="395"/>
      <c r="Z66" s="395"/>
      <c r="AA66" s="395"/>
      <c r="AB66" s="396"/>
      <c r="AC66" s="390" t="str">
        <f t="shared" si="3"/>
        <v/>
      </c>
      <c r="AD66" s="380" t="str">
        <f t="shared" si="13"/>
        <v/>
      </c>
      <c r="AE66" s="391" t="str">
        <f t="shared" si="14"/>
        <v/>
      </c>
      <c r="AF66" s="379"/>
      <c r="AG66" s="380" t="str">
        <f t="shared" si="17"/>
        <v/>
      </c>
      <c r="AH66" s="381" t="str">
        <f t="shared" si="15"/>
        <v/>
      </c>
      <c r="AI66" s="392" t="str">
        <f t="shared" si="16"/>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t="str">
        <f>'INPUT DATA'!O14</f>
        <v>BAUTISTA, JASMINE H.</v>
      </c>
      <c r="C67" s="369"/>
      <c r="D67" s="369"/>
      <c r="E67" s="370"/>
      <c r="F67" s="394"/>
      <c r="G67" s="395"/>
      <c r="H67" s="395"/>
      <c r="I67" s="395"/>
      <c r="J67" s="395"/>
      <c r="K67" s="395"/>
      <c r="L67" s="395"/>
      <c r="M67" s="395"/>
      <c r="N67" s="395"/>
      <c r="O67" s="396"/>
      <c r="P67" s="388" t="str">
        <f t="shared" si="0"/>
        <v/>
      </c>
      <c r="Q67" s="380" t="str">
        <f t="shared" si="11"/>
        <v/>
      </c>
      <c r="R67" s="389" t="str">
        <f t="shared" si="12"/>
        <v/>
      </c>
      <c r="S67" s="394"/>
      <c r="T67" s="395"/>
      <c r="U67" s="395"/>
      <c r="V67" s="395"/>
      <c r="W67" s="395"/>
      <c r="X67" s="395"/>
      <c r="Y67" s="395"/>
      <c r="Z67" s="395"/>
      <c r="AA67" s="395"/>
      <c r="AB67" s="396"/>
      <c r="AC67" s="390" t="str">
        <f t="shared" si="3"/>
        <v/>
      </c>
      <c r="AD67" s="380" t="str">
        <f t="shared" si="13"/>
        <v/>
      </c>
      <c r="AE67" s="391" t="str">
        <f t="shared" si="14"/>
        <v/>
      </c>
      <c r="AF67" s="379"/>
      <c r="AG67" s="380" t="str">
        <f t="shared" si="17"/>
        <v/>
      </c>
      <c r="AH67" s="381" t="str">
        <f t="shared" si="15"/>
        <v/>
      </c>
      <c r="AI67" s="392" t="str">
        <f t="shared" si="16"/>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t="str">
        <f>'INPUT DATA'!O15</f>
        <v>CABRERA, MAE Z.</v>
      </c>
      <c r="C68" s="369"/>
      <c r="D68" s="369"/>
      <c r="E68" s="370"/>
      <c r="F68" s="394"/>
      <c r="G68" s="395"/>
      <c r="H68" s="395"/>
      <c r="I68" s="395"/>
      <c r="J68" s="395"/>
      <c r="K68" s="395"/>
      <c r="L68" s="395"/>
      <c r="M68" s="395"/>
      <c r="N68" s="395"/>
      <c r="O68" s="396"/>
      <c r="P68" s="388" t="str">
        <f t="shared" si="0"/>
        <v/>
      </c>
      <c r="Q68" s="380" t="str">
        <f t="shared" si="11"/>
        <v/>
      </c>
      <c r="R68" s="389" t="str">
        <f t="shared" si="12"/>
        <v/>
      </c>
      <c r="S68" s="394"/>
      <c r="T68" s="395"/>
      <c r="U68" s="395"/>
      <c r="V68" s="395"/>
      <c r="W68" s="395"/>
      <c r="X68" s="395"/>
      <c r="Y68" s="395"/>
      <c r="Z68" s="395"/>
      <c r="AA68" s="395"/>
      <c r="AB68" s="396"/>
      <c r="AC68" s="390" t="str">
        <f t="shared" si="3"/>
        <v/>
      </c>
      <c r="AD68" s="380" t="str">
        <f t="shared" si="13"/>
        <v/>
      </c>
      <c r="AE68" s="391" t="str">
        <f t="shared" si="14"/>
        <v/>
      </c>
      <c r="AF68" s="379"/>
      <c r="AG68" s="380" t="str">
        <f t="shared" si="17"/>
        <v/>
      </c>
      <c r="AH68" s="381" t="str">
        <f t="shared" si="15"/>
        <v/>
      </c>
      <c r="AI68" s="392" t="str">
        <f t="shared" si="16"/>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t="str">
        <f>'INPUT DATA'!O16</f>
        <v>CASTILLO, MIKAELA N.</v>
      </c>
      <c r="C69" s="369"/>
      <c r="D69" s="369"/>
      <c r="E69" s="370"/>
      <c r="F69" s="394"/>
      <c r="G69" s="395"/>
      <c r="H69" s="395"/>
      <c r="I69" s="395"/>
      <c r="J69" s="395"/>
      <c r="K69" s="395"/>
      <c r="L69" s="395"/>
      <c r="M69" s="395"/>
      <c r="N69" s="395"/>
      <c r="O69" s="396"/>
      <c r="P69" s="388" t="str">
        <f t="shared" si="0"/>
        <v/>
      </c>
      <c r="Q69" s="380" t="str">
        <f t="shared" si="11"/>
        <v/>
      </c>
      <c r="R69" s="389" t="str">
        <f t="shared" si="12"/>
        <v/>
      </c>
      <c r="S69" s="394"/>
      <c r="T69" s="395"/>
      <c r="U69" s="395"/>
      <c r="V69" s="395"/>
      <c r="W69" s="395"/>
      <c r="X69" s="395"/>
      <c r="Y69" s="395"/>
      <c r="Z69" s="395"/>
      <c r="AA69" s="395"/>
      <c r="AB69" s="396"/>
      <c r="AC69" s="390" t="str">
        <f t="shared" si="3"/>
        <v/>
      </c>
      <c r="AD69" s="380" t="str">
        <f t="shared" si="13"/>
        <v/>
      </c>
      <c r="AE69" s="391" t="str">
        <f t="shared" si="14"/>
        <v/>
      </c>
      <c r="AF69" s="379"/>
      <c r="AG69" s="380" t="str">
        <f t="shared" si="17"/>
        <v/>
      </c>
      <c r="AH69" s="381" t="str">
        <f t="shared" si="15"/>
        <v/>
      </c>
      <c r="AI69" s="392" t="str">
        <f t="shared" si="16"/>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t="str">
        <f>'INPUT DATA'!O17</f>
        <v>CASTILLO, TRISHA V.</v>
      </c>
      <c r="C70" s="369"/>
      <c r="D70" s="369"/>
      <c r="E70" s="370"/>
      <c r="F70" s="394"/>
      <c r="G70" s="395"/>
      <c r="H70" s="395"/>
      <c r="I70" s="395"/>
      <c r="J70" s="395"/>
      <c r="K70" s="395"/>
      <c r="L70" s="395"/>
      <c r="M70" s="395"/>
      <c r="N70" s="395"/>
      <c r="O70" s="396"/>
      <c r="P70" s="388" t="str">
        <f t="shared" si="0"/>
        <v/>
      </c>
      <c r="Q70" s="380" t="str">
        <f t="shared" si="11"/>
        <v/>
      </c>
      <c r="R70" s="389" t="str">
        <f t="shared" si="12"/>
        <v/>
      </c>
      <c r="S70" s="394"/>
      <c r="T70" s="395"/>
      <c r="U70" s="395"/>
      <c r="V70" s="395"/>
      <c r="W70" s="395"/>
      <c r="X70" s="395"/>
      <c r="Y70" s="395"/>
      <c r="Z70" s="395"/>
      <c r="AA70" s="395"/>
      <c r="AB70" s="396"/>
      <c r="AC70" s="390" t="str">
        <f t="shared" si="3"/>
        <v/>
      </c>
      <c r="AD70" s="380" t="str">
        <f t="shared" si="13"/>
        <v/>
      </c>
      <c r="AE70" s="391" t="str">
        <f t="shared" si="14"/>
        <v/>
      </c>
      <c r="AF70" s="379"/>
      <c r="AG70" s="380" t="str">
        <f t="shared" si="17"/>
        <v/>
      </c>
      <c r="AH70" s="381" t="str">
        <f t="shared" si="15"/>
        <v/>
      </c>
      <c r="AI70" s="392" t="str">
        <f t="shared" si="16"/>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t="str">
        <f>'INPUT DATA'!O18</f>
        <v>DELA CRUZ, DIANE L.</v>
      </c>
      <c r="C71" s="369"/>
      <c r="D71" s="369"/>
      <c r="E71" s="370"/>
      <c r="F71" s="394"/>
      <c r="G71" s="395"/>
      <c r="H71" s="395"/>
      <c r="I71" s="395"/>
      <c r="J71" s="395"/>
      <c r="K71" s="395"/>
      <c r="L71" s="395"/>
      <c r="M71" s="395"/>
      <c r="N71" s="395"/>
      <c r="O71" s="396"/>
      <c r="P71" s="388" t="str">
        <f t="shared" si="0"/>
        <v/>
      </c>
      <c r="Q71" s="380" t="str">
        <f t="shared" si="11"/>
        <v/>
      </c>
      <c r="R71" s="389" t="str">
        <f t="shared" si="12"/>
        <v/>
      </c>
      <c r="S71" s="394"/>
      <c r="T71" s="395"/>
      <c r="U71" s="395"/>
      <c r="V71" s="395"/>
      <c r="W71" s="395"/>
      <c r="X71" s="395"/>
      <c r="Y71" s="395"/>
      <c r="Z71" s="395"/>
      <c r="AA71" s="395"/>
      <c r="AB71" s="396"/>
      <c r="AC71" s="390" t="str">
        <f t="shared" si="3"/>
        <v/>
      </c>
      <c r="AD71" s="380" t="str">
        <f t="shared" si="13"/>
        <v/>
      </c>
      <c r="AE71" s="391" t="str">
        <f t="shared" si="14"/>
        <v/>
      </c>
      <c r="AF71" s="379"/>
      <c r="AG71" s="380" t="str">
        <f t="shared" si="17"/>
        <v/>
      </c>
      <c r="AH71" s="381" t="str">
        <f t="shared" si="15"/>
        <v/>
      </c>
      <c r="AI71" s="392" t="str">
        <f t="shared" si="16"/>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t="str">
        <f>'INPUT DATA'!O19</f>
        <v>DELA CRUZ, MARIA CLARA F.</v>
      </c>
      <c r="C72" s="369"/>
      <c r="D72" s="369"/>
      <c r="E72" s="370"/>
      <c r="F72" s="394"/>
      <c r="G72" s="395"/>
      <c r="H72" s="395"/>
      <c r="I72" s="395"/>
      <c r="J72" s="395"/>
      <c r="K72" s="395"/>
      <c r="L72" s="395"/>
      <c r="M72" s="395"/>
      <c r="N72" s="395"/>
      <c r="O72" s="396"/>
      <c r="P72" s="388" t="str">
        <f t="shared" si="0"/>
        <v/>
      </c>
      <c r="Q72" s="380" t="str">
        <f t="shared" si="11"/>
        <v/>
      </c>
      <c r="R72" s="389" t="str">
        <f t="shared" si="12"/>
        <v/>
      </c>
      <c r="S72" s="394"/>
      <c r="T72" s="395"/>
      <c r="U72" s="395"/>
      <c r="V72" s="395"/>
      <c r="W72" s="395"/>
      <c r="X72" s="395"/>
      <c r="Y72" s="395"/>
      <c r="Z72" s="395"/>
      <c r="AA72" s="395"/>
      <c r="AB72" s="396"/>
      <c r="AC72" s="390" t="str">
        <f t="shared" si="3"/>
        <v/>
      </c>
      <c r="AD72" s="380" t="str">
        <f t="shared" si="13"/>
        <v/>
      </c>
      <c r="AE72" s="391" t="str">
        <f t="shared" si="14"/>
        <v/>
      </c>
      <c r="AF72" s="379"/>
      <c r="AG72" s="380" t="str">
        <f t="shared" si="17"/>
        <v/>
      </c>
      <c r="AH72" s="381" t="str">
        <f t="shared" si="15"/>
        <v/>
      </c>
      <c r="AI72" s="392" t="str">
        <f t="shared" si="16"/>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t="str">
        <f>'INPUT DATA'!O20</f>
        <v>FERNANDEZ, ANGELICA I.</v>
      </c>
      <c r="C73" s="369"/>
      <c r="D73" s="369"/>
      <c r="E73" s="370"/>
      <c r="F73" s="394"/>
      <c r="G73" s="395"/>
      <c r="H73" s="395"/>
      <c r="I73" s="395"/>
      <c r="J73" s="395"/>
      <c r="K73" s="395"/>
      <c r="L73" s="395"/>
      <c r="M73" s="395"/>
      <c r="N73" s="395"/>
      <c r="O73" s="396"/>
      <c r="P73" s="388" t="str">
        <f t="shared" si="0"/>
        <v/>
      </c>
      <c r="Q73" s="380" t="str">
        <f t="shared" si="11"/>
        <v/>
      </c>
      <c r="R73" s="389" t="str">
        <f t="shared" si="12"/>
        <v/>
      </c>
      <c r="S73" s="394"/>
      <c r="T73" s="395"/>
      <c r="U73" s="395"/>
      <c r="V73" s="395"/>
      <c r="W73" s="395"/>
      <c r="X73" s="395"/>
      <c r="Y73" s="395"/>
      <c r="Z73" s="395"/>
      <c r="AA73" s="395"/>
      <c r="AB73" s="396"/>
      <c r="AC73" s="390" t="str">
        <f t="shared" si="3"/>
        <v/>
      </c>
      <c r="AD73" s="380" t="str">
        <f t="shared" si="13"/>
        <v/>
      </c>
      <c r="AE73" s="391" t="str">
        <f t="shared" si="14"/>
        <v/>
      </c>
      <c r="AF73" s="379"/>
      <c r="AG73" s="380" t="str">
        <f t="shared" si="17"/>
        <v/>
      </c>
      <c r="AH73" s="381" t="str">
        <f t="shared" si="15"/>
        <v/>
      </c>
      <c r="AI73" s="392" t="str">
        <f t="shared" si="16"/>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t="str">
        <f>'INPUT DATA'!O21</f>
        <v>IGNACIO, PATRICIA K.</v>
      </c>
      <c r="C74" s="369"/>
      <c r="D74" s="369"/>
      <c r="E74" s="370"/>
      <c r="F74" s="394"/>
      <c r="G74" s="395"/>
      <c r="H74" s="395"/>
      <c r="I74" s="395"/>
      <c r="J74" s="395"/>
      <c r="K74" s="395"/>
      <c r="L74" s="395"/>
      <c r="M74" s="395"/>
      <c r="N74" s="395"/>
      <c r="O74" s="396"/>
      <c r="P74" s="388" t="str">
        <f t="shared" si="0"/>
        <v/>
      </c>
      <c r="Q74" s="380" t="str">
        <f t="shared" si="11"/>
        <v/>
      </c>
      <c r="R74" s="389" t="str">
        <f t="shared" si="12"/>
        <v/>
      </c>
      <c r="S74" s="394"/>
      <c r="T74" s="395"/>
      <c r="U74" s="395"/>
      <c r="V74" s="395"/>
      <c r="W74" s="395"/>
      <c r="X74" s="395"/>
      <c r="Y74" s="395"/>
      <c r="Z74" s="395"/>
      <c r="AA74" s="395"/>
      <c r="AB74" s="396"/>
      <c r="AC74" s="390" t="str">
        <f t="shared" si="3"/>
        <v/>
      </c>
      <c r="AD74" s="380" t="str">
        <f t="shared" si="13"/>
        <v/>
      </c>
      <c r="AE74" s="391" t="str">
        <f t="shared" si="14"/>
        <v/>
      </c>
      <c r="AF74" s="379"/>
      <c r="AG74" s="380" t="str">
        <f t="shared" si="17"/>
        <v/>
      </c>
      <c r="AH74" s="381" t="str">
        <f t="shared" si="15"/>
        <v/>
      </c>
      <c r="AI74" s="392" t="str">
        <f t="shared" si="16"/>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t="str">
        <f>'INPUT DATA'!O22</f>
        <v>LOPEZ, JILLIAN T.</v>
      </c>
      <c r="C75" s="369"/>
      <c r="D75" s="369"/>
      <c r="E75" s="370"/>
      <c r="F75" s="394"/>
      <c r="G75" s="395"/>
      <c r="H75" s="395"/>
      <c r="I75" s="395"/>
      <c r="J75" s="395"/>
      <c r="K75" s="395"/>
      <c r="L75" s="395"/>
      <c r="M75" s="395"/>
      <c r="N75" s="395"/>
      <c r="O75" s="396"/>
      <c r="P75" s="388" t="str">
        <f t="shared" si="0"/>
        <v/>
      </c>
      <c r="Q75" s="380" t="str">
        <f t="shared" si="11"/>
        <v/>
      </c>
      <c r="R75" s="389" t="str">
        <f t="shared" si="12"/>
        <v/>
      </c>
      <c r="S75" s="394"/>
      <c r="T75" s="395"/>
      <c r="U75" s="395"/>
      <c r="V75" s="395"/>
      <c r="W75" s="395"/>
      <c r="X75" s="395"/>
      <c r="Y75" s="395"/>
      <c r="Z75" s="395"/>
      <c r="AA75" s="395"/>
      <c r="AB75" s="396"/>
      <c r="AC75" s="390" t="str">
        <f t="shared" si="3"/>
        <v/>
      </c>
      <c r="AD75" s="380" t="str">
        <f t="shared" si="13"/>
        <v/>
      </c>
      <c r="AE75" s="391" t="str">
        <f t="shared" si="14"/>
        <v/>
      </c>
      <c r="AF75" s="379"/>
      <c r="AG75" s="380" t="str">
        <f t="shared" si="17"/>
        <v/>
      </c>
      <c r="AH75" s="381" t="str">
        <f t="shared" si="15"/>
        <v/>
      </c>
      <c r="AI75" s="392" t="str">
        <f t="shared" si="16"/>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t="str">
        <f>'INPUT DATA'!O23</f>
        <v>LUMAPAS, RHEA P.</v>
      </c>
      <c r="C76" s="369"/>
      <c r="D76" s="369"/>
      <c r="E76" s="370"/>
      <c r="F76" s="394"/>
      <c r="G76" s="395"/>
      <c r="H76" s="395"/>
      <c r="I76" s="395"/>
      <c r="J76" s="395"/>
      <c r="K76" s="395"/>
      <c r="L76" s="395"/>
      <c r="M76" s="395"/>
      <c r="N76" s="395"/>
      <c r="O76" s="396"/>
      <c r="P76" s="388" t="str">
        <f t="shared" si="0"/>
        <v/>
      </c>
      <c r="Q76" s="380" t="str">
        <f t="shared" si="11"/>
        <v/>
      </c>
      <c r="R76" s="389" t="str">
        <f t="shared" si="12"/>
        <v/>
      </c>
      <c r="S76" s="394"/>
      <c r="T76" s="395"/>
      <c r="U76" s="395"/>
      <c r="V76" s="395"/>
      <c r="W76" s="395"/>
      <c r="X76" s="395"/>
      <c r="Y76" s="395"/>
      <c r="Z76" s="395"/>
      <c r="AA76" s="395"/>
      <c r="AB76" s="396"/>
      <c r="AC76" s="390" t="str">
        <f t="shared" si="3"/>
        <v/>
      </c>
      <c r="AD76" s="380" t="str">
        <f t="shared" si="13"/>
        <v/>
      </c>
      <c r="AE76" s="391" t="str">
        <f t="shared" si="14"/>
        <v/>
      </c>
      <c r="AF76" s="379"/>
      <c r="AG76" s="380" t="str">
        <f t="shared" si="17"/>
        <v/>
      </c>
      <c r="AH76" s="381" t="str">
        <f t="shared" si="15"/>
        <v/>
      </c>
      <c r="AI76" s="392" t="str">
        <f t="shared" si="16"/>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t="str">
        <f>'INPUT DATA'!O24</f>
        <v>MERCADO, NICOLE Y.</v>
      </c>
      <c r="C77" s="369"/>
      <c r="D77" s="369"/>
      <c r="E77" s="370"/>
      <c r="F77" s="394"/>
      <c r="G77" s="395"/>
      <c r="H77" s="395"/>
      <c r="I77" s="395"/>
      <c r="J77" s="395"/>
      <c r="K77" s="395"/>
      <c r="L77" s="395"/>
      <c r="M77" s="395"/>
      <c r="N77" s="395"/>
      <c r="O77" s="396"/>
      <c r="P77" s="388" t="str">
        <f t="shared" si="0"/>
        <v/>
      </c>
      <c r="Q77" s="380" t="str">
        <f t="shared" si="11"/>
        <v/>
      </c>
      <c r="R77" s="389" t="str">
        <f t="shared" si="12"/>
        <v/>
      </c>
      <c r="S77" s="394"/>
      <c r="T77" s="395"/>
      <c r="U77" s="395"/>
      <c r="V77" s="395"/>
      <c r="W77" s="395"/>
      <c r="X77" s="395"/>
      <c r="Y77" s="395"/>
      <c r="Z77" s="395"/>
      <c r="AA77" s="395"/>
      <c r="AB77" s="396"/>
      <c r="AC77" s="390" t="str">
        <f t="shared" si="3"/>
        <v/>
      </c>
      <c r="AD77" s="380" t="str">
        <f t="shared" si="13"/>
        <v/>
      </c>
      <c r="AE77" s="391" t="str">
        <f t="shared" si="14"/>
        <v/>
      </c>
      <c r="AF77" s="379"/>
      <c r="AG77" s="380" t="str">
        <f t="shared" si="17"/>
        <v/>
      </c>
      <c r="AH77" s="381" t="str">
        <f t="shared" si="15"/>
        <v/>
      </c>
      <c r="AI77" s="392" t="str">
        <f t="shared" si="16"/>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t="str">
        <f>'INPUT DATA'!O25</f>
        <v>NAVARRO, BEA H.</v>
      </c>
      <c r="C78" s="369"/>
      <c r="D78" s="369"/>
      <c r="E78" s="370"/>
      <c r="F78" s="394"/>
      <c r="G78" s="395"/>
      <c r="H78" s="395"/>
      <c r="I78" s="395"/>
      <c r="J78" s="395"/>
      <c r="K78" s="395"/>
      <c r="L78" s="395"/>
      <c r="M78" s="395"/>
      <c r="N78" s="395"/>
      <c r="O78" s="396"/>
      <c r="P78" s="388" t="str">
        <f t="shared" ref="P78:P113" si="18">IF(COUNT($F78:$O78)=0,"",SUM($F78:$O78))</f>
        <v/>
      </c>
      <c r="Q78" s="380" t="str">
        <f t="shared" si="11"/>
        <v/>
      </c>
      <c r="R78" s="389" t="str">
        <f t="shared" si="12"/>
        <v/>
      </c>
      <c r="S78" s="394"/>
      <c r="T78" s="395"/>
      <c r="U78" s="395"/>
      <c r="V78" s="395"/>
      <c r="W78" s="395"/>
      <c r="X78" s="395"/>
      <c r="Y78" s="395"/>
      <c r="Z78" s="395"/>
      <c r="AA78" s="395"/>
      <c r="AB78" s="396"/>
      <c r="AC78" s="390" t="str">
        <f t="shared" ref="AC78:AC113" si="19">IF(COUNT($S78:$AB78)=0,"",SUM($S78:$AB78))</f>
        <v/>
      </c>
      <c r="AD78" s="380" t="str">
        <f t="shared" si="13"/>
        <v/>
      </c>
      <c r="AE78" s="391" t="str">
        <f t="shared" si="14"/>
        <v/>
      </c>
      <c r="AF78" s="379"/>
      <c r="AG78" s="380" t="str">
        <f t="shared" si="17"/>
        <v/>
      </c>
      <c r="AH78" s="381" t="str">
        <f t="shared" si="15"/>
        <v/>
      </c>
      <c r="AI78" s="392" t="str">
        <f t="shared" si="16"/>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t="str">
        <f>'INPUT DATA'!O26</f>
        <v>PANGANIBAN, NICOLE B.</v>
      </c>
      <c r="C79" s="369"/>
      <c r="D79" s="369"/>
      <c r="E79" s="370"/>
      <c r="F79" s="394"/>
      <c r="G79" s="395"/>
      <c r="H79" s="395"/>
      <c r="I79" s="395"/>
      <c r="J79" s="395"/>
      <c r="K79" s="395"/>
      <c r="L79" s="395"/>
      <c r="M79" s="395"/>
      <c r="N79" s="395"/>
      <c r="O79" s="396"/>
      <c r="P79" s="388" t="str">
        <f t="shared" si="18"/>
        <v/>
      </c>
      <c r="Q79" s="380" t="str">
        <f t="shared" si="11"/>
        <v/>
      </c>
      <c r="R79" s="389" t="str">
        <f t="shared" si="12"/>
        <v/>
      </c>
      <c r="S79" s="394"/>
      <c r="T79" s="395"/>
      <c r="U79" s="395"/>
      <c r="V79" s="395"/>
      <c r="W79" s="395"/>
      <c r="X79" s="395"/>
      <c r="Y79" s="395"/>
      <c r="Z79" s="395"/>
      <c r="AA79" s="395"/>
      <c r="AB79" s="396"/>
      <c r="AC79" s="390" t="str">
        <f t="shared" si="19"/>
        <v/>
      </c>
      <c r="AD79" s="380" t="str">
        <f t="shared" si="13"/>
        <v/>
      </c>
      <c r="AE79" s="391" t="str">
        <f t="shared" si="14"/>
        <v/>
      </c>
      <c r="AF79" s="379"/>
      <c r="AG79" s="380" t="str">
        <f t="shared" si="17"/>
        <v/>
      </c>
      <c r="AH79" s="381" t="str">
        <f t="shared" si="15"/>
        <v/>
      </c>
      <c r="AI79" s="392" t="str">
        <f t="shared" si="16"/>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t="str">
        <f>'INPUT DATA'!O27</f>
        <v>RAMOS, JOANNA T.</v>
      </c>
      <c r="C80" s="369"/>
      <c r="D80" s="369"/>
      <c r="E80" s="370"/>
      <c r="F80" s="394"/>
      <c r="G80" s="395"/>
      <c r="H80" s="395"/>
      <c r="I80" s="395"/>
      <c r="J80" s="395"/>
      <c r="K80" s="395"/>
      <c r="L80" s="395"/>
      <c r="M80" s="395"/>
      <c r="N80" s="395"/>
      <c r="O80" s="396"/>
      <c r="P80" s="388" t="str">
        <f t="shared" si="18"/>
        <v/>
      </c>
      <c r="Q80" s="380" t="str">
        <f t="shared" si="11"/>
        <v/>
      </c>
      <c r="R80" s="389" t="str">
        <f t="shared" si="12"/>
        <v/>
      </c>
      <c r="S80" s="394"/>
      <c r="T80" s="395"/>
      <c r="U80" s="395"/>
      <c r="V80" s="395"/>
      <c r="W80" s="395"/>
      <c r="X80" s="395"/>
      <c r="Y80" s="395"/>
      <c r="Z80" s="395"/>
      <c r="AA80" s="395"/>
      <c r="AB80" s="396"/>
      <c r="AC80" s="390" t="str">
        <f t="shared" si="19"/>
        <v/>
      </c>
      <c r="AD80" s="380" t="str">
        <f t="shared" si="13"/>
        <v/>
      </c>
      <c r="AE80" s="391" t="str">
        <f t="shared" si="14"/>
        <v/>
      </c>
      <c r="AF80" s="379"/>
      <c r="AG80" s="380" t="str">
        <f t="shared" si="17"/>
        <v/>
      </c>
      <c r="AH80" s="381" t="str">
        <f t="shared" si="15"/>
        <v/>
      </c>
      <c r="AI80" s="392" t="str">
        <f t="shared" si="16"/>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t="str">
        <f>'INPUT DATA'!O28</f>
        <v>SANTOS, BIANCA H.</v>
      </c>
      <c r="C81" s="369"/>
      <c r="D81" s="369"/>
      <c r="E81" s="370"/>
      <c r="F81" s="394"/>
      <c r="G81" s="395"/>
      <c r="H81" s="395"/>
      <c r="I81" s="395"/>
      <c r="J81" s="395"/>
      <c r="K81" s="395"/>
      <c r="L81" s="395"/>
      <c r="M81" s="395"/>
      <c r="N81" s="395"/>
      <c r="O81" s="396"/>
      <c r="P81" s="388" t="str">
        <f t="shared" si="18"/>
        <v/>
      </c>
      <c r="Q81" s="380" t="str">
        <f t="shared" si="11"/>
        <v/>
      </c>
      <c r="R81" s="389" t="str">
        <f t="shared" si="12"/>
        <v/>
      </c>
      <c r="S81" s="394"/>
      <c r="T81" s="395"/>
      <c r="U81" s="395"/>
      <c r="V81" s="395"/>
      <c r="W81" s="395"/>
      <c r="X81" s="395"/>
      <c r="Y81" s="395"/>
      <c r="Z81" s="395"/>
      <c r="AA81" s="395"/>
      <c r="AB81" s="396"/>
      <c r="AC81" s="390" t="str">
        <f t="shared" si="19"/>
        <v/>
      </c>
      <c r="AD81" s="380" t="str">
        <f t="shared" si="13"/>
        <v/>
      </c>
      <c r="AE81" s="391" t="str">
        <f t="shared" si="14"/>
        <v/>
      </c>
      <c r="AF81" s="379"/>
      <c r="AG81" s="380" t="str">
        <f t="shared" si="17"/>
        <v/>
      </c>
      <c r="AH81" s="381" t="str">
        <f t="shared" si="15"/>
        <v/>
      </c>
      <c r="AI81" s="392" t="str">
        <f t="shared" si="16"/>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t="str">
        <f>'INPUT DATA'!O29</f>
        <v>SANTOS, JASMINE T.</v>
      </c>
      <c r="C82" s="369"/>
      <c r="D82" s="369"/>
      <c r="E82" s="370"/>
      <c r="F82" s="394"/>
      <c r="G82" s="395"/>
      <c r="H82" s="395"/>
      <c r="I82" s="395"/>
      <c r="J82" s="395"/>
      <c r="K82" s="395"/>
      <c r="L82" s="395"/>
      <c r="M82" s="395"/>
      <c r="N82" s="395"/>
      <c r="O82" s="396"/>
      <c r="P82" s="388" t="str">
        <f t="shared" si="18"/>
        <v/>
      </c>
      <c r="Q82" s="380" t="str">
        <f t="shared" si="11"/>
        <v/>
      </c>
      <c r="R82" s="389" t="str">
        <f t="shared" si="12"/>
        <v/>
      </c>
      <c r="S82" s="394"/>
      <c r="T82" s="395"/>
      <c r="U82" s="395"/>
      <c r="V82" s="395"/>
      <c r="W82" s="395"/>
      <c r="X82" s="395"/>
      <c r="Y82" s="395"/>
      <c r="Z82" s="395"/>
      <c r="AA82" s="395"/>
      <c r="AB82" s="396"/>
      <c r="AC82" s="390" t="str">
        <f t="shared" si="19"/>
        <v/>
      </c>
      <c r="AD82" s="380" t="str">
        <f t="shared" si="13"/>
        <v/>
      </c>
      <c r="AE82" s="391" t="str">
        <f t="shared" si="14"/>
        <v/>
      </c>
      <c r="AF82" s="379"/>
      <c r="AG82" s="380" t="str">
        <f t="shared" si="17"/>
        <v/>
      </c>
      <c r="AH82" s="381" t="str">
        <f t="shared" si="15"/>
        <v/>
      </c>
      <c r="AI82" s="392" t="str">
        <f t="shared" si="16"/>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t="str">
        <f>'INPUT DATA'!O30</f>
        <v>SARMIENTO, JASMINE J.</v>
      </c>
      <c r="C83" s="369"/>
      <c r="D83" s="369"/>
      <c r="E83" s="370"/>
      <c r="F83" s="394"/>
      <c r="G83" s="395"/>
      <c r="H83" s="395"/>
      <c r="I83" s="395"/>
      <c r="J83" s="395"/>
      <c r="K83" s="395"/>
      <c r="L83" s="395"/>
      <c r="M83" s="395"/>
      <c r="N83" s="395"/>
      <c r="O83" s="396"/>
      <c r="P83" s="388" t="str">
        <f t="shared" si="18"/>
        <v/>
      </c>
      <c r="Q83" s="380" t="str">
        <f t="shared" si="11"/>
        <v/>
      </c>
      <c r="R83" s="389" t="str">
        <f t="shared" si="12"/>
        <v/>
      </c>
      <c r="S83" s="394"/>
      <c r="T83" s="395"/>
      <c r="U83" s="395"/>
      <c r="V83" s="395"/>
      <c r="W83" s="395"/>
      <c r="X83" s="395"/>
      <c r="Y83" s="395"/>
      <c r="Z83" s="395"/>
      <c r="AA83" s="395"/>
      <c r="AB83" s="396"/>
      <c r="AC83" s="390" t="str">
        <f t="shared" si="19"/>
        <v/>
      </c>
      <c r="AD83" s="380" t="str">
        <f t="shared" si="13"/>
        <v/>
      </c>
      <c r="AE83" s="391" t="str">
        <f t="shared" si="14"/>
        <v/>
      </c>
      <c r="AF83" s="379"/>
      <c r="AG83" s="380" t="str">
        <f t="shared" si="17"/>
        <v/>
      </c>
      <c r="AH83" s="381" t="str">
        <f t="shared" si="15"/>
        <v/>
      </c>
      <c r="AI83" s="392" t="str">
        <f t="shared" si="16"/>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t="str">
        <f>'INPUT DATA'!O31</f>
        <v>SUMALINOG, ERICA R.</v>
      </c>
      <c r="C84" s="369"/>
      <c r="D84" s="369"/>
      <c r="E84" s="370"/>
      <c r="F84" s="394"/>
      <c r="G84" s="395"/>
      <c r="H84" s="395"/>
      <c r="I84" s="395"/>
      <c r="J84" s="395"/>
      <c r="K84" s="395"/>
      <c r="L84" s="395"/>
      <c r="M84" s="395"/>
      <c r="N84" s="395"/>
      <c r="O84" s="396"/>
      <c r="P84" s="388" t="str">
        <f t="shared" si="18"/>
        <v/>
      </c>
      <c r="Q84" s="380" t="str">
        <f t="shared" si="11"/>
        <v/>
      </c>
      <c r="R84" s="389" t="str">
        <f t="shared" si="12"/>
        <v/>
      </c>
      <c r="S84" s="394"/>
      <c r="T84" s="395"/>
      <c r="U84" s="395"/>
      <c r="V84" s="395"/>
      <c r="W84" s="395"/>
      <c r="X84" s="395"/>
      <c r="Y84" s="395"/>
      <c r="Z84" s="395"/>
      <c r="AA84" s="395"/>
      <c r="AB84" s="396"/>
      <c r="AC84" s="390" t="str">
        <f t="shared" si="19"/>
        <v/>
      </c>
      <c r="AD84" s="380" t="str">
        <f t="shared" si="13"/>
        <v/>
      </c>
      <c r="AE84" s="391" t="str">
        <f t="shared" si="14"/>
        <v/>
      </c>
      <c r="AF84" s="379"/>
      <c r="AG84" s="380" t="str">
        <f t="shared" si="17"/>
        <v/>
      </c>
      <c r="AH84" s="381" t="str">
        <f t="shared" si="15"/>
        <v/>
      </c>
      <c r="AI84" s="392" t="str">
        <f t="shared" si="16"/>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8"/>
        <v/>
      </c>
      <c r="Q85" s="380" t="str">
        <f t="shared" si="11"/>
        <v/>
      </c>
      <c r="R85" s="389" t="str">
        <f t="shared" si="12"/>
        <v/>
      </c>
      <c r="S85" s="394"/>
      <c r="T85" s="395"/>
      <c r="U85" s="395"/>
      <c r="V85" s="395"/>
      <c r="W85" s="395"/>
      <c r="X85" s="395"/>
      <c r="Y85" s="395"/>
      <c r="Z85" s="395"/>
      <c r="AA85" s="395"/>
      <c r="AB85" s="396"/>
      <c r="AC85" s="390" t="str">
        <f t="shared" si="19"/>
        <v/>
      </c>
      <c r="AD85" s="380" t="str">
        <f t="shared" si="13"/>
        <v/>
      </c>
      <c r="AE85" s="391" t="str">
        <f t="shared" si="14"/>
        <v/>
      </c>
      <c r="AF85" s="379"/>
      <c r="AG85" s="380" t="str">
        <f t="shared" si="17"/>
        <v/>
      </c>
      <c r="AH85" s="381" t="str">
        <f t="shared" si="15"/>
        <v/>
      </c>
      <c r="AI85" s="392" t="str">
        <f t="shared" si="16"/>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8"/>
        <v/>
      </c>
      <c r="Q86" s="380" t="str">
        <f t="shared" si="11"/>
        <v/>
      </c>
      <c r="R86" s="389" t="str">
        <f t="shared" si="12"/>
        <v/>
      </c>
      <c r="S86" s="394"/>
      <c r="T86" s="395"/>
      <c r="U86" s="395"/>
      <c r="V86" s="395"/>
      <c r="W86" s="395"/>
      <c r="X86" s="395"/>
      <c r="Y86" s="395"/>
      <c r="Z86" s="395"/>
      <c r="AA86" s="395"/>
      <c r="AB86" s="396"/>
      <c r="AC86" s="390" t="str">
        <f t="shared" si="19"/>
        <v/>
      </c>
      <c r="AD86" s="380" t="str">
        <f t="shared" si="13"/>
        <v/>
      </c>
      <c r="AE86" s="391" t="str">
        <f t="shared" si="14"/>
        <v/>
      </c>
      <c r="AF86" s="379"/>
      <c r="AG86" s="380" t="str">
        <f t="shared" si="17"/>
        <v/>
      </c>
      <c r="AH86" s="381" t="str">
        <f t="shared" si="15"/>
        <v/>
      </c>
      <c r="AI86" s="392" t="str">
        <f t="shared" si="16"/>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8"/>
        <v/>
      </c>
      <c r="Q87" s="380" t="str">
        <f t="shared" si="11"/>
        <v/>
      </c>
      <c r="R87" s="389" t="str">
        <f t="shared" si="12"/>
        <v/>
      </c>
      <c r="S87" s="394"/>
      <c r="T87" s="395"/>
      <c r="U87" s="395"/>
      <c r="V87" s="395"/>
      <c r="W87" s="395"/>
      <c r="X87" s="395"/>
      <c r="Y87" s="395"/>
      <c r="Z87" s="395"/>
      <c r="AA87" s="395"/>
      <c r="AB87" s="396"/>
      <c r="AC87" s="390" t="str">
        <f t="shared" si="19"/>
        <v/>
      </c>
      <c r="AD87" s="380" t="str">
        <f t="shared" si="13"/>
        <v/>
      </c>
      <c r="AE87" s="391" t="str">
        <f t="shared" si="14"/>
        <v/>
      </c>
      <c r="AF87" s="379"/>
      <c r="AG87" s="380" t="str">
        <f t="shared" si="17"/>
        <v/>
      </c>
      <c r="AH87" s="381" t="str">
        <f t="shared" si="15"/>
        <v/>
      </c>
      <c r="AI87" s="392" t="str">
        <f t="shared" si="16"/>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8"/>
        <v/>
      </c>
      <c r="Q88" s="380" t="str">
        <f t="shared" si="11"/>
        <v/>
      </c>
      <c r="R88" s="389" t="str">
        <f t="shared" si="12"/>
        <v/>
      </c>
      <c r="S88" s="394"/>
      <c r="T88" s="395"/>
      <c r="U88" s="395"/>
      <c r="V88" s="395"/>
      <c r="W88" s="395"/>
      <c r="X88" s="395"/>
      <c r="Y88" s="395"/>
      <c r="Z88" s="395"/>
      <c r="AA88" s="395"/>
      <c r="AB88" s="396"/>
      <c r="AC88" s="390" t="str">
        <f t="shared" si="19"/>
        <v/>
      </c>
      <c r="AD88" s="380" t="str">
        <f t="shared" si="13"/>
        <v/>
      </c>
      <c r="AE88" s="391" t="str">
        <f t="shared" si="14"/>
        <v/>
      </c>
      <c r="AF88" s="379"/>
      <c r="AG88" s="380" t="str">
        <f t="shared" si="17"/>
        <v/>
      </c>
      <c r="AH88" s="381" t="str">
        <f t="shared" si="15"/>
        <v/>
      </c>
      <c r="AI88" s="392" t="str">
        <f t="shared" si="16"/>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8"/>
        <v/>
      </c>
      <c r="Q89" s="380" t="str">
        <f t="shared" si="11"/>
        <v/>
      </c>
      <c r="R89" s="389" t="str">
        <f t="shared" si="12"/>
        <v/>
      </c>
      <c r="S89" s="394"/>
      <c r="T89" s="395"/>
      <c r="U89" s="395"/>
      <c r="V89" s="395"/>
      <c r="W89" s="395"/>
      <c r="X89" s="395"/>
      <c r="Y89" s="395"/>
      <c r="Z89" s="395"/>
      <c r="AA89" s="395"/>
      <c r="AB89" s="396"/>
      <c r="AC89" s="390" t="str">
        <f t="shared" si="19"/>
        <v/>
      </c>
      <c r="AD89" s="380" t="str">
        <f t="shared" si="13"/>
        <v/>
      </c>
      <c r="AE89" s="391" t="str">
        <f t="shared" si="14"/>
        <v/>
      </c>
      <c r="AF89" s="379"/>
      <c r="AG89" s="380" t="str">
        <f t="shared" si="17"/>
        <v/>
      </c>
      <c r="AH89" s="381" t="str">
        <f t="shared" si="15"/>
        <v/>
      </c>
      <c r="AI89" s="392" t="str">
        <f t="shared" si="16"/>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8"/>
        <v/>
      </c>
      <c r="Q90" s="380" t="str">
        <f t="shared" si="11"/>
        <v/>
      </c>
      <c r="R90" s="389" t="str">
        <f t="shared" si="12"/>
        <v/>
      </c>
      <c r="S90" s="394"/>
      <c r="T90" s="395"/>
      <c r="U90" s="395"/>
      <c r="V90" s="395"/>
      <c r="W90" s="395"/>
      <c r="X90" s="395"/>
      <c r="Y90" s="395"/>
      <c r="Z90" s="395"/>
      <c r="AA90" s="395"/>
      <c r="AB90" s="396"/>
      <c r="AC90" s="390" t="str">
        <f t="shared" si="19"/>
        <v/>
      </c>
      <c r="AD90" s="380" t="str">
        <f t="shared" si="13"/>
        <v/>
      </c>
      <c r="AE90" s="391" t="str">
        <f t="shared" si="14"/>
        <v/>
      </c>
      <c r="AF90" s="379"/>
      <c r="AG90" s="380" t="str">
        <f t="shared" si="17"/>
        <v/>
      </c>
      <c r="AH90" s="381" t="str">
        <f t="shared" si="15"/>
        <v/>
      </c>
      <c r="AI90" s="392" t="str">
        <f t="shared" si="16"/>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8"/>
        <v/>
      </c>
      <c r="Q91" s="380" t="str">
        <f t="shared" si="11"/>
        <v/>
      </c>
      <c r="R91" s="389" t="str">
        <f t="shared" si="12"/>
        <v/>
      </c>
      <c r="S91" s="394"/>
      <c r="T91" s="395"/>
      <c r="U91" s="395"/>
      <c r="V91" s="395"/>
      <c r="W91" s="395"/>
      <c r="X91" s="395"/>
      <c r="Y91" s="395"/>
      <c r="Z91" s="395"/>
      <c r="AA91" s="395"/>
      <c r="AB91" s="396"/>
      <c r="AC91" s="390" t="str">
        <f t="shared" si="19"/>
        <v/>
      </c>
      <c r="AD91" s="380" t="str">
        <f t="shared" si="13"/>
        <v/>
      </c>
      <c r="AE91" s="391" t="str">
        <f t="shared" si="14"/>
        <v/>
      </c>
      <c r="AF91" s="379"/>
      <c r="AG91" s="380" t="str">
        <f t="shared" si="17"/>
        <v/>
      </c>
      <c r="AH91" s="381" t="str">
        <f t="shared" si="15"/>
        <v/>
      </c>
      <c r="AI91" s="392" t="str">
        <f t="shared" si="16"/>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8"/>
        <v/>
      </c>
      <c r="Q92" s="380" t="str">
        <f t="shared" si="11"/>
        <v/>
      </c>
      <c r="R92" s="389" t="str">
        <f t="shared" si="12"/>
        <v/>
      </c>
      <c r="S92" s="394"/>
      <c r="T92" s="395"/>
      <c r="U92" s="395"/>
      <c r="V92" s="395"/>
      <c r="W92" s="395"/>
      <c r="X92" s="395"/>
      <c r="Y92" s="395"/>
      <c r="Z92" s="395"/>
      <c r="AA92" s="395"/>
      <c r="AB92" s="396"/>
      <c r="AC92" s="390" t="str">
        <f t="shared" si="19"/>
        <v/>
      </c>
      <c r="AD92" s="380" t="str">
        <f t="shared" si="13"/>
        <v/>
      </c>
      <c r="AE92" s="391" t="str">
        <f t="shared" si="14"/>
        <v/>
      </c>
      <c r="AF92" s="379"/>
      <c r="AG92" s="380" t="str">
        <f t="shared" si="17"/>
        <v/>
      </c>
      <c r="AH92" s="381" t="str">
        <f t="shared" si="15"/>
        <v/>
      </c>
      <c r="AI92" s="392" t="str">
        <f t="shared" si="16"/>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8"/>
        <v/>
      </c>
      <c r="Q93" s="380" t="str">
        <f t="shared" si="11"/>
        <v/>
      </c>
      <c r="R93" s="389" t="str">
        <f t="shared" si="12"/>
        <v/>
      </c>
      <c r="S93" s="394"/>
      <c r="T93" s="395"/>
      <c r="U93" s="395"/>
      <c r="V93" s="395"/>
      <c r="W93" s="395"/>
      <c r="X93" s="395"/>
      <c r="Y93" s="395"/>
      <c r="Z93" s="395"/>
      <c r="AA93" s="395"/>
      <c r="AB93" s="396"/>
      <c r="AC93" s="390" t="str">
        <f t="shared" si="19"/>
        <v/>
      </c>
      <c r="AD93" s="380" t="str">
        <f t="shared" si="13"/>
        <v/>
      </c>
      <c r="AE93" s="391" t="str">
        <f t="shared" si="14"/>
        <v/>
      </c>
      <c r="AF93" s="379"/>
      <c r="AG93" s="380" t="str">
        <f t="shared" si="17"/>
        <v/>
      </c>
      <c r="AH93" s="381" t="str">
        <f t="shared" si="15"/>
        <v/>
      </c>
      <c r="AI93" s="392" t="str">
        <f t="shared" si="16"/>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8"/>
        <v/>
      </c>
      <c r="Q94" s="380" t="str">
        <f t="shared" si="11"/>
        <v/>
      </c>
      <c r="R94" s="389" t="str">
        <f t="shared" si="12"/>
        <v/>
      </c>
      <c r="S94" s="394"/>
      <c r="T94" s="395"/>
      <c r="U94" s="395"/>
      <c r="V94" s="395"/>
      <c r="W94" s="395"/>
      <c r="X94" s="395"/>
      <c r="Y94" s="395"/>
      <c r="Z94" s="395"/>
      <c r="AA94" s="395"/>
      <c r="AB94" s="396"/>
      <c r="AC94" s="390" t="str">
        <f t="shared" si="19"/>
        <v/>
      </c>
      <c r="AD94" s="380" t="str">
        <f t="shared" si="13"/>
        <v/>
      </c>
      <c r="AE94" s="391" t="str">
        <f t="shared" si="14"/>
        <v/>
      </c>
      <c r="AF94" s="379"/>
      <c r="AG94" s="380" t="str">
        <f t="shared" si="17"/>
        <v/>
      </c>
      <c r="AH94" s="381" t="str">
        <f t="shared" si="15"/>
        <v/>
      </c>
      <c r="AI94" s="392" t="str">
        <f t="shared" si="16"/>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8"/>
        <v/>
      </c>
      <c r="Q95" s="380" t="str">
        <f t="shared" si="11"/>
        <v/>
      </c>
      <c r="R95" s="389" t="str">
        <f t="shared" si="12"/>
        <v/>
      </c>
      <c r="S95" s="394"/>
      <c r="T95" s="395"/>
      <c r="U95" s="395"/>
      <c r="V95" s="395"/>
      <c r="W95" s="395"/>
      <c r="X95" s="395"/>
      <c r="Y95" s="395"/>
      <c r="Z95" s="395"/>
      <c r="AA95" s="395"/>
      <c r="AB95" s="396"/>
      <c r="AC95" s="390" t="str">
        <f t="shared" si="19"/>
        <v/>
      </c>
      <c r="AD95" s="380" t="str">
        <f t="shared" si="13"/>
        <v/>
      </c>
      <c r="AE95" s="391" t="str">
        <f t="shared" si="14"/>
        <v/>
      </c>
      <c r="AF95" s="379"/>
      <c r="AG95" s="380" t="str">
        <f t="shared" si="17"/>
        <v/>
      </c>
      <c r="AH95" s="381" t="str">
        <f t="shared" si="15"/>
        <v/>
      </c>
      <c r="AI95" s="392" t="str">
        <f t="shared" si="16"/>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8"/>
        <v/>
      </c>
      <c r="Q96" s="380" t="str">
        <f t="shared" si="11"/>
        <v/>
      </c>
      <c r="R96" s="389" t="str">
        <f t="shared" si="12"/>
        <v/>
      </c>
      <c r="S96" s="394"/>
      <c r="T96" s="395"/>
      <c r="U96" s="395"/>
      <c r="V96" s="395"/>
      <c r="W96" s="395"/>
      <c r="X96" s="395"/>
      <c r="Y96" s="395"/>
      <c r="Z96" s="395"/>
      <c r="AA96" s="395"/>
      <c r="AB96" s="396"/>
      <c r="AC96" s="390" t="str">
        <f t="shared" si="19"/>
        <v/>
      </c>
      <c r="AD96" s="380" t="str">
        <f t="shared" si="13"/>
        <v/>
      </c>
      <c r="AE96" s="391" t="str">
        <f t="shared" si="14"/>
        <v/>
      </c>
      <c r="AF96" s="379"/>
      <c r="AG96" s="380" t="str">
        <f t="shared" si="17"/>
        <v/>
      </c>
      <c r="AH96" s="381" t="str">
        <f t="shared" si="15"/>
        <v/>
      </c>
      <c r="AI96" s="392" t="str">
        <f t="shared" si="16"/>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8"/>
        <v/>
      </c>
      <c r="Q97" s="380" t="str">
        <f t="shared" si="11"/>
        <v/>
      </c>
      <c r="R97" s="389" t="str">
        <f t="shared" si="12"/>
        <v/>
      </c>
      <c r="S97" s="394"/>
      <c r="T97" s="395"/>
      <c r="U97" s="395"/>
      <c r="V97" s="395"/>
      <c r="W97" s="395"/>
      <c r="X97" s="395"/>
      <c r="Y97" s="395"/>
      <c r="Z97" s="395"/>
      <c r="AA97" s="395"/>
      <c r="AB97" s="396"/>
      <c r="AC97" s="390" t="str">
        <f t="shared" si="19"/>
        <v/>
      </c>
      <c r="AD97" s="380" t="str">
        <f t="shared" si="13"/>
        <v/>
      </c>
      <c r="AE97" s="391" t="str">
        <f t="shared" si="14"/>
        <v/>
      </c>
      <c r="AF97" s="379"/>
      <c r="AG97" s="380" t="str">
        <f t="shared" si="17"/>
        <v/>
      </c>
      <c r="AH97" s="381" t="str">
        <f t="shared" si="15"/>
        <v/>
      </c>
      <c r="AI97" s="392" t="str">
        <f t="shared" si="16"/>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8"/>
        <v/>
      </c>
      <c r="Q98" s="380" t="str">
        <f t="shared" si="11"/>
        <v/>
      </c>
      <c r="R98" s="389" t="str">
        <f t="shared" si="12"/>
        <v/>
      </c>
      <c r="S98" s="394"/>
      <c r="T98" s="395"/>
      <c r="U98" s="395"/>
      <c r="V98" s="395"/>
      <c r="W98" s="395"/>
      <c r="X98" s="395"/>
      <c r="Y98" s="395"/>
      <c r="Z98" s="395"/>
      <c r="AA98" s="395"/>
      <c r="AB98" s="396"/>
      <c r="AC98" s="390" t="str">
        <f t="shared" si="19"/>
        <v/>
      </c>
      <c r="AD98" s="380" t="str">
        <f t="shared" si="13"/>
        <v/>
      </c>
      <c r="AE98" s="391" t="str">
        <f t="shared" si="14"/>
        <v/>
      </c>
      <c r="AF98" s="379"/>
      <c r="AG98" s="380" t="str">
        <f t="shared" si="17"/>
        <v/>
      </c>
      <c r="AH98" s="381" t="str">
        <f t="shared" si="15"/>
        <v/>
      </c>
      <c r="AI98" s="392" t="str">
        <f t="shared" si="16"/>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8"/>
        <v/>
      </c>
      <c r="Q99" s="380" t="str">
        <f t="shared" si="11"/>
        <v/>
      </c>
      <c r="R99" s="389" t="str">
        <f t="shared" si="12"/>
        <v/>
      </c>
      <c r="S99" s="394"/>
      <c r="T99" s="395"/>
      <c r="U99" s="395"/>
      <c r="V99" s="395"/>
      <c r="W99" s="395"/>
      <c r="X99" s="395"/>
      <c r="Y99" s="395"/>
      <c r="Z99" s="395"/>
      <c r="AA99" s="395"/>
      <c r="AB99" s="396"/>
      <c r="AC99" s="390" t="str">
        <f t="shared" si="19"/>
        <v/>
      </c>
      <c r="AD99" s="380" t="str">
        <f t="shared" si="13"/>
        <v/>
      </c>
      <c r="AE99" s="391" t="str">
        <f t="shared" si="14"/>
        <v/>
      </c>
      <c r="AF99" s="379"/>
      <c r="AG99" s="380" t="str">
        <f t="shared" si="17"/>
        <v/>
      </c>
      <c r="AH99" s="381" t="str">
        <f t="shared" si="15"/>
        <v/>
      </c>
      <c r="AI99" s="392" t="str">
        <f t="shared" si="16"/>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8"/>
        <v/>
      </c>
      <c r="Q100" s="380" t="str">
        <f t="shared" si="11"/>
        <v/>
      </c>
      <c r="R100" s="389" t="str">
        <f t="shared" si="12"/>
        <v/>
      </c>
      <c r="S100" s="394"/>
      <c r="T100" s="395"/>
      <c r="U100" s="395"/>
      <c r="V100" s="395"/>
      <c r="W100" s="395"/>
      <c r="X100" s="395"/>
      <c r="Y100" s="395"/>
      <c r="Z100" s="395"/>
      <c r="AA100" s="395"/>
      <c r="AB100" s="396"/>
      <c r="AC100" s="390" t="str">
        <f t="shared" si="19"/>
        <v/>
      </c>
      <c r="AD100" s="380" t="str">
        <f t="shared" si="13"/>
        <v/>
      </c>
      <c r="AE100" s="391" t="str">
        <f t="shared" si="14"/>
        <v/>
      </c>
      <c r="AF100" s="379"/>
      <c r="AG100" s="380" t="str">
        <f t="shared" si="17"/>
        <v/>
      </c>
      <c r="AH100" s="381" t="str">
        <f t="shared" si="15"/>
        <v/>
      </c>
      <c r="AI100" s="392" t="str">
        <f t="shared" si="16"/>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8"/>
        <v/>
      </c>
      <c r="Q101" s="380" t="str">
        <f t="shared" si="11"/>
        <v/>
      </c>
      <c r="R101" s="389" t="str">
        <f t="shared" si="12"/>
        <v/>
      </c>
      <c r="S101" s="394"/>
      <c r="T101" s="395"/>
      <c r="U101" s="395"/>
      <c r="V101" s="395"/>
      <c r="W101" s="395"/>
      <c r="X101" s="395"/>
      <c r="Y101" s="395"/>
      <c r="Z101" s="395"/>
      <c r="AA101" s="395"/>
      <c r="AB101" s="396"/>
      <c r="AC101" s="390" t="str">
        <f t="shared" si="19"/>
        <v/>
      </c>
      <c r="AD101" s="380" t="str">
        <f t="shared" si="13"/>
        <v/>
      </c>
      <c r="AE101" s="391" t="str">
        <f t="shared" si="14"/>
        <v/>
      </c>
      <c r="AF101" s="379"/>
      <c r="AG101" s="380" t="str">
        <f t="shared" si="17"/>
        <v/>
      </c>
      <c r="AH101" s="381" t="str">
        <f t="shared" si="15"/>
        <v/>
      </c>
      <c r="AI101" s="392" t="str">
        <f t="shared" si="16"/>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8"/>
        <v/>
      </c>
      <c r="Q102" s="380" t="str">
        <f t="shared" si="11"/>
        <v/>
      </c>
      <c r="R102" s="389" t="str">
        <f t="shared" si="12"/>
        <v/>
      </c>
      <c r="S102" s="394"/>
      <c r="T102" s="395"/>
      <c r="U102" s="395"/>
      <c r="V102" s="395"/>
      <c r="W102" s="395"/>
      <c r="X102" s="395"/>
      <c r="Y102" s="395"/>
      <c r="Z102" s="395"/>
      <c r="AA102" s="395"/>
      <c r="AB102" s="396"/>
      <c r="AC102" s="390" t="str">
        <f t="shared" si="19"/>
        <v/>
      </c>
      <c r="AD102" s="380" t="str">
        <f t="shared" si="13"/>
        <v/>
      </c>
      <c r="AE102" s="391" t="str">
        <f t="shared" si="14"/>
        <v/>
      </c>
      <c r="AF102" s="379"/>
      <c r="AG102" s="380" t="str">
        <f t="shared" si="17"/>
        <v/>
      </c>
      <c r="AH102" s="381" t="str">
        <f t="shared" si="15"/>
        <v/>
      </c>
      <c r="AI102" s="392" t="str">
        <f t="shared" si="16"/>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8"/>
        <v/>
      </c>
      <c r="Q103" s="380" t="str">
        <f t="shared" si="11"/>
        <v/>
      </c>
      <c r="R103" s="389" t="str">
        <f t="shared" si="12"/>
        <v/>
      </c>
      <c r="S103" s="394"/>
      <c r="T103" s="395"/>
      <c r="U103" s="395"/>
      <c r="V103" s="395"/>
      <c r="W103" s="395"/>
      <c r="X103" s="395"/>
      <c r="Y103" s="395"/>
      <c r="Z103" s="395"/>
      <c r="AA103" s="395"/>
      <c r="AB103" s="396"/>
      <c r="AC103" s="390" t="str">
        <f t="shared" si="19"/>
        <v/>
      </c>
      <c r="AD103" s="380" t="str">
        <f t="shared" si="13"/>
        <v/>
      </c>
      <c r="AE103" s="391" t="str">
        <f t="shared" si="14"/>
        <v/>
      </c>
      <c r="AF103" s="379"/>
      <c r="AG103" s="380" t="str">
        <f t="shared" si="17"/>
        <v/>
      </c>
      <c r="AH103" s="381" t="str">
        <f t="shared" si="15"/>
        <v/>
      </c>
      <c r="AI103" s="392" t="str">
        <f t="shared" si="16"/>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8"/>
        <v/>
      </c>
      <c r="Q104" s="380" t="str">
        <f t="shared" si="11"/>
        <v/>
      </c>
      <c r="R104" s="389" t="str">
        <f t="shared" si="12"/>
        <v/>
      </c>
      <c r="S104" s="394"/>
      <c r="T104" s="395"/>
      <c r="U104" s="395"/>
      <c r="V104" s="395"/>
      <c r="W104" s="395"/>
      <c r="X104" s="395"/>
      <c r="Y104" s="395"/>
      <c r="Z104" s="395"/>
      <c r="AA104" s="395"/>
      <c r="AB104" s="396"/>
      <c r="AC104" s="390" t="str">
        <f t="shared" si="19"/>
        <v/>
      </c>
      <c r="AD104" s="380" t="str">
        <f t="shared" si="13"/>
        <v/>
      </c>
      <c r="AE104" s="391" t="str">
        <f t="shared" si="14"/>
        <v/>
      </c>
      <c r="AF104" s="379"/>
      <c r="AG104" s="380" t="str">
        <f t="shared" si="17"/>
        <v/>
      </c>
      <c r="AH104" s="381" t="str">
        <f t="shared" si="15"/>
        <v/>
      </c>
      <c r="AI104" s="392" t="str">
        <f t="shared" si="16"/>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8"/>
        <v/>
      </c>
      <c r="Q105" s="380" t="str">
        <f t="shared" si="11"/>
        <v/>
      </c>
      <c r="R105" s="389" t="str">
        <f t="shared" si="12"/>
        <v/>
      </c>
      <c r="S105" s="394"/>
      <c r="T105" s="395"/>
      <c r="U105" s="395"/>
      <c r="V105" s="395"/>
      <c r="W105" s="395"/>
      <c r="X105" s="395"/>
      <c r="Y105" s="395"/>
      <c r="Z105" s="395"/>
      <c r="AA105" s="395"/>
      <c r="AB105" s="396"/>
      <c r="AC105" s="390" t="str">
        <f t="shared" si="19"/>
        <v/>
      </c>
      <c r="AD105" s="380" t="str">
        <f t="shared" si="13"/>
        <v/>
      </c>
      <c r="AE105" s="391" t="str">
        <f t="shared" si="14"/>
        <v/>
      </c>
      <c r="AF105" s="379"/>
      <c r="AG105" s="380" t="str">
        <f t="shared" si="17"/>
        <v/>
      </c>
      <c r="AH105" s="381" t="str">
        <f t="shared" si="15"/>
        <v/>
      </c>
      <c r="AI105" s="392" t="str">
        <f t="shared" si="16"/>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8"/>
        <v/>
      </c>
      <c r="Q106" s="380" t="str">
        <f t="shared" si="11"/>
        <v/>
      </c>
      <c r="R106" s="389" t="str">
        <f t="shared" si="12"/>
        <v/>
      </c>
      <c r="S106" s="394"/>
      <c r="T106" s="395"/>
      <c r="U106" s="395"/>
      <c r="V106" s="395"/>
      <c r="W106" s="395"/>
      <c r="X106" s="395"/>
      <c r="Y106" s="395"/>
      <c r="Z106" s="395"/>
      <c r="AA106" s="395"/>
      <c r="AB106" s="396"/>
      <c r="AC106" s="390" t="str">
        <f t="shared" si="19"/>
        <v/>
      </c>
      <c r="AD106" s="380" t="str">
        <f t="shared" si="13"/>
        <v/>
      </c>
      <c r="AE106" s="391" t="str">
        <f t="shared" si="14"/>
        <v/>
      </c>
      <c r="AF106" s="379"/>
      <c r="AG106" s="380" t="str">
        <f t="shared" si="17"/>
        <v/>
      </c>
      <c r="AH106" s="381" t="str">
        <f t="shared" si="15"/>
        <v/>
      </c>
      <c r="AI106" s="392" t="str">
        <f t="shared" si="16"/>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8"/>
        <v/>
      </c>
      <c r="Q107" s="380" t="str">
        <f t="shared" si="11"/>
        <v/>
      </c>
      <c r="R107" s="389" t="str">
        <f t="shared" si="12"/>
        <v/>
      </c>
      <c r="S107" s="394"/>
      <c r="T107" s="395"/>
      <c r="U107" s="395"/>
      <c r="V107" s="395"/>
      <c r="W107" s="395"/>
      <c r="X107" s="395"/>
      <c r="Y107" s="395"/>
      <c r="Z107" s="395"/>
      <c r="AA107" s="395"/>
      <c r="AB107" s="396"/>
      <c r="AC107" s="390" t="str">
        <f t="shared" si="19"/>
        <v/>
      </c>
      <c r="AD107" s="380" t="str">
        <f t="shared" si="13"/>
        <v/>
      </c>
      <c r="AE107" s="391" t="str">
        <f t="shared" si="14"/>
        <v/>
      </c>
      <c r="AF107" s="379"/>
      <c r="AG107" s="380" t="str">
        <f t="shared" si="17"/>
        <v/>
      </c>
      <c r="AH107" s="381" t="str">
        <f t="shared" si="15"/>
        <v/>
      </c>
      <c r="AI107" s="392" t="str">
        <f t="shared" si="16"/>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8"/>
        <v/>
      </c>
      <c r="Q108" s="380" t="str">
        <f t="shared" si="11"/>
        <v/>
      </c>
      <c r="R108" s="389" t="str">
        <f t="shared" si="12"/>
        <v/>
      </c>
      <c r="S108" s="394"/>
      <c r="T108" s="395"/>
      <c r="U108" s="395"/>
      <c r="V108" s="395"/>
      <c r="W108" s="395"/>
      <c r="X108" s="395"/>
      <c r="Y108" s="395"/>
      <c r="Z108" s="395"/>
      <c r="AA108" s="395"/>
      <c r="AB108" s="396"/>
      <c r="AC108" s="390" t="str">
        <f t="shared" si="19"/>
        <v/>
      </c>
      <c r="AD108" s="380" t="str">
        <f t="shared" si="13"/>
        <v/>
      </c>
      <c r="AE108" s="391" t="str">
        <f t="shared" si="14"/>
        <v/>
      </c>
      <c r="AF108" s="379"/>
      <c r="AG108" s="380" t="str">
        <f t="shared" si="17"/>
        <v/>
      </c>
      <c r="AH108" s="381" t="str">
        <f t="shared" si="15"/>
        <v/>
      </c>
      <c r="AI108" s="392" t="str">
        <f t="shared" si="16"/>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8"/>
        <v/>
      </c>
      <c r="Q109" s="380" t="str">
        <f t="shared" si="11"/>
        <v/>
      </c>
      <c r="R109" s="389" t="str">
        <f t="shared" si="12"/>
        <v/>
      </c>
      <c r="S109" s="394"/>
      <c r="T109" s="395"/>
      <c r="U109" s="395"/>
      <c r="V109" s="395"/>
      <c r="W109" s="395"/>
      <c r="X109" s="395"/>
      <c r="Y109" s="395"/>
      <c r="Z109" s="395"/>
      <c r="AA109" s="395"/>
      <c r="AB109" s="396"/>
      <c r="AC109" s="390" t="str">
        <f t="shared" si="19"/>
        <v/>
      </c>
      <c r="AD109" s="380" t="str">
        <f t="shared" si="13"/>
        <v/>
      </c>
      <c r="AE109" s="391" t="str">
        <f t="shared" si="14"/>
        <v/>
      </c>
      <c r="AF109" s="379"/>
      <c r="AG109" s="380" t="str">
        <f t="shared" si="17"/>
        <v/>
      </c>
      <c r="AH109" s="381" t="str">
        <f t="shared" si="15"/>
        <v/>
      </c>
      <c r="AI109" s="392" t="str">
        <f t="shared" si="16"/>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8"/>
        <v/>
      </c>
      <c r="Q110" s="380" t="str">
        <f t="shared" si="11"/>
        <v/>
      </c>
      <c r="R110" s="389" t="str">
        <f t="shared" si="12"/>
        <v/>
      </c>
      <c r="S110" s="394"/>
      <c r="T110" s="395"/>
      <c r="U110" s="395"/>
      <c r="V110" s="395"/>
      <c r="W110" s="395"/>
      <c r="X110" s="395"/>
      <c r="Y110" s="395"/>
      <c r="Z110" s="395"/>
      <c r="AA110" s="395"/>
      <c r="AB110" s="396"/>
      <c r="AC110" s="390" t="str">
        <f t="shared" si="19"/>
        <v/>
      </c>
      <c r="AD110" s="380" t="str">
        <f t="shared" si="13"/>
        <v/>
      </c>
      <c r="AE110" s="391" t="str">
        <f t="shared" si="14"/>
        <v/>
      </c>
      <c r="AF110" s="379"/>
      <c r="AG110" s="380" t="str">
        <f t="shared" si="17"/>
        <v/>
      </c>
      <c r="AH110" s="381" t="str">
        <f t="shared" si="15"/>
        <v/>
      </c>
      <c r="AI110" s="392" t="str">
        <f t="shared" si="16"/>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8"/>
        <v/>
      </c>
      <c r="Q111" s="380" t="str">
        <f t="shared" si="11"/>
        <v/>
      </c>
      <c r="R111" s="389" t="str">
        <f t="shared" si="12"/>
        <v/>
      </c>
      <c r="S111" s="394"/>
      <c r="T111" s="395"/>
      <c r="U111" s="395"/>
      <c r="V111" s="395"/>
      <c r="W111" s="395"/>
      <c r="X111" s="395"/>
      <c r="Y111" s="395"/>
      <c r="Z111" s="395"/>
      <c r="AA111" s="395"/>
      <c r="AB111" s="396"/>
      <c r="AC111" s="390" t="str">
        <f t="shared" si="19"/>
        <v/>
      </c>
      <c r="AD111" s="380" t="str">
        <f t="shared" si="13"/>
        <v/>
      </c>
      <c r="AE111" s="391" t="str">
        <f t="shared" si="14"/>
        <v/>
      </c>
      <c r="AF111" s="379"/>
      <c r="AG111" s="380" t="str">
        <f t="shared" si="17"/>
        <v/>
      </c>
      <c r="AH111" s="381" t="str">
        <f t="shared" si="15"/>
        <v/>
      </c>
      <c r="AI111" s="392" t="str">
        <f t="shared" si="16"/>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8"/>
        <v/>
      </c>
      <c r="Q112" s="380" t="str">
        <f t="shared" si="11"/>
        <v/>
      </c>
      <c r="R112" s="389" t="str">
        <f t="shared" si="12"/>
        <v/>
      </c>
      <c r="S112" s="394"/>
      <c r="T112" s="395"/>
      <c r="U112" s="395"/>
      <c r="V112" s="395"/>
      <c r="W112" s="395"/>
      <c r="X112" s="395"/>
      <c r="Y112" s="395"/>
      <c r="Z112" s="395"/>
      <c r="AA112" s="395"/>
      <c r="AB112" s="396"/>
      <c r="AC112" s="390" t="str">
        <f t="shared" si="19"/>
        <v/>
      </c>
      <c r="AD112" s="380" t="str">
        <f t="shared" si="13"/>
        <v/>
      </c>
      <c r="AE112" s="391" t="str">
        <f t="shared" si="14"/>
        <v/>
      </c>
      <c r="AF112" s="379"/>
      <c r="AG112" s="380" t="str">
        <f t="shared" si="17"/>
        <v/>
      </c>
      <c r="AH112" s="381" t="str">
        <f t="shared" si="15"/>
        <v/>
      </c>
      <c r="AI112" s="392" t="str">
        <f t="shared" si="16"/>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8"/>
        <v/>
      </c>
      <c r="Q113" s="429" t="str">
        <f t="shared" si="11"/>
        <v/>
      </c>
      <c r="R113" s="430" t="str">
        <f t="shared" si="12"/>
        <v/>
      </c>
      <c r="S113" s="425"/>
      <c r="T113" s="426"/>
      <c r="U113" s="426"/>
      <c r="V113" s="426"/>
      <c r="W113" s="426"/>
      <c r="X113" s="426"/>
      <c r="Y113" s="426"/>
      <c r="Z113" s="426"/>
      <c r="AA113" s="426"/>
      <c r="AB113" s="427"/>
      <c r="AC113" s="431" t="str">
        <f t="shared" si="19"/>
        <v/>
      </c>
      <c r="AD113" s="429" t="str">
        <f t="shared" si="13"/>
        <v/>
      </c>
      <c r="AE113" s="432" t="str">
        <f t="shared" si="14"/>
        <v/>
      </c>
      <c r="AF113" s="433"/>
      <c r="AG113" s="429" t="str">
        <f t="shared" si="17"/>
        <v/>
      </c>
      <c r="AH113" s="434" t="str">
        <f t="shared" si="15"/>
        <v/>
      </c>
      <c r="AI113" s="435" t="str">
        <f t="shared" si="16"/>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7:E8"/>
    <mergeCell ref="F7:J8"/>
    <mergeCell ref="K7:P8"/>
    <mergeCell ref="A1:AJ2"/>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13">
    <cfRule type="expression" dxfId="5" priority="2">
      <formula>$AH$11=0</formula>
    </cfRule>
  </conditionalFormatting>
  <conditionalFormatting sqref="B13:E62">
    <cfRule type="expression" dxfId="6" priority="5">
      <formula>IF($AJ13&lt;75,TRUE,FALSE)</formula>
    </cfRule>
  </conditionalFormatting>
  <conditionalFormatting sqref="B64:E113">
    <cfRule type="expression" dxfId="6" priority="6">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13:A62"/>
    <dataValidation type="list" allowBlank="1" showInputMessage="1" prompt="Either encode Highest Possible Score or Empty" sqref="F11:O11 S11:AB11 AF11">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'Helper(IMPORTANT!)'!$CF$3:$CF$203</formula1>
    </dataValidation>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prompt="INITIAL GRADE" sqref="AI13:AI62 AI64:AI113"/>
    <dataValidation allowBlank="1" showInputMessage="1" prompt="QUARTERLY GRADE (TRANSMUTED GRADE)" sqref="AJ13:AJ62 AJ64:AJ113"/>
    <dataValidation type="list" allowBlank="1" showInputMessage="1" showErrorMessage="1" sqref="F13:O62 F64:O113">
      <formula1>'Helper(IMPORTANT!)'!BL$3:BL$203</formula1>
    </dataValidation>
    <dataValidation type="list" showInputMessage="1" showErrorMessage="1" sqref="S13:AB62 S64:AB113">
      <formula1>'Helper(IMPORTANT!)'!BV$3:BV$203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FF00"/>
  </sheetPr>
  <dimension ref="A1:BE120"/>
  <sheetViews>
    <sheetView showGridLines="0" zoomScaleSheetLayoutView="85" workbookViewId="0">
      <selection activeCell="A1" sqref="A1:AB2"/>
    </sheetView>
  </sheetViews>
  <sheetFormatPr defaultColWidth="0" defaultRowHeight="13.8"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203</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t="str">
        <f>'INPUT DATA'!F10</f>
        <v>Region XI</v>
      </c>
      <c r="H5" s="77"/>
      <c r="I5" s="77"/>
      <c r="J5" s="77"/>
      <c r="K5" s="78"/>
      <c r="L5" s="79" t="s">
        <v>8</v>
      </c>
      <c r="M5" s="79"/>
      <c r="N5" s="80"/>
      <c r="O5" s="81" t="str">
        <f>'INPUT DATA'!F11</f>
        <v>Panabo City</v>
      </c>
      <c r="P5" s="82"/>
      <c r="Q5" s="82"/>
      <c r="R5" s="83"/>
      <c r="S5" s="84" t="s">
        <v>10</v>
      </c>
      <c r="T5" s="85"/>
      <c r="U5" s="85"/>
      <c r="V5" s="86"/>
      <c r="W5" s="692" t="str">
        <f>'INPUT DATA'!F13</f>
        <v>DEMO-ARMS</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t="str">
        <f>'INPUT DATA'!F14</f>
        <v>ARMS DEMO NATIONAL HIGH SCHOOL</v>
      </c>
      <c r="H6" s="82"/>
      <c r="I6" s="82"/>
      <c r="J6" s="82"/>
      <c r="K6" s="82"/>
      <c r="L6" s="82"/>
      <c r="M6" s="82"/>
      <c r="N6" s="82"/>
      <c r="O6" s="82"/>
      <c r="P6" s="82"/>
      <c r="Q6" s="82"/>
      <c r="R6" s="83"/>
      <c r="S6" s="88" t="s">
        <v>14</v>
      </c>
      <c r="T6" s="89"/>
      <c r="U6" s="89"/>
      <c r="V6" s="90"/>
      <c r="W6" s="81" t="str">
        <f>'INPUT DATA'!F16</f>
        <v>2026-2027</v>
      </c>
      <c r="X6" s="82"/>
      <c r="Y6" s="82"/>
      <c r="Z6" s="82"/>
      <c r="AA6" s="82"/>
      <c r="AB6" s="83"/>
      <c r="AC6" s="91"/>
      <c r="AD6" s="91"/>
      <c r="AE6" s="91"/>
      <c r="AF6" s="92"/>
      <c r="AG6" s="92"/>
      <c r="AH6" s="92"/>
      <c r="AI6" s="93"/>
      <c r="AJ6" s="87"/>
      <c r="AK6" s="87"/>
      <c r="AL6" s="87"/>
      <c r="AM6" s="87"/>
    </row>
    <row r="7" ht="11.25" customHeight="1" spans="1:57">
      <c r="A7" s="203"/>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204"/>
      <c r="F8" s="205" t="s">
        <v>188</v>
      </c>
      <c r="G8" s="99"/>
      <c r="H8" s="99"/>
      <c r="I8" s="99"/>
      <c r="J8" s="99"/>
      <c r="K8" s="100" t="str">
        <f>'INPUT DATA'!F24&amp;" - "&amp;'INPUT DATA'!F25</f>
        <v>11 - STEM-C</v>
      </c>
      <c r="L8" s="100"/>
      <c r="M8" s="100"/>
      <c r="N8" s="100"/>
      <c r="O8" s="100"/>
      <c r="P8" s="100"/>
      <c r="Q8" s="100"/>
      <c r="R8" s="101"/>
      <c r="S8" s="102" t="s">
        <v>191</v>
      </c>
      <c r="T8" s="103"/>
      <c r="U8" s="103"/>
      <c r="V8" s="104" t="s">
        <v>204</v>
      </c>
      <c r="W8" s="104"/>
      <c r="X8" s="104"/>
      <c r="Y8" s="104"/>
      <c r="Z8" s="104"/>
      <c r="AA8" s="104"/>
      <c r="AB8" s="105"/>
    </row>
    <row r="9" ht="21.75" customHeight="1" spans="1:57">
      <c r="A9" s="106"/>
      <c r="B9" s="107"/>
      <c r="C9" s="107"/>
      <c r="D9" s="107"/>
      <c r="E9" s="206"/>
      <c r="F9" s="207"/>
      <c r="G9" s="109"/>
      <c r="H9" s="109"/>
      <c r="I9" s="109"/>
      <c r="J9" s="109"/>
      <c r="K9" s="110"/>
      <c r="L9" s="110"/>
      <c r="M9" s="110"/>
      <c r="N9" s="110"/>
      <c r="O9" s="110"/>
      <c r="P9" s="110"/>
      <c r="Q9" s="110"/>
      <c r="R9" s="111"/>
      <c r="S9" s="102" t="s">
        <v>190</v>
      </c>
      <c r="T9" s="103"/>
      <c r="U9" s="103"/>
      <c r="V9" s="112" t="str">
        <f>IF('INPUT DATA'!F30&lt;&gt;"",'INPUT DATA'!F30,'INPUT DATA'!F28)</f>
        <v>General Mathematics</v>
      </c>
      <c r="W9" s="112"/>
      <c r="X9" s="112"/>
      <c r="Y9" s="112"/>
      <c r="Z9" s="112"/>
      <c r="AA9" s="112"/>
      <c r="AB9" s="113"/>
      <c r="AC9" s="114"/>
      <c r="AD9" s="114"/>
      <c r="AE9" s="114"/>
      <c r="AF9" s="115"/>
      <c r="AG9" s="115"/>
      <c r="AH9" s="115"/>
      <c r="AI9" s="115"/>
    </row>
    <row r="10" s="63" customFormat="1" ht="21" customHeight="1" spans="1:57">
      <c r="A10" s="106"/>
      <c r="B10" s="107"/>
      <c r="C10" s="107"/>
      <c r="D10" s="107"/>
      <c r="E10" s="206"/>
      <c r="F10" s="208" t="s">
        <v>189</v>
      </c>
      <c r="G10" s="209"/>
      <c r="H10" s="209"/>
      <c r="I10" s="210" t="str">
        <f>'INPUT DATA'!F22</f>
        <v>ROBERTO MENDOZA</v>
      </c>
      <c r="J10" s="210"/>
      <c r="K10" s="210"/>
      <c r="L10" s="210"/>
      <c r="M10" s="210"/>
      <c r="N10" s="210"/>
      <c r="O10" s="210"/>
      <c r="P10" s="210"/>
      <c r="Q10" s="210"/>
      <c r="R10" s="211"/>
      <c r="S10" s="252" t="s">
        <v>193</v>
      </c>
      <c r="T10" s="253"/>
      <c r="U10" s="253"/>
      <c r="V10" s="212" t="str">
        <f>'INPUT DATA'!F26</f>
        <v>Core Subject (All Tracks)</v>
      </c>
      <c r="W10" s="212"/>
      <c r="X10" s="212"/>
      <c r="Y10" s="212"/>
      <c r="Z10" s="212"/>
      <c r="AA10" s="212"/>
      <c r="AB10" s="213"/>
      <c r="AC10" s="124"/>
      <c r="AD10" s="124"/>
      <c r="AE10" s="125"/>
      <c r="AF10" s="124"/>
      <c r="AG10" s="124"/>
      <c r="AH10" s="126"/>
      <c r="AI10" s="127"/>
    </row>
    <row r="11" s="63" customFormat="1" ht="39" customHeight="1" spans="1:57">
      <c r="A11" s="214"/>
      <c r="B11" s="215"/>
      <c r="C11" s="215"/>
      <c r="D11" s="215"/>
      <c r="E11" s="216"/>
      <c r="F11" s="217" t="s">
        <v>187</v>
      </c>
      <c r="G11" s="218"/>
      <c r="H11" s="218"/>
      <c r="I11" s="218"/>
      <c r="J11" s="218"/>
      <c r="K11" s="218"/>
      <c r="L11" s="218"/>
      <c r="M11" s="219"/>
      <c r="N11" s="217" t="s">
        <v>200</v>
      </c>
      <c r="O11" s="218"/>
      <c r="P11" s="218"/>
      <c r="Q11" s="218"/>
      <c r="R11" s="218"/>
      <c r="S11" s="218"/>
      <c r="T11" s="218"/>
      <c r="U11" s="219"/>
      <c r="V11" s="254" t="s">
        <v>205</v>
      </c>
      <c r="W11" s="255"/>
      <c r="X11" s="255"/>
      <c r="Y11" s="256"/>
      <c r="Z11" s="217" t="s">
        <v>206</v>
      </c>
      <c r="AA11" s="218"/>
      <c r="AB11" s="219"/>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81" t="s">
        <v>199</v>
      </c>
      <c r="B12" s="182"/>
      <c r="C12" s="182"/>
      <c r="D12" s="182"/>
      <c r="E12" s="183"/>
      <c r="F12" s="223"/>
      <c r="G12" s="224"/>
      <c r="H12" s="224"/>
      <c r="I12" s="224"/>
      <c r="J12" s="224"/>
      <c r="K12" s="224"/>
      <c r="L12" s="224"/>
      <c r="M12" s="225"/>
      <c r="N12" s="223"/>
      <c r="O12" s="224"/>
      <c r="P12" s="224"/>
      <c r="Q12" s="224"/>
      <c r="R12" s="224"/>
      <c r="S12" s="224"/>
      <c r="T12" s="224"/>
      <c r="U12" s="225"/>
      <c r="V12" s="226"/>
      <c r="W12" s="147"/>
      <c r="X12" s="147"/>
      <c r="Y12" s="148"/>
      <c r="Z12" s="226"/>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t="str">
        <f>'INPUT DATA'!L11</f>
        <v>ALCANTARA, CEDRIC R.</v>
      </c>
      <c r="C13" s="153"/>
      <c r="D13" s="153"/>
      <c r="E13" s="154"/>
      <c r="F13" s="158" t="str" cm="1">
        <f ca="1" t="array" ref="F13">IF('Helper(IMPORTANT!)'!CU3&lt;&gt;"",'Helper(IMPORTANT!)'!CU3:CU103,"")</f>
        <v/>
      </c>
      <c r="G13" s="156"/>
      <c r="H13" s="156"/>
      <c r="I13" s="156"/>
      <c r="J13" s="156"/>
      <c r="K13" s="156"/>
      <c r="L13" s="156"/>
      <c r="M13" s="157"/>
      <c r="N13" s="158" t="str" cm="1">
        <f ca="1" t="array" ref="N13:N113">'Helper(IMPORTANT!)'!CV3:CV103</f>
        <v/>
      </c>
      <c r="O13" s="156"/>
      <c r="P13" s="156"/>
      <c r="Q13" s="156"/>
      <c r="R13" s="156"/>
      <c r="S13" s="156"/>
      <c r="T13" s="156"/>
      <c r="U13" s="157"/>
      <c r="V13" s="257" t="str">
        <f ca="1">IF(OR(F13="",N13=""),"",IF(ISERROR(ROUND(AVERAGE(F13,N13),0)),"",ROUND(AVERAGE(F13,N13),0)))</f>
        <v/>
      </c>
      <c r="W13" s="258"/>
      <c r="X13" s="258"/>
      <c r="Y13" s="259"/>
      <c r="Z13" s="228" t="str">
        <f ca="1">IF(OR($F13="",N13="",$V13=""),"",IF($V13&gt;=75,"PASSED","FAILED"))</f>
        <v/>
      </c>
      <c r="AA13" s="229"/>
      <c r="AB13" s="230"/>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t="str">
        <f>'INPUT DATA'!L12</f>
        <v>AQUINO, MIGUEL K.</v>
      </c>
      <c r="C14" s="153"/>
      <c r="D14" s="153"/>
      <c r="E14" s="154"/>
      <c r="F14" s="231"/>
      <c r="G14" s="232"/>
      <c r="H14" s="232"/>
      <c r="I14" s="232"/>
      <c r="J14" s="232"/>
      <c r="K14" s="232"/>
      <c r="L14" s="232"/>
      <c r="M14" s="233"/>
      <c r="N14" s="231">
        <v>0</v>
      </c>
      <c r="O14" s="232"/>
      <c r="P14" s="232"/>
      <c r="Q14" s="232"/>
      <c r="R14" s="232"/>
      <c r="S14" s="232"/>
      <c r="T14" s="232"/>
      <c r="U14" s="233"/>
      <c r="V14" s="260" t="str">
        <f ca="1" t="shared" ref="V14:V62" si="0">IF(OR(F14="",N14=""),"",IF(ISERROR(ROUND(AVERAGE(F14,N14),0)),"",ROUND(AVERAGE(F14,N14),0)))</f>
        <v/>
      </c>
      <c r="W14" s="261"/>
      <c r="X14" s="261"/>
      <c r="Y14" s="262"/>
      <c r="Z14" s="234" t="str">
        <f ca="1">IF(OR($F14="",N14="",$V14=""),"",IF($V14&gt;=75,"PASSED","FAILED"))</f>
        <v/>
      </c>
      <c r="AA14" s="235"/>
      <c r="AB14" s="236"/>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t="str">
        <f>'INPUT DATA'!L13</f>
        <v>BAUTISTA, JOHN PAUL D.</v>
      </c>
      <c r="C15" s="153"/>
      <c r="D15" s="153"/>
      <c r="E15" s="154"/>
      <c r="F15" s="231"/>
      <c r="G15" s="232"/>
      <c r="H15" s="232"/>
      <c r="I15" s="232"/>
      <c r="J15" s="232"/>
      <c r="K15" s="232"/>
      <c r="L15" s="232"/>
      <c r="M15" s="233"/>
      <c r="N15" s="231">
        <v>0</v>
      </c>
      <c r="O15" s="232"/>
      <c r="P15" s="232"/>
      <c r="Q15" s="232"/>
      <c r="R15" s="232"/>
      <c r="S15" s="232"/>
      <c r="T15" s="232"/>
      <c r="U15" s="233"/>
      <c r="V15" s="260" t="str">
        <f ca="1" t="shared" si="0"/>
        <v/>
      </c>
      <c r="W15" s="261"/>
      <c r="X15" s="261"/>
      <c r="Y15" s="262"/>
      <c r="Z15" s="234" t="str">
        <f ca="1">IF(OR($F15="",N15="",$V15=""),"",IF($V15&gt;=75,"PASSED","FAILED"))</f>
        <v/>
      </c>
      <c r="AA15" s="235"/>
      <c r="AB15" s="236"/>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t="str">
        <f>'INPUT DATA'!L14</f>
        <v>BAUTISTA, JOSHUA A.</v>
      </c>
      <c r="C16" s="153"/>
      <c r="D16" s="153"/>
      <c r="E16" s="154"/>
      <c r="F16" s="231"/>
      <c r="G16" s="232"/>
      <c r="H16" s="232"/>
      <c r="I16" s="232"/>
      <c r="J16" s="232"/>
      <c r="K16" s="232"/>
      <c r="L16" s="232"/>
      <c r="M16" s="233"/>
      <c r="N16" s="231">
        <v>0</v>
      </c>
      <c r="O16" s="232"/>
      <c r="P16" s="232"/>
      <c r="Q16" s="232"/>
      <c r="R16" s="232"/>
      <c r="S16" s="232"/>
      <c r="T16" s="232"/>
      <c r="U16" s="233"/>
      <c r="V16" s="260" t="str">
        <f ca="1" t="shared" si="0"/>
        <v/>
      </c>
      <c r="W16" s="261"/>
      <c r="X16" s="261"/>
      <c r="Y16" s="262"/>
      <c r="Z16" s="234" t="str">
        <f ca="1" t="shared" ref="Z16:Z77" si="1">IF(OR($F16="",N16="",$V16=""),"",IF($V16&gt;=75,"PASSED","FAILED"))</f>
        <v/>
      </c>
      <c r="AA16" s="235"/>
      <c r="AB16" s="236"/>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t="str">
        <f>'INPUT DATA'!L15</f>
        <v>DELA CRUZ, VINCENT B.</v>
      </c>
      <c r="C17" s="153"/>
      <c r="D17" s="153"/>
      <c r="E17" s="154"/>
      <c r="F17" s="231"/>
      <c r="G17" s="232"/>
      <c r="H17" s="232"/>
      <c r="I17" s="232"/>
      <c r="J17" s="232"/>
      <c r="K17" s="232"/>
      <c r="L17" s="232"/>
      <c r="M17" s="233"/>
      <c r="N17" s="231">
        <v>0</v>
      </c>
      <c r="O17" s="232"/>
      <c r="P17" s="232"/>
      <c r="Q17" s="232"/>
      <c r="R17" s="232"/>
      <c r="S17" s="232"/>
      <c r="T17" s="232"/>
      <c r="U17" s="233"/>
      <c r="V17" s="260" t="str">
        <f ca="1" t="shared" si="0"/>
        <v/>
      </c>
      <c r="W17" s="261"/>
      <c r="X17" s="261"/>
      <c r="Y17" s="262"/>
      <c r="Z17" s="234" t="str">
        <f ca="1" t="shared" si="1"/>
        <v/>
      </c>
      <c r="AA17" s="235"/>
      <c r="AB17" s="236"/>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t="str">
        <f>'INPUT DATA'!L16</f>
        <v>DOMINGO, JOSHUA S.</v>
      </c>
      <c r="C18" s="153"/>
      <c r="D18" s="153"/>
      <c r="E18" s="154"/>
      <c r="F18" s="231"/>
      <c r="G18" s="232"/>
      <c r="H18" s="232"/>
      <c r="I18" s="232"/>
      <c r="J18" s="232"/>
      <c r="K18" s="232"/>
      <c r="L18" s="232"/>
      <c r="M18" s="233"/>
      <c r="N18" s="231">
        <v>0</v>
      </c>
      <c r="O18" s="232"/>
      <c r="P18" s="232"/>
      <c r="Q18" s="232"/>
      <c r="R18" s="232"/>
      <c r="S18" s="232"/>
      <c r="T18" s="232"/>
      <c r="U18" s="233"/>
      <c r="V18" s="260" t="str">
        <f ca="1" t="shared" si="0"/>
        <v/>
      </c>
      <c r="W18" s="261"/>
      <c r="X18" s="261"/>
      <c r="Y18" s="262"/>
      <c r="Z18" s="234" t="str">
        <f ca="1" t="shared" si="1"/>
        <v/>
      </c>
      <c r="AA18" s="235"/>
      <c r="AB18" s="236"/>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t="str">
        <f>'INPUT DATA'!L17</f>
        <v>FERNANDEZ, ADRIAN T.</v>
      </c>
      <c r="C19" s="153"/>
      <c r="D19" s="153"/>
      <c r="E19" s="154"/>
      <c r="F19" s="231"/>
      <c r="G19" s="232"/>
      <c r="H19" s="232"/>
      <c r="I19" s="232"/>
      <c r="J19" s="232"/>
      <c r="K19" s="232"/>
      <c r="L19" s="232"/>
      <c r="M19" s="233"/>
      <c r="N19" s="231">
        <v>0</v>
      </c>
      <c r="O19" s="232"/>
      <c r="P19" s="232"/>
      <c r="Q19" s="232"/>
      <c r="R19" s="232"/>
      <c r="S19" s="232"/>
      <c r="T19" s="232"/>
      <c r="U19" s="233"/>
      <c r="V19" s="260" t="str">
        <f ca="1" t="shared" si="0"/>
        <v/>
      </c>
      <c r="W19" s="261"/>
      <c r="X19" s="261"/>
      <c r="Y19" s="262"/>
      <c r="Z19" s="234" t="str">
        <f ca="1" t="shared" si="1"/>
        <v/>
      </c>
      <c r="AA19" s="235"/>
      <c r="AB19" s="236"/>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t="str">
        <f>'INPUT DATA'!L18</f>
        <v>IGNACIO JR., GABRIEL N.</v>
      </c>
      <c r="C20" s="153"/>
      <c r="D20" s="153"/>
      <c r="E20" s="154"/>
      <c r="F20" s="231"/>
      <c r="G20" s="232"/>
      <c r="H20" s="232"/>
      <c r="I20" s="232"/>
      <c r="J20" s="232"/>
      <c r="K20" s="232"/>
      <c r="L20" s="232"/>
      <c r="M20" s="233"/>
      <c r="N20" s="231">
        <v>0</v>
      </c>
      <c r="O20" s="232"/>
      <c r="P20" s="232"/>
      <c r="Q20" s="232"/>
      <c r="R20" s="232"/>
      <c r="S20" s="232"/>
      <c r="T20" s="232"/>
      <c r="U20" s="233"/>
      <c r="V20" s="260" t="str">
        <f ca="1" t="shared" si="0"/>
        <v/>
      </c>
      <c r="W20" s="261"/>
      <c r="X20" s="261"/>
      <c r="Y20" s="262"/>
      <c r="Z20" s="234" t="str">
        <f ca="1" t="shared" si="1"/>
        <v/>
      </c>
      <c r="AA20" s="235"/>
      <c r="AB20" s="236"/>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t="str">
        <f>'INPUT DATA'!L19</f>
        <v>IGNACIO, JERICHO A.</v>
      </c>
      <c r="C21" s="153"/>
      <c r="D21" s="153"/>
      <c r="E21" s="154"/>
      <c r="F21" s="231"/>
      <c r="G21" s="232"/>
      <c r="H21" s="232"/>
      <c r="I21" s="232"/>
      <c r="J21" s="232"/>
      <c r="K21" s="232"/>
      <c r="L21" s="232"/>
      <c r="M21" s="233"/>
      <c r="N21" s="231">
        <v>0</v>
      </c>
      <c r="O21" s="232"/>
      <c r="P21" s="232"/>
      <c r="Q21" s="232"/>
      <c r="R21" s="232"/>
      <c r="S21" s="232"/>
      <c r="T21" s="232"/>
      <c r="U21" s="233"/>
      <c r="V21" s="260" t="str">
        <f ca="1" t="shared" si="0"/>
        <v/>
      </c>
      <c r="W21" s="261"/>
      <c r="X21" s="261"/>
      <c r="Y21" s="262"/>
      <c r="Z21" s="234" t="str">
        <f ca="1" t="shared" si="1"/>
        <v/>
      </c>
      <c r="AA21" s="235"/>
      <c r="AB21" s="236"/>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t="str">
        <f>'INPUT DATA'!L20</f>
        <v>LUMAPAS, MARK ANTHONY Y.</v>
      </c>
      <c r="C22" s="153"/>
      <c r="D22" s="153"/>
      <c r="E22" s="154"/>
      <c r="F22" s="231"/>
      <c r="G22" s="232"/>
      <c r="H22" s="232"/>
      <c r="I22" s="232"/>
      <c r="J22" s="232"/>
      <c r="K22" s="232"/>
      <c r="L22" s="232"/>
      <c r="M22" s="233"/>
      <c r="N22" s="231">
        <v>0</v>
      </c>
      <c r="O22" s="232"/>
      <c r="P22" s="232"/>
      <c r="Q22" s="232"/>
      <c r="R22" s="232"/>
      <c r="S22" s="232"/>
      <c r="T22" s="232"/>
      <c r="U22" s="233"/>
      <c r="V22" s="260" t="str">
        <f ca="1" t="shared" si="0"/>
        <v/>
      </c>
      <c r="W22" s="261"/>
      <c r="X22" s="261"/>
      <c r="Y22" s="262"/>
      <c r="Z22" s="234" t="str">
        <f ca="1" t="shared" si="1"/>
        <v/>
      </c>
      <c r="AA22" s="235"/>
      <c r="AB22" s="236"/>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t="str">
        <f>'INPUT DATA'!L21</f>
        <v>MERCADO, VINCENT G.</v>
      </c>
      <c r="C23" s="153"/>
      <c r="D23" s="153"/>
      <c r="E23" s="154"/>
      <c r="F23" s="231"/>
      <c r="G23" s="232"/>
      <c r="H23" s="232"/>
      <c r="I23" s="232"/>
      <c r="J23" s="232"/>
      <c r="K23" s="232"/>
      <c r="L23" s="232"/>
      <c r="M23" s="233"/>
      <c r="N23" s="231">
        <v>0</v>
      </c>
      <c r="O23" s="232"/>
      <c r="P23" s="232"/>
      <c r="Q23" s="232"/>
      <c r="R23" s="232"/>
      <c r="S23" s="232"/>
      <c r="T23" s="232"/>
      <c r="U23" s="233"/>
      <c r="V23" s="260" t="str">
        <f ca="1" t="shared" si="0"/>
        <v/>
      </c>
      <c r="W23" s="261"/>
      <c r="X23" s="261"/>
      <c r="Y23" s="262"/>
      <c r="Z23" s="234" t="str">
        <f ca="1" t="shared" si="1"/>
        <v/>
      </c>
      <c r="AA23" s="235"/>
      <c r="AB23" s="236"/>
      <c r="AI23" s="150"/>
      <c r="AK23" s="65"/>
      <c r="BD23" s="68"/>
      <c r="BE23" s="68"/>
    </row>
    <row r="24" ht="18" customHeight="1" spans="1:57">
      <c r="A24" s="166">
        <v>12</v>
      </c>
      <c r="B24" s="152" t="str">
        <f>'INPUT DATA'!L22</f>
        <v>MORALES, JOSHUA C.</v>
      </c>
      <c r="C24" s="153"/>
      <c r="D24" s="153"/>
      <c r="E24" s="154"/>
      <c r="F24" s="231"/>
      <c r="G24" s="232"/>
      <c r="H24" s="232"/>
      <c r="I24" s="232"/>
      <c r="J24" s="232"/>
      <c r="K24" s="232"/>
      <c r="L24" s="232"/>
      <c r="M24" s="233"/>
      <c r="N24" s="231">
        <v>0</v>
      </c>
      <c r="O24" s="232"/>
      <c r="P24" s="232"/>
      <c r="Q24" s="232"/>
      <c r="R24" s="232"/>
      <c r="S24" s="232"/>
      <c r="T24" s="232"/>
      <c r="U24" s="233"/>
      <c r="V24" s="260" t="str">
        <f ca="1" t="shared" si="0"/>
        <v/>
      </c>
      <c r="W24" s="261"/>
      <c r="X24" s="261"/>
      <c r="Y24" s="262"/>
      <c r="Z24" s="234" t="str">
        <f ca="1" t="shared" si="1"/>
        <v/>
      </c>
      <c r="AA24" s="235"/>
      <c r="AB24" s="236"/>
      <c r="AI24" s="150"/>
      <c r="AK24" s="65"/>
      <c r="BD24" s="68"/>
      <c r="BE24" s="68"/>
    </row>
    <row r="25" ht="18" customHeight="1" spans="1:57">
      <c r="A25" s="166">
        <v>13</v>
      </c>
      <c r="B25" s="152" t="str">
        <f>'INPUT DATA'!L23</f>
        <v>RAMOS, BENEDICT Y.</v>
      </c>
      <c r="C25" s="153"/>
      <c r="D25" s="153"/>
      <c r="E25" s="154"/>
      <c r="F25" s="231"/>
      <c r="G25" s="232"/>
      <c r="H25" s="232"/>
      <c r="I25" s="232"/>
      <c r="J25" s="232"/>
      <c r="K25" s="232"/>
      <c r="L25" s="232"/>
      <c r="M25" s="233"/>
      <c r="N25" s="231">
        <v>0</v>
      </c>
      <c r="O25" s="232"/>
      <c r="P25" s="232"/>
      <c r="Q25" s="232"/>
      <c r="R25" s="232"/>
      <c r="S25" s="232"/>
      <c r="T25" s="232"/>
      <c r="U25" s="233"/>
      <c r="V25" s="260" t="str">
        <f ca="1" t="shared" si="0"/>
        <v/>
      </c>
      <c r="W25" s="261"/>
      <c r="X25" s="261"/>
      <c r="Y25" s="262"/>
      <c r="Z25" s="234" t="str">
        <f ca="1" t="shared" si="1"/>
        <v/>
      </c>
      <c r="AA25" s="235"/>
      <c r="AB25" s="236"/>
      <c r="AI25" s="150"/>
      <c r="AK25" s="65"/>
      <c r="BD25" s="68"/>
      <c r="BE25" s="68"/>
    </row>
    <row r="26" ht="18" customHeight="1" spans="1:57">
      <c r="A26" s="166">
        <v>14</v>
      </c>
      <c r="B26" s="152" t="str">
        <f>'INPUT DATA'!L24</f>
        <v>REYES, KYLE N.</v>
      </c>
      <c r="C26" s="153"/>
      <c r="D26" s="153"/>
      <c r="E26" s="154"/>
      <c r="F26" s="231"/>
      <c r="G26" s="232"/>
      <c r="H26" s="232"/>
      <c r="I26" s="232"/>
      <c r="J26" s="232"/>
      <c r="K26" s="232"/>
      <c r="L26" s="232"/>
      <c r="M26" s="233"/>
      <c r="N26" s="231">
        <v>0</v>
      </c>
      <c r="O26" s="232"/>
      <c r="P26" s="232"/>
      <c r="Q26" s="232"/>
      <c r="R26" s="232"/>
      <c r="S26" s="232"/>
      <c r="T26" s="232"/>
      <c r="U26" s="233"/>
      <c r="V26" s="260" t="str">
        <f ca="1" t="shared" si="0"/>
        <v/>
      </c>
      <c r="W26" s="261"/>
      <c r="X26" s="261"/>
      <c r="Y26" s="262"/>
      <c r="Z26" s="234" t="str">
        <f ca="1" t="shared" si="1"/>
        <v/>
      </c>
      <c r="AA26" s="235"/>
      <c r="AB26" s="236"/>
      <c r="AI26" s="150"/>
      <c r="AK26" s="65"/>
      <c r="BD26" s="68"/>
      <c r="BE26" s="68"/>
    </row>
    <row r="27" ht="18" customHeight="1" spans="1:57">
      <c r="A27" s="166">
        <v>15</v>
      </c>
      <c r="B27" s="152" t="str">
        <f>'INPUT DATA'!L25</f>
        <v>SANTOS, NATHANIEL E.</v>
      </c>
      <c r="C27" s="153"/>
      <c r="D27" s="153"/>
      <c r="E27" s="154"/>
      <c r="F27" s="231"/>
      <c r="G27" s="232"/>
      <c r="H27" s="232"/>
      <c r="I27" s="232"/>
      <c r="J27" s="232"/>
      <c r="K27" s="232"/>
      <c r="L27" s="232"/>
      <c r="M27" s="233"/>
      <c r="N27" s="231">
        <v>0</v>
      </c>
      <c r="O27" s="232"/>
      <c r="P27" s="232"/>
      <c r="Q27" s="232"/>
      <c r="R27" s="232"/>
      <c r="S27" s="232"/>
      <c r="T27" s="232"/>
      <c r="U27" s="233"/>
      <c r="V27" s="260" t="str">
        <f ca="1" t="shared" si="0"/>
        <v/>
      </c>
      <c r="W27" s="261"/>
      <c r="X27" s="261"/>
      <c r="Y27" s="262"/>
      <c r="Z27" s="234" t="str">
        <f ca="1" t="shared" si="1"/>
        <v/>
      </c>
      <c r="AA27" s="235"/>
      <c r="AB27" s="236"/>
      <c r="AI27" s="150"/>
      <c r="AK27" s="65"/>
    </row>
    <row r="28" ht="18" customHeight="1" spans="1:57">
      <c r="A28" s="166">
        <v>16</v>
      </c>
      <c r="B28" s="152" t="str">
        <f>'INPUT DATA'!L26</f>
        <v>SUMALINOG, PAOLO Z.</v>
      </c>
      <c r="C28" s="153"/>
      <c r="D28" s="153"/>
      <c r="E28" s="154"/>
      <c r="F28" s="231"/>
      <c r="G28" s="232"/>
      <c r="H28" s="232"/>
      <c r="I28" s="232"/>
      <c r="J28" s="232"/>
      <c r="K28" s="232"/>
      <c r="L28" s="232"/>
      <c r="M28" s="233"/>
      <c r="N28" s="231">
        <v>0</v>
      </c>
      <c r="O28" s="232"/>
      <c r="P28" s="232"/>
      <c r="Q28" s="232"/>
      <c r="R28" s="232"/>
      <c r="S28" s="232"/>
      <c r="T28" s="232"/>
      <c r="U28" s="233"/>
      <c r="V28" s="260" t="str">
        <f ca="1" t="shared" si="0"/>
        <v/>
      </c>
      <c r="W28" s="261"/>
      <c r="X28" s="261"/>
      <c r="Y28" s="262"/>
      <c r="Z28" s="234" t="str">
        <f ca="1" t="shared" si="1"/>
        <v/>
      </c>
      <c r="AA28" s="235"/>
      <c r="AB28" s="236"/>
      <c r="AI28" s="150"/>
      <c r="AK28" s="65"/>
    </row>
    <row r="29" ht="18" customHeight="1" spans="1:57">
      <c r="A29" s="166">
        <v>17</v>
      </c>
      <c r="B29" s="152" t="str">
        <f>'INPUT DATA'!L27</f>
        <v>TORRES JR., BENEDICT V.</v>
      </c>
      <c r="C29" s="153"/>
      <c r="D29" s="153"/>
      <c r="E29" s="154"/>
      <c r="F29" s="231"/>
      <c r="G29" s="232"/>
      <c r="H29" s="232"/>
      <c r="I29" s="232"/>
      <c r="J29" s="232"/>
      <c r="K29" s="232"/>
      <c r="L29" s="232"/>
      <c r="M29" s="233"/>
      <c r="N29" s="231">
        <v>0</v>
      </c>
      <c r="O29" s="232"/>
      <c r="P29" s="232"/>
      <c r="Q29" s="232"/>
      <c r="R29" s="232"/>
      <c r="S29" s="232"/>
      <c r="T29" s="232"/>
      <c r="U29" s="233"/>
      <c r="V29" s="260" t="str">
        <f ca="1" t="shared" si="0"/>
        <v/>
      </c>
      <c r="W29" s="261"/>
      <c r="X29" s="261"/>
      <c r="Y29" s="262"/>
      <c r="Z29" s="234" t="str">
        <f ca="1" t="shared" si="1"/>
        <v/>
      </c>
      <c r="AA29" s="235"/>
      <c r="AB29" s="236"/>
      <c r="AI29" s="150"/>
      <c r="AK29" s="65"/>
    </row>
    <row r="30" ht="18" customHeight="1" spans="1:57">
      <c r="A30" s="166">
        <v>18</v>
      </c>
      <c r="B30" s="152" t="str">
        <f>'INPUT DATA'!L28</f>
        <v>VILLANUEVA JR., FRANCIS K.</v>
      </c>
      <c r="C30" s="153"/>
      <c r="D30" s="153"/>
      <c r="E30" s="154"/>
      <c r="F30" s="231"/>
      <c r="G30" s="232"/>
      <c r="H30" s="232"/>
      <c r="I30" s="232"/>
      <c r="J30" s="232"/>
      <c r="K30" s="232"/>
      <c r="L30" s="232"/>
      <c r="M30" s="233"/>
      <c r="N30" s="231">
        <v>0</v>
      </c>
      <c r="O30" s="232"/>
      <c r="P30" s="232"/>
      <c r="Q30" s="232"/>
      <c r="R30" s="232"/>
      <c r="S30" s="232"/>
      <c r="T30" s="232"/>
      <c r="U30" s="233"/>
      <c r="V30" s="260" t="str">
        <f ca="1" t="shared" si="0"/>
        <v/>
      </c>
      <c r="W30" s="261"/>
      <c r="X30" s="261"/>
      <c r="Y30" s="262"/>
      <c r="Z30" s="234" t="str">
        <f ca="1" t="shared" si="1"/>
        <v/>
      </c>
      <c r="AA30" s="235"/>
      <c r="AB30" s="236"/>
      <c r="AI30" s="150"/>
      <c r="AK30" s="65"/>
    </row>
    <row r="31" ht="18" customHeight="1" spans="1:57">
      <c r="A31" s="166">
        <v>19</v>
      </c>
      <c r="B31" s="152" t="str">
        <f>'INPUT DATA'!L29</f>
        <v>YBANEZ, IVAN P.</v>
      </c>
      <c r="C31" s="153"/>
      <c r="D31" s="153"/>
      <c r="E31" s="154"/>
      <c r="F31" s="231"/>
      <c r="G31" s="232"/>
      <c r="H31" s="232"/>
      <c r="I31" s="232"/>
      <c r="J31" s="232"/>
      <c r="K31" s="232"/>
      <c r="L31" s="232"/>
      <c r="M31" s="233"/>
      <c r="N31" s="231">
        <v>0</v>
      </c>
      <c r="O31" s="232"/>
      <c r="P31" s="232"/>
      <c r="Q31" s="232"/>
      <c r="R31" s="232"/>
      <c r="S31" s="232"/>
      <c r="T31" s="232"/>
      <c r="U31" s="233"/>
      <c r="V31" s="260" t="str">
        <f ca="1" t="shared" si="0"/>
        <v/>
      </c>
      <c r="W31" s="261"/>
      <c r="X31" s="261"/>
      <c r="Y31" s="262"/>
      <c r="Z31" s="234" t="str">
        <f ca="1" t="shared" si="1"/>
        <v/>
      </c>
      <c r="AA31" s="235"/>
      <c r="AB31" s="236"/>
      <c r="AI31" s="150"/>
      <c r="AK31" s="65"/>
    </row>
    <row r="32" ht="18" customHeight="1" spans="1:57">
      <c r="A32" s="166">
        <v>20</v>
      </c>
      <c r="B32" s="152">
        <f>'INPUT DATA'!L30</f>
        <v>0</v>
      </c>
      <c r="C32" s="153"/>
      <c r="D32" s="153"/>
      <c r="E32" s="154"/>
      <c r="F32" s="231"/>
      <c r="G32" s="232"/>
      <c r="H32" s="232"/>
      <c r="I32" s="232"/>
      <c r="J32" s="232"/>
      <c r="K32" s="232"/>
      <c r="L32" s="232"/>
      <c r="M32" s="233"/>
      <c r="N32" s="231">
        <v>0</v>
      </c>
      <c r="O32" s="232"/>
      <c r="P32" s="232"/>
      <c r="Q32" s="232"/>
      <c r="R32" s="232"/>
      <c r="S32" s="232"/>
      <c r="T32" s="232"/>
      <c r="U32" s="233"/>
      <c r="V32" s="260" t="str">
        <f ca="1" t="shared" si="0"/>
        <v/>
      </c>
      <c r="W32" s="261"/>
      <c r="X32" s="261"/>
      <c r="Y32" s="262"/>
      <c r="Z32" s="234" t="str">
        <f ca="1" t="shared" si="1"/>
        <v/>
      </c>
      <c r="AA32" s="235"/>
      <c r="AB32" s="236"/>
      <c r="AI32" s="150"/>
      <c r="AK32" s="65"/>
    </row>
    <row r="33" ht="18" customHeight="1" spans="1:55">
      <c r="A33" s="166">
        <v>21</v>
      </c>
      <c r="B33" s="152">
        <f>'INPUT DATA'!L31</f>
        <v>0</v>
      </c>
      <c r="C33" s="153"/>
      <c r="D33" s="153"/>
      <c r="E33" s="154"/>
      <c r="F33" s="231"/>
      <c r="G33" s="232"/>
      <c r="H33" s="232"/>
      <c r="I33" s="232"/>
      <c r="J33" s="232"/>
      <c r="K33" s="232"/>
      <c r="L33" s="232"/>
      <c r="M33" s="233"/>
      <c r="N33" s="231">
        <v>0</v>
      </c>
      <c r="O33" s="232"/>
      <c r="P33" s="232"/>
      <c r="Q33" s="232"/>
      <c r="R33" s="232"/>
      <c r="S33" s="232"/>
      <c r="T33" s="232"/>
      <c r="U33" s="233"/>
      <c r="V33" s="260" t="str">
        <f ca="1" t="shared" si="0"/>
        <v/>
      </c>
      <c r="W33" s="261"/>
      <c r="X33" s="261"/>
      <c r="Y33" s="262"/>
      <c r="Z33" s="234" t="str">
        <f ca="1" t="shared" si="1"/>
        <v/>
      </c>
      <c r="AA33" s="235"/>
      <c r="AB33" s="236"/>
      <c r="AI33" s="150"/>
      <c r="AK33" s="65"/>
    </row>
    <row r="34" ht="18" customHeight="1" spans="1:55">
      <c r="A34" s="166">
        <v>22</v>
      </c>
      <c r="B34" s="152">
        <f>'INPUT DATA'!L32</f>
        <v>0</v>
      </c>
      <c r="C34" s="153"/>
      <c r="D34" s="153"/>
      <c r="E34" s="154"/>
      <c r="F34" s="231"/>
      <c r="G34" s="232"/>
      <c r="H34" s="232"/>
      <c r="I34" s="232"/>
      <c r="J34" s="232"/>
      <c r="K34" s="232"/>
      <c r="L34" s="232"/>
      <c r="M34" s="233"/>
      <c r="N34" s="231">
        <v>0</v>
      </c>
      <c r="O34" s="232"/>
      <c r="P34" s="232"/>
      <c r="Q34" s="232"/>
      <c r="R34" s="232"/>
      <c r="S34" s="232"/>
      <c r="T34" s="232"/>
      <c r="U34" s="233"/>
      <c r="V34" s="260" t="str">
        <f ca="1" t="shared" si="0"/>
        <v/>
      </c>
      <c r="W34" s="261"/>
      <c r="X34" s="261"/>
      <c r="Y34" s="262"/>
      <c r="Z34" s="234" t="str">
        <f ca="1" t="shared" si="1"/>
        <v/>
      </c>
      <c r="AA34" s="235"/>
      <c r="AB34" s="236"/>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231"/>
      <c r="G35" s="232"/>
      <c r="H35" s="232"/>
      <c r="I35" s="232"/>
      <c r="J35" s="232"/>
      <c r="K35" s="232"/>
      <c r="L35" s="232"/>
      <c r="M35" s="233"/>
      <c r="N35" s="231">
        <v>0</v>
      </c>
      <c r="O35" s="232"/>
      <c r="P35" s="232"/>
      <c r="Q35" s="232"/>
      <c r="R35" s="232"/>
      <c r="S35" s="232"/>
      <c r="T35" s="232"/>
      <c r="U35" s="233"/>
      <c r="V35" s="260" t="str">
        <f ca="1" t="shared" si="0"/>
        <v/>
      </c>
      <c r="W35" s="261"/>
      <c r="X35" s="261"/>
      <c r="Y35" s="262"/>
      <c r="Z35" s="234" t="str">
        <f ca="1" t="shared" si="1"/>
        <v/>
      </c>
      <c r="AA35" s="235"/>
      <c r="AB35" s="236"/>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231"/>
      <c r="G36" s="232"/>
      <c r="H36" s="232"/>
      <c r="I36" s="232"/>
      <c r="J36" s="232"/>
      <c r="K36" s="232"/>
      <c r="L36" s="232"/>
      <c r="M36" s="233"/>
      <c r="N36" s="231">
        <v>0</v>
      </c>
      <c r="O36" s="232"/>
      <c r="P36" s="232"/>
      <c r="Q36" s="232"/>
      <c r="R36" s="232"/>
      <c r="S36" s="232"/>
      <c r="T36" s="232"/>
      <c r="U36" s="233"/>
      <c r="V36" s="260" t="str">
        <f ca="1" t="shared" si="0"/>
        <v/>
      </c>
      <c r="W36" s="261"/>
      <c r="X36" s="261"/>
      <c r="Y36" s="262"/>
      <c r="Z36" s="234" t="str">
        <f ca="1" t="shared" si="1"/>
        <v/>
      </c>
      <c r="AA36" s="235"/>
      <c r="AB36" s="236"/>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231"/>
      <c r="G37" s="232"/>
      <c r="H37" s="232"/>
      <c r="I37" s="232"/>
      <c r="J37" s="232"/>
      <c r="K37" s="232"/>
      <c r="L37" s="232"/>
      <c r="M37" s="233"/>
      <c r="N37" s="231">
        <v>0</v>
      </c>
      <c r="O37" s="232"/>
      <c r="P37" s="232"/>
      <c r="Q37" s="232"/>
      <c r="R37" s="232"/>
      <c r="S37" s="232"/>
      <c r="T37" s="232"/>
      <c r="U37" s="233"/>
      <c r="V37" s="260" t="str">
        <f ca="1" t="shared" si="0"/>
        <v/>
      </c>
      <c r="W37" s="261"/>
      <c r="X37" s="261"/>
      <c r="Y37" s="262"/>
      <c r="Z37" s="234" t="str">
        <f ca="1" t="shared" si="1"/>
        <v/>
      </c>
      <c r="AA37" s="235"/>
      <c r="AB37" s="236"/>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231"/>
      <c r="G38" s="232"/>
      <c r="H38" s="232"/>
      <c r="I38" s="232"/>
      <c r="J38" s="232"/>
      <c r="K38" s="232"/>
      <c r="L38" s="232"/>
      <c r="M38" s="233"/>
      <c r="N38" s="231">
        <v>0</v>
      </c>
      <c r="O38" s="232"/>
      <c r="P38" s="232"/>
      <c r="Q38" s="232"/>
      <c r="R38" s="232"/>
      <c r="S38" s="232"/>
      <c r="T38" s="232"/>
      <c r="U38" s="233"/>
      <c r="V38" s="260" t="str">
        <f ca="1" t="shared" si="0"/>
        <v/>
      </c>
      <c r="W38" s="261"/>
      <c r="X38" s="261"/>
      <c r="Y38" s="262"/>
      <c r="Z38" s="234" t="str">
        <f ca="1" t="shared" si="1"/>
        <v/>
      </c>
      <c r="AA38" s="235"/>
      <c r="AB38" s="236"/>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231"/>
      <c r="G39" s="232"/>
      <c r="H39" s="232"/>
      <c r="I39" s="232"/>
      <c r="J39" s="232"/>
      <c r="K39" s="232"/>
      <c r="L39" s="232"/>
      <c r="M39" s="233"/>
      <c r="N39" s="231">
        <v>0</v>
      </c>
      <c r="O39" s="232"/>
      <c r="P39" s="232"/>
      <c r="Q39" s="232"/>
      <c r="R39" s="232"/>
      <c r="S39" s="232"/>
      <c r="T39" s="232"/>
      <c r="U39" s="233"/>
      <c r="V39" s="260" t="str">
        <f ca="1" t="shared" si="0"/>
        <v/>
      </c>
      <c r="W39" s="261"/>
      <c r="X39" s="261"/>
      <c r="Y39" s="262"/>
      <c r="Z39" s="234" t="str">
        <f ca="1" t="shared" si="1"/>
        <v/>
      </c>
      <c r="AA39" s="235"/>
      <c r="AB39" s="236"/>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231"/>
      <c r="G40" s="232"/>
      <c r="H40" s="232"/>
      <c r="I40" s="232"/>
      <c r="J40" s="232"/>
      <c r="K40" s="232"/>
      <c r="L40" s="232"/>
      <c r="M40" s="233"/>
      <c r="N40" s="231">
        <v>0</v>
      </c>
      <c r="O40" s="232"/>
      <c r="P40" s="232"/>
      <c r="Q40" s="232"/>
      <c r="R40" s="232"/>
      <c r="S40" s="232"/>
      <c r="T40" s="232"/>
      <c r="U40" s="233"/>
      <c r="V40" s="260" t="str">
        <f ca="1" t="shared" si="0"/>
        <v/>
      </c>
      <c r="W40" s="261"/>
      <c r="X40" s="261"/>
      <c r="Y40" s="262"/>
      <c r="Z40" s="234" t="str">
        <f ca="1" t="shared" si="1"/>
        <v/>
      </c>
      <c r="AA40" s="235"/>
      <c r="AB40" s="236"/>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231"/>
      <c r="G41" s="232"/>
      <c r="H41" s="232"/>
      <c r="I41" s="232"/>
      <c r="J41" s="232"/>
      <c r="K41" s="232"/>
      <c r="L41" s="232"/>
      <c r="M41" s="233"/>
      <c r="N41" s="231">
        <v>0</v>
      </c>
      <c r="O41" s="232"/>
      <c r="P41" s="232"/>
      <c r="Q41" s="232"/>
      <c r="R41" s="232"/>
      <c r="S41" s="232"/>
      <c r="T41" s="232"/>
      <c r="U41" s="233"/>
      <c r="V41" s="260" t="str">
        <f ca="1" t="shared" si="0"/>
        <v/>
      </c>
      <c r="W41" s="261"/>
      <c r="X41" s="261"/>
      <c r="Y41" s="262"/>
      <c r="Z41" s="234" t="str">
        <f ca="1" t="shared" si="1"/>
        <v/>
      </c>
      <c r="AA41" s="235"/>
      <c r="AB41" s="236"/>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231"/>
      <c r="G42" s="232"/>
      <c r="H42" s="232"/>
      <c r="I42" s="232"/>
      <c r="J42" s="232"/>
      <c r="K42" s="232"/>
      <c r="L42" s="232"/>
      <c r="M42" s="233"/>
      <c r="N42" s="231">
        <v>0</v>
      </c>
      <c r="O42" s="232"/>
      <c r="P42" s="232"/>
      <c r="Q42" s="232"/>
      <c r="R42" s="232"/>
      <c r="S42" s="232"/>
      <c r="T42" s="232"/>
      <c r="U42" s="233"/>
      <c r="V42" s="260" t="str">
        <f ca="1" t="shared" si="0"/>
        <v/>
      </c>
      <c r="W42" s="261"/>
      <c r="X42" s="261"/>
      <c r="Y42" s="262"/>
      <c r="Z42" s="234" t="str">
        <f ca="1" t="shared" si="1"/>
        <v/>
      </c>
      <c r="AA42" s="235"/>
      <c r="AB42" s="236"/>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231"/>
      <c r="G43" s="232"/>
      <c r="H43" s="232"/>
      <c r="I43" s="232"/>
      <c r="J43" s="232"/>
      <c r="K43" s="232"/>
      <c r="L43" s="232"/>
      <c r="M43" s="233"/>
      <c r="N43" s="231">
        <v>0</v>
      </c>
      <c r="O43" s="232"/>
      <c r="P43" s="232"/>
      <c r="Q43" s="232"/>
      <c r="R43" s="232"/>
      <c r="S43" s="232"/>
      <c r="T43" s="232"/>
      <c r="U43" s="233"/>
      <c r="V43" s="260" t="str">
        <f ca="1" t="shared" si="0"/>
        <v/>
      </c>
      <c r="W43" s="261"/>
      <c r="X43" s="261"/>
      <c r="Y43" s="262"/>
      <c r="Z43" s="234" t="str">
        <f ca="1" t="shared" si="1"/>
        <v/>
      </c>
      <c r="AA43" s="235"/>
      <c r="AB43" s="236"/>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231"/>
      <c r="G44" s="232"/>
      <c r="H44" s="232"/>
      <c r="I44" s="232"/>
      <c r="J44" s="232"/>
      <c r="K44" s="232"/>
      <c r="L44" s="232"/>
      <c r="M44" s="233"/>
      <c r="N44" s="231">
        <v>0</v>
      </c>
      <c r="O44" s="232"/>
      <c r="P44" s="232"/>
      <c r="Q44" s="232"/>
      <c r="R44" s="232"/>
      <c r="S44" s="232"/>
      <c r="T44" s="232"/>
      <c r="U44" s="233"/>
      <c r="V44" s="260" t="str">
        <f ca="1" t="shared" si="0"/>
        <v/>
      </c>
      <c r="W44" s="261"/>
      <c r="X44" s="261"/>
      <c r="Y44" s="262"/>
      <c r="Z44" s="234" t="str">
        <f ca="1" t="shared" si="1"/>
        <v/>
      </c>
      <c r="AA44" s="235"/>
      <c r="AB44" s="236"/>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231"/>
      <c r="G45" s="232"/>
      <c r="H45" s="232"/>
      <c r="I45" s="232"/>
      <c r="J45" s="232"/>
      <c r="K45" s="232"/>
      <c r="L45" s="232"/>
      <c r="M45" s="233"/>
      <c r="N45" s="231">
        <v>0</v>
      </c>
      <c r="O45" s="232"/>
      <c r="P45" s="232"/>
      <c r="Q45" s="232"/>
      <c r="R45" s="232"/>
      <c r="S45" s="232"/>
      <c r="T45" s="232"/>
      <c r="U45" s="233"/>
      <c r="V45" s="260" t="str">
        <f ca="1" t="shared" si="0"/>
        <v/>
      </c>
      <c r="W45" s="261"/>
      <c r="X45" s="261"/>
      <c r="Y45" s="262"/>
      <c r="Z45" s="234" t="str">
        <f ca="1" t="shared" si="1"/>
        <v/>
      </c>
      <c r="AA45" s="235"/>
      <c r="AB45" s="236"/>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231"/>
      <c r="G46" s="232"/>
      <c r="H46" s="232"/>
      <c r="I46" s="232"/>
      <c r="J46" s="232"/>
      <c r="K46" s="232"/>
      <c r="L46" s="232"/>
      <c r="M46" s="233"/>
      <c r="N46" s="231">
        <v>0</v>
      </c>
      <c r="O46" s="232"/>
      <c r="P46" s="232"/>
      <c r="Q46" s="232"/>
      <c r="R46" s="232"/>
      <c r="S46" s="232"/>
      <c r="T46" s="232"/>
      <c r="U46" s="233"/>
      <c r="V46" s="260" t="str">
        <f ca="1" t="shared" si="0"/>
        <v/>
      </c>
      <c r="W46" s="261"/>
      <c r="X46" s="261"/>
      <c r="Y46" s="262"/>
      <c r="Z46" s="234" t="str">
        <f ca="1" t="shared" si="1"/>
        <v/>
      </c>
      <c r="AA46" s="235"/>
      <c r="AB46" s="236"/>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231"/>
      <c r="G47" s="232"/>
      <c r="H47" s="232"/>
      <c r="I47" s="232"/>
      <c r="J47" s="232"/>
      <c r="K47" s="232"/>
      <c r="L47" s="232"/>
      <c r="M47" s="233"/>
      <c r="N47" s="231">
        <v>0</v>
      </c>
      <c r="O47" s="232"/>
      <c r="P47" s="232"/>
      <c r="Q47" s="232"/>
      <c r="R47" s="232"/>
      <c r="S47" s="232"/>
      <c r="T47" s="232"/>
      <c r="U47" s="233"/>
      <c r="V47" s="260" t="str">
        <f ca="1" t="shared" si="0"/>
        <v/>
      </c>
      <c r="W47" s="261"/>
      <c r="X47" s="261"/>
      <c r="Y47" s="262"/>
      <c r="Z47" s="234" t="str">
        <f ca="1" t="shared" si="1"/>
        <v/>
      </c>
      <c r="AA47" s="235"/>
      <c r="AB47" s="236"/>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231"/>
      <c r="G48" s="232"/>
      <c r="H48" s="232"/>
      <c r="I48" s="232"/>
      <c r="J48" s="232"/>
      <c r="K48" s="232"/>
      <c r="L48" s="232"/>
      <c r="M48" s="233"/>
      <c r="N48" s="231">
        <v>0</v>
      </c>
      <c r="O48" s="232"/>
      <c r="P48" s="232"/>
      <c r="Q48" s="232"/>
      <c r="R48" s="232"/>
      <c r="S48" s="232"/>
      <c r="T48" s="232"/>
      <c r="U48" s="233"/>
      <c r="V48" s="260" t="str">
        <f ca="1" t="shared" si="0"/>
        <v/>
      </c>
      <c r="W48" s="261"/>
      <c r="X48" s="261"/>
      <c r="Y48" s="262"/>
      <c r="Z48" s="234" t="str">
        <f ca="1" t="shared" si="1"/>
        <v/>
      </c>
      <c r="AA48" s="235"/>
      <c r="AB48" s="236"/>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231"/>
      <c r="G49" s="232"/>
      <c r="H49" s="232"/>
      <c r="I49" s="232"/>
      <c r="J49" s="232"/>
      <c r="K49" s="232"/>
      <c r="L49" s="232"/>
      <c r="M49" s="233"/>
      <c r="N49" s="231">
        <v>0</v>
      </c>
      <c r="O49" s="232"/>
      <c r="P49" s="232"/>
      <c r="Q49" s="232"/>
      <c r="R49" s="232"/>
      <c r="S49" s="232"/>
      <c r="T49" s="232"/>
      <c r="U49" s="233"/>
      <c r="V49" s="260" t="str">
        <f ca="1" t="shared" si="0"/>
        <v/>
      </c>
      <c r="W49" s="261"/>
      <c r="X49" s="261"/>
      <c r="Y49" s="262"/>
      <c r="Z49" s="234" t="str">
        <f ca="1" t="shared" si="1"/>
        <v/>
      </c>
      <c r="AA49" s="235"/>
      <c r="AB49" s="236"/>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231"/>
      <c r="G50" s="232"/>
      <c r="H50" s="232"/>
      <c r="I50" s="232"/>
      <c r="J50" s="232"/>
      <c r="K50" s="232"/>
      <c r="L50" s="232"/>
      <c r="M50" s="233"/>
      <c r="N50" s="231">
        <v>0</v>
      </c>
      <c r="O50" s="232"/>
      <c r="P50" s="232"/>
      <c r="Q50" s="232"/>
      <c r="R50" s="232"/>
      <c r="S50" s="232"/>
      <c r="T50" s="232"/>
      <c r="U50" s="233"/>
      <c r="V50" s="260" t="str">
        <f ca="1" t="shared" si="0"/>
        <v/>
      </c>
      <c r="W50" s="261"/>
      <c r="X50" s="261"/>
      <c r="Y50" s="262"/>
      <c r="Z50" s="234" t="str">
        <f ca="1" t="shared" si="1"/>
        <v/>
      </c>
      <c r="AA50" s="235"/>
      <c r="AB50" s="236"/>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231"/>
      <c r="G51" s="232"/>
      <c r="H51" s="232"/>
      <c r="I51" s="232"/>
      <c r="J51" s="232"/>
      <c r="K51" s="232"/>
      <c r="L51" s="232"/>
      <c r="M51" s="233"/>
      <c r="N51" s="231">
        <v>0</v>
      </c>
      <c r="O51" s="232"/>
      <c r="P51" s="232"/>
      <c r="Q51" s="232"/>
      <c r="R51" s="232"/>
      <c r="S51" s="232"/>
      <c r="T51" s="232"/>
      <c r="U51" s="233"/>
      <c r="V51" s="260" t="str">
        <f ca="1" t="shared" si="0"/>
        <v/>
      </c>
      <c r="W51" s="261"/>
      <c r="X51" s="261"/>
      <c r="Y51" s="262"/>
      <c r="Z51" s="234" t="str">
        <f ca="1" t="shared" si="1"/>
        <v/>
      </c>
      <c r="AA51" s="235"/>
      <c r="AB51" s="236"/>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231"/>
      <c r="G52" s="232"/>
      <c r="H52" s="232"/>
      <c r="I52" s="232"/>
      <c r="J52" s="232"/>
      <c r="K52" s="232"/>
      <c r="L52" s="232"/>
      <c r="M52" s="233"/>
      <c r="N52" s="231">
        <v>0</v>
      </c>
      <c r="O52" s="232"/>
      <c r="P52" s="232"/>
      <c r="Q52" s="232"/>
      <c r="R52" s="232"/>
      <c r="S52" s="232"/>
      <c r="T52" s="232"/>
      <c r="U52" s="233"/>
      <c r="V52" s="260" t="str">
        <f ca="1" t="shared" si="0"/>
        <v/>
      </c>
      <c r="W52" s="261"/>
      <c r="X52" s="261"/>
      <c r="Y52" s="262"/>
      <c r="Z52" s="234" t="str">
        <f ca="1" t="shared" si="1"/>
        <v/>
      </c>
      <c r="AA52" s="235"/>
      <c r="AB52" s="236"/>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231"/>
      <c r="G53" s="232"/>
      <c r="H53" s="232"/>
      <c r="I53" s="232"/>
      <c r="J53" s="232"/>
      <c r="K53" s="232"/>
      <c r="L53" s="232"/>
      <c r="M53" s="233"/>
      <c r="N53" s="231">
        <v>0</v>
      </c>
      <c r="O53" s="232"/>
      <c r="P53" s="232"/>
      <c r="Q53" s="232"/>
      <c r="R53" s="232"/>
      <c r="S53" s="232"/>
      <c r="T53" s="232"/>
      <c r="U53" s="233"/>
      <c r="V53" s="260" t="str">
        <f ca="1" t="shared" si="0"/>
        <v/>
      </c>
      <c r="W53" s="261"/>
      <c r="X53" s="261"/>
      <c r="Y53" s="262"/>
      <c r="Z53" s="234" t="str">
        <f ca="1" t="shared" si="1"/>
        <v/>
      </c>
      <c r="AA53" s="235"/>
      <c r="AB53" s="236"/>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231"/>
      <c r="G54" s="232"/>
      <c r="H54" s="232"/>
      <c r="I54" s="232"/>
      <c r="J54" s="232"/>
      <c r="K54" s="232"/>
      <c r="L54" s="232"/>
      <c r="M54" s="233"/>
      <c r="N54" s="231">
        <v>0</v>
      </c>
      <c r="O54" s="232"/>
      <c r="P54" s="232"/>
      <c r="Q54" s="232"/>
      <c r="R54" s="232"/>
      <c r="S54" s="232"/>
      <c r="T54" s="232"/>
      <c r="U54" s="233"/>
      <c r="V54" s="260" t="str">
        <f ca="1" t="shared" si="0"/>
        <v/>
      </c>
      <c r="W54" s="261"/>
      <c r="X54" s="261"/>
      <c r="Y54" s="262"/>
      <c r="Z54" s="234" t="str">
        <f ca="1" t="shared" si="1"/>
        <v/>
      </c>
      <c r="AA54" s="235"/>
      <c r="AB54" s="236"/>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231"/>
      <c r="G55" s="232"/>
      <c r="H55" s="232"/>
      <c r="I55" s="232"/>
      <c r="J55" s="232"/>
      <c r="K55" s="232"/>
      <c r="L55" s="232"/>
      <c r="M55" s="233"/>
      <c r="N55" s="231">
        <v>0</v>
      </c>
      <c r="O55" s="232"/>
      <c r="P55" s="232"/>
      <c r="Q55" s="232"/>
      <c r="R55" s="232"/>
      <c r="S55" s="232"/>
      <c r="T55" s="232"/>
      <c r="U55" s="233"/>
      <c r="V55" s="260" t="str">
        <f ca="1" t="shared" si="0"/>
        <v/>
      </c>
      <c r="W55" s="261"/>
      <c r="X55" s="261"/>
      <c r="Y55" s="262"/>
      <c r="Z55" s="234" t="str">
        <f ca="1" t="shared" si="1"/>
        <v/>
      </c>
      <c r="AA55" s="235"/>
      <c r="AB55" s="236"/>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231"/>
      <c r="G56" s="232"/>
      <c r="H56" s="232"/>
      <c r="I56" s="232"/>
      <c r="J56" s="232"/>
      <c r="K56" s="232"/>
      <c r="L56" s="232"/>
      <c r="M56" s="233"/>
      <c r="N56" s="231">
        <v>0</v>
      </c>
      <c r="O56" s="232"/>
      <c r="P56" s="232"/>
      <c r="Q56" s="232"/>
      <c r="R56" s="232"/>
      <c r="S56" s="232"/>
      <c r="T56" s="232"/>
      <c r="U56" s="233"/>
      <c r="V56" s="260" t="str">
        <f ca="1" t="shared" si="0"/>
        <v/>
      </c>
      <c r="W56" s="261"/>
      <c r="X56" s="261"/>
      <c r="Y56" s="262"/>
      <c r="Z56" s="234" t="str">
        <f ca="1" t="shared" si="1"/>
        <v/>
      </c>
      <c r="AA56" s="235"/>
      <c r="AB56" s="236"/>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231"/>
      <c r="G57" s="232"/>
      <c r="H57" s="232"/>
      <c r="I57" s="232"/>
      <c r="J57" s="232"/>
      <c r="K57" s="232"/>
      <c r="L57" s="232"/>
      <c r="M57" s="233"/>
      <c r="N57" s="231">
        <v>0</v>
      </c>
      <c r="O57" s="232"/>
      <c r="P57" s="232"/>
      <c r="Q57" s="232"/>
      <c r="R57" s="232"/>
      <c r="S57" s="232"/>
      <c r="T57" s="232"/>
      <c r="U57" s="233"/>
      <c r="V57" s="260" t="str">
        <f ca="1" t="shared" si="0"/>
        <v/>
      </c>
      <c r="W57" s="261"/>
      <c r="X57" s="261"/>
      <c r="Y57" s="262"/>
      <c r="Z57" s="234" t="str">
        <f ca="1" t="shared" si="1"/>
        <v/>
      </c>
      <c r="AA57" s="235"/>
      <c r="AB57" s="236"/>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231"/>
      <c r="G58" s="232"/>
      <c r="H58" s="232"/>
      <c r="I58" s="232"/>
      <c r="J58" s="232"/>
      <c r="K58" s="232"/>
      <c r="L58" s="232"/>
      <c r="M58" s="233"/>
      <c r="N58" s="231">
        <v>0</v>
      </c>
      <c r="O58" s="232"/>
      <c r="P58" s="232"/>
      <c r="Q58" s="232"/>
      <c r="R58" s="232"/>
      <c r="S58" s="232"/>
      <c r="T58" s="232"/>
      <c r="U58" s="233"/>
      <c r="V58" s="260" t="str">
        <f ca="1" t="shared" si="0"/>
        <v/>
      </c>
      <c r="W58" s="261"/>
      <c r="X58" s="261"/>
      <c r="Y58" s="262"/>
      <c r="Z58" s="234" t="str">
        <f ca="1" t="shared" si="1"/>
        <v/>
      </c>
      <c r="AA58" s="235"/>
      <c r="AB58" s="236"/>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231"/>
      <c r="G59" s="232"/>
      <c r="H59" s="232"/>
      <c r="I59" s="232"/>
      <c r="J59" s="232"/>
      <c r="K59" s="232"/>
      <c r="L59" s="232"/>
      <c r="M59" s="233"/>
      <c r="N59" s="231">
        <v>0</v>
      </c>
      <c r="O59" s="232"/>
      <c r="P59" s="232"/>
      <c r="Q59" s="232"/>
      <c r="R59" s="232"/>
      <c r="S59" s="232"/>
      <c r="T59" s="232"/>
      <c r="U59" s="233"/>
      <c r="V59" s="260" t="str">
        <f ca="1" t="shared" si="0"/>
        <v/>
      </c>
      <c r="W59" s="261"/>
      <c r="X59" s="261"/>
      <c r="Y59" s="262"/>
      <c r="Z59" s="234" t="str">
        <f ca="1" t="shared" si="1"/>
        <v/>
      </c>
      <c r="AA59" s="235"/>
      <c r="AB59" s="236"/>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231"/>
      <c r="G60" s="232"/>
      <c r="H60" s="232"/>
      <c r="I60" s="232"/>
      <c r="J60" s="232"/>
      <c r="K60" s="232"/>
      <c r="L60" s="232"/>
      <c r="M60" s="233"/>
      <c r="N60" s="231">
        <v>0</v>
      </c>
      <c r="O60" s="232"/>
      <c r="P60" s="232"/>
      <c r="Q60" s="232"/>
      <c r="R60" s="232"/>
      <c r="S60" s="232"/>
      <c r="T60" s="232"/>
      <c r="U60" s="233"/>
      <c r="V60" s="260" t="str">
        <f ca="1" t="shared" si="0"/>
        <v/>
      </c>
      <c r="W60" s="261"/>
      <c r="X60" s="261"/>
      <c r="Y60" s="262"/>
      <c r="Z60" s="234" t="str">
        <f ca="1" t="shared" si="1"/>
        <v/>
      </c>
      <c r="AA60" s="235"/>
      <c r="AB60" s="236"/>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231"/>
      <c r="G61" s="232"/>
      <c r="H61" s="232"/>
      <c r="I61" s="232"/>
      <c r="J61" s="232"/>
      <c r="K61" s="232"/>
      <c r="L61" s="232"/>
      <c r="M61" s="233"/>
      <c r="N61" s="231">
        <v>0</v>
      </c>
      <c r="O61" s="232"/>
      <c r="P61" s="232"/>
      <c r="Q61" s="232"/>
      <c r="R61" s="232"/>
      <c r="S61" s="232"/>
      <c r="T61" s="232"/>
      <c r="U61" s="233"/>
      <c r="V61" s="260" t="str">
        <f ca="1" t="shared" si="0"/>
        <v/>
      </c>
      <c r="W61" s="261"/>
      <c r="X61" s="261"/>
      <c r="Y61" s="262"/>
      <c r="Z61" s="234" t="str">
        <f ca="1" t="shared" si="1"/>
        <v/>
      </c>
      <c r="AA61" s="235"/>
      <c r="AB61" s="236"/>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237"/>
      <c r="G62" s="238"/>
      <c r="H62" s="238"/>
      <c r="I62" s="238"/>
      <c r="J62" s="238"/>
      <c r="K62" s="238"/>
      <c r="L62" s="238"/>
      <c r="M62" s="239"/>
      <c r="N62" s="237">
        <v>0</v>
      </c>
      <c r="O62" s="238"/>
      <c r="P62" s="238"/>
      <c r="Q62" s="238"/>
      <c r="R62" s="238"/>
      <c r="S62" s="238"/>
      <c r="T62" s="238"/>
      <c r="U62" s="239"/>
      <c r="V62" s="263" t="str">
        <f ca="1" t="shared" si="0"/>
        <v/>
      </c>
      <c r="W62" s="264"/>
      <c r="X62" s="264"/>
      <c r="Y62" s="265"/>
      <c r="Z62" s="240" t="str">
        <f ca="1" t="shared" si="1"/>
        <v/>
      </c>
      <c r="AA62" s="241"/>
      <c r="AB62" s="242"/>
      <c r="AI62" s="150"/>
      <c r="AK62" s="65"/>
      <c r="AN62" s="67"/>
      <c r="AO62" s="67"/>
      <c r="AP62" s="67"/>
      <c r="AQ62" s="67"/>
      <c r="AR62" s="67"/>
      <c r="AS62" s="67"/>
      <c r="AT62" s="67"/>
      <c r="AU62" s="67"/>
      <c r="AV62" s="67"/>
      <c r="AW62" s="67"/>
      <c r="AX62" s="67"/>
      <c r="AY62" s="67"/>
      <c r="AZ62" s="67"/>
      <c r="BA62" s="67"/>
      <c r="BB62" s="67"/>
      <c r="BC62" s="67"/>
    </row>
    <row r="63" ht="18" customHeight="1" spans="1:55">
      <c r="A63" s="181" t="s">
        <v>207</v>
      </c>
      <c r="B63" s="182"/>
      <c r="C63" s="182"/>
      <c r="D63" s="182"/>
      <c r="E63" s="183"/>
      <c r="F63" s="243"/>
      <c r="G63" s="244"/>
      <c r="H63" s="244"/>
      <c r="I63" s="244"/>
      <c r="J63" s="244"/>
      <c r="K63" s="244"/>
      <c r="L63" s="244"/>
      <c r="M63" s="245"/>
      <c r="N63" s="243">
        <v>0</v>
      </c>
      <c r="O63" s="244"/>
      <c r="P63" s="244"/>
      <c r="Q63" s="244"/>
      <c r="R63" s="244"/>
      <c r="S63" s="244"/>
      <c r="T63" s="244"/>
      <c r="U63" s="245"/>
      <c r="V63" s="246"/>
      <c r="W63" s="247"/>
      <c r="X63" s="247"/>
      <c r="Y63" s="248"/>
      <c r="Z63" s="249"/>
      <c r="AA63" s="250"/>
      <c r="AB63" s="251"/>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t="str">
        <f>'INPUT DATA'!O11</f>
        <v>ALCANTARA, ANGELICA U.</v>
      </c>
      <c r="C64" s="153"/>
      <c r="D64" s="153"/>
      <c r="E64" s="154"/>
      <c r="F64" s="158"/>
      <c r="G64" s="156"/>
      <c r="H64" s="156"/>
      <c r="I64" s="156"/>
      <c r="J64" s="156"/>
      <c r="K64" s="156"/>
      <c r="L64" s="156"/>
      <c r="M64" s="157"/>
      <c r="N64" s="158">
        <v>0</v>
      </c>
      <c r="O64" s="156"/>
      <c r="P64" s="156"/>
      <c r="Q64" s="156"/>
      <c r="R64" s="156"/>
      <c r="S64" s="156"/>
      <c r="T64" s="156"/>
      <c r="U64" s="157"/>
      <c r="V64" s="257" t="str">
        <f ca="1">IF(OR(F64="",N64=""),"",IF(ISERROR(ROUND(AVERAGE(F64,N64),0)),"",ROUND(AVERAGE(F64,N64),0)))</f>
        <v/>
      </c>
      <c r="W64" s="258"/>
      <c r="X64" s="258"/>
      <c r="Y64" s="259"/>
      <c r="Z64" s="228" t="str">
        <f ca="1" t="shared" si="1"/>
        <v/>
      </c>
      <c r="AA64" s="229"/>
      <c r="AB64" s="230"/>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t="str">
        <f>'INPUT DATA'!O12</f>
        <v>ALCANTARA, SHAIRA V.</v>
      </c>
      <c r="C65" s="153"/>
      <c r="D65" s="153"/>
      <c r="E65" s="154"/>
      <c r="F65" s="231"/>
      <c r="G65" s="232"/>
      <c r="H65" s="232"/>
      <c r="I65" s="232"/>
      <c r="J65" s="232"/>
      <c r="K65" s="232"/>
      <c r="L65" s="232"/>
      <c r="M65" s="233"/>
      <c r="N65" s="231">
        <v>0</v>
      </c>
      <c r="O65" s="232"/>
      <c r="P65" s="232"/>
      <c r="Q65" s="232"/>
      <c r="R65" s="232"/>
      <c r="S65" s="232"/>
      <c r="T65" s="232"/>
      <c r="U65" s="233"/>
      <c r="V65" s="260" t="str">
        <f ca="1" t="shared" ref="V65:V113" si="2">IF(OR(F65="",N65=""),"",IF(ISERROR(ROUND(AVERAGE(F65,N65),0)),"",ROUND(AVERAGE(F65,N65),0)))</f>
        <v/>
      </c>
      <c r="W65" s="261"/>
      <c r="X65" s="261"/>
      <c r="Y65" s="262"/>
      <c r="Z65" s="234" t="str">
        <f ca="1" t="shared" si="1"/>
        <v/>
      </c>
      <c r="AA65" s="235"/>
      <c r="AB65" s="236"/>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t="str">
        <f>'INPUT DATA'!O13</f>
        <v>AQUINO, HANNAH D.</v>
      </c>
      <c r="C66" s="153"/>
      <c r="D66" s="153"/>
      <c r="E66" s="154"/>
      <c r="F66" s="231"/>
      <c r="G66" s="232"/>
      <c r="H66" s="232"/>
      <c r="I66" s="232"/>
      <c r="J66" s="232"/>
      <c r="K66" s="232"/>
      <c r="L66" s="232"/>
      <c r="M66" s="233"/>
      <c r="N66" s="231">
        <v>0</v>
      </c>
      <c r="O66" s="232"/>
      <c r="P66" s="232"/>
      <c r="Q66" s="232"/>
      <c r="R66" s="232"/>
      <c r="S66" s="232"/>
      <c r="T66" s="232"/>
      <c r="U66" s="233"/>
      <c r="V66" s="260" t="str">
        <f ca="1" t="shared" si="2"/>
        <v/>
      </c>
      <c r="W66" s="261"/>
      <c r="X66" s="261"/>
      <c r="Y66" s="262"/>
      <c r="Z66" s="234" t="str">
        <f ca="1" t="shared" si="1"/>
        <v/>
      </c>
      <c r="AA66" s="235"/>
      <c r="AB66" s="236"/>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t="str">
        <f>'INPUT DATA'!O14</f>
        <v>BAUTISTA, JASMINE H.</v>
      </c>
      <c r="C67" s="153"/>
      <c r="D67" s="153"/>
      <c r="E67" s="154"/>
      <c r="F67" s="231"/>
      <c r="G67" s="232"/>
      <c r="H67" s="232"/>
      <c r="I67" s="232"/>
      <c r="J67" s="232"/>
      <c r="K67" s="232"/>
      <c r="L67" s="232"/>
      <c r="M67" s="233"/>
      <c r="N67" s="231">
        <v>0</v>
      </c>
      <c r="O67" s="232"/>
      <c r="P67" s="232"/>
      <c r="Q67" s="232"/>
      <c r="R67" s="232"/>
      <c r="S67" s="232"/>
      <c r="T67" s="232"/>
      <c r="U67" s="233"/>
      <c r="V67" s="260" t="str">
        <f ca="1" t="shared" si="2"/>
        <v/>
      </c>
      <c r="W67" s="261"/>
      <c r="X67" s="261"/>
      <c r="Y67" s="262"/>
      <c r="Z67" s="234" t="str">
        <f ca="1" t="shared" si="1"/>
        <v/>
      </c>
      <c r="AA67" s="235"/>
      <c r="AB67" s="236"/>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t="str">
        <f>'INPUT DATA'!O15</f>
        <v>CABRERA, MAE Z.</v>
      </c>
      <c r="C68" s="153"/>
      <c r="D68" s="153"/>
      <c r="E68" s="154"/>
      <c r="F68" s="231"/>
      <c r="G68" s="232"/>
      <c r="H68" s="232"/>
      <c r="I68" s="232"/>
      <c r="J68" s="232"/>
      <c r="K68" s="232"/>
      <c r="L68" s="232"/>
      <c r="M68" s="233"/>
      <c r="N68" s="231">
        <v>0</v>
      </c>
      <c r="O68" s="232"/>
      <c r="P68" s="232"/>
      <c r="Q68" s="232"/>
      <c r="R68" s="232"/>
      <c r="S68" s="232"/>
      <c r="T68" s="232"/>
      <c r="U68" s="233"/>
      <c r="V68" s="260" t="str">
        <f ca="1" t="shared" si="2"/>
        <v/>
      </c>
      <c r="W68" s="261"/>
      <c r="X68" s="261"/>
      <c r="Y68" s="262"/>
      <c r="Z68" s="234" t="str">
        <f ca="1" t="shared" si="1"/>
        <v/>
      </c>
      <c r="AA68" s="235"/>
      <c r="AB68" s="236"/>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t="str">
        <f>'INPUT DATA'!O16</f>
        <v>CASTILLO, MIKAELA N.</v>
      </c>
      <c r="C69" s="153"/>
      <c r="D69" s="153"/>
      <c r="E69" s="154"/>
      <c r="F69" s="231"/>
      <c r="G69" s="232"/>
      <c r="H69" s="232"/>
      <c r="I69" s="232"/>
      <c r="J69" s="232"/>
      <c r="K69" s="232"/>
      <c r="L69" s="232"/>
      <c r="M69" s="233"/>
      <c r="N69" s="231">
        <v>0</v>
      </c>
      <c r="O69" s="232"/>
      <c r="P69" s="232"/>
      <c r="Q69" s="232"/>
      <c r="R69" s="232"/>
      <c r="S69" s="232"/>
      <c r="T69" s="232"/>
      <c r="U69" s="233"/>
      <c r="V69" s="260" t="str">
        <f ca="1" t="shared" si="2"/>
        <v/>
      </c>
      <c r="W69" s="261"/>
      <c r="X69" s="261"/>
      <c r="Y69" s="262"/>
      <c r="Z69" s="234" t="str">
        <f ca="1" t="shared" si="1"/>
        <v/>
      </c>
      <c r="AA69" s="235"/>
      <c r="AB69" s="236"/>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t="str">
        <f>'INPUT DATA'!O17</f>
        <v>CASTILLO, TRISHA V.</v>
      </c>
      <c r="C70" s="153"/>
      <c r="D70" s="153"/>
      <c r="E70" s="154"/>
      <c r="F70" s="231"/>
      <c r="G70" s="232"/>
      <c r="H70" s="232"/>
      <c r="I70" s="232"/>
      <c r="J70" s="232"/>
      <c r="K70" s="232"/>
      <c r="L70" s="232"/>
      <c r="M70" s="233"/>
      <c r="N70" s="231">
        <v>0</v>
      </c>
      <c r="O70" s="232"/>
      <c r="P70" s="232"/>
      <c r="Q70" s="232"/>
      <c r="R70" s="232"/>
      <c r="S70" s="232"/>
      <c r="T70" s="232"/>
      <c r="U70" s="233"/>
      <c r="V70" s="260" t="str">
        <f ca="1" t="shared" si="2"/>
        <v/>
      </c>
      <c r="W70" s="261"/>
      <c r="X70" s="261"/>
      <c r="Y70" s="262"/>
      <c r="Z70" s="234" t="str">
        <f ca="1" t="shared" si="1"/>
        <v/>
      </c>
      <c r="AA70" s="235"/>
      <c r="AB70" s="236"/>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t="str">
        <f>'INPUT DATA'!O18</f>
        <v>DELA CRUZ, DIANE L.</v>
      </c>
      <c r="C71" s="153"/>
      <c r="D71" s="153"/>
      <c r="E71" s="154"/>
      <c r="F71" s="231"/>
      <c r="G71" s="232"/>
      <c r="H71" s="232"/>
      <c r="I71" s="232"/>
      <c r="J71" s="232"/>
      <c r="K71" s="232"/>
      <c r="L71" s="232"/>
      <c r="M71" s="233"/>
      <c r="N71" s="231">
        <v>0</v>
      </c>
      <c r="O71" s="232"/>
      <c r="P71" s="232"/>
      <c r="Q71" s="232"/>
      <c r="R71" s="232"/>
      <c r="S71" s="232"/>
      <c r="T71" s="232"/>
      <c r="U71" s="233"/>
      <c r="V71" s="260" t="str">
        <f ca="1" t="shared" si="2"/>
        <v/>
      </c>
      <c r="W71" s="261"/>
      <c r="X71" s="261"/>
      <c r="Y71" s="262"/>
      <c r="Z71" s="234" t="str">
        <f ca="1" t="shared" si="1"/>
        <v/>
      </c>
      <c r="AA71" s="235"/>
      <c r="AB71" s="236"/>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t="str">
        <f>'INPUT DATA'!O19</f>
        <v>DELA CRUZ, MARIA CLARA F.</v>
      </c>
      <c r="C72" s="153"/>
      <c r="D72" s="153"/>
      <c r="E72" s="154"/>
      <c r="F72" s="231"/>
      <c r="G72" s="232"/>
      <c r="H72" s="232"/>
      <c r="I72" s="232"/>
      <c r="J72" s="232"/>
      <c r="K72" s="232"/>
      <c r="L72" s="232"/>
      <c r="M72" s="233"/>
      <c r="N72" s="231">
        <v>0</v>
      </c>
      <c r="O72" s="232"/>
      <c r="P72" s="232"/>
      <c r="Q72" s="232"/>
      <c r="R72" s="232"/>
      <c r="S72" s="232"/>
      <c r="T72" s="232"/>
      <c r="U72" s="233"/>
      <c r="V72" s="260" t="str">
        <f ca="1" t="shared" si="2"/>
        <v/>
      </c>
      <c r="W72" s="261"/>
      <c r="X72" s="261"/>
      <c r="Y72" s="262"/>
      <c r="Z72" s="234" t="str">
        <f ca="1" t="shared" si="1"/>
        <v/>
      </c>
      <c r="AA72" s="235"/>
      <c r="AB72" s="236"/>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t="str">
        <f>'INPUT DATA'!O20</f>
        <v>FERNANDEZ, ANGELICA I.</v>
      </c>
      <c r="C73" s="153"/>
      <c r="D73" s="153"/>
      <c r="E73" s="154"/>
      <c r="F73" s="231"/>
      <c r="G73" s="232"/>
      <c r="H73" s="232"/>
      <c r="I73" s="232"/>
      <c r="J73" s="232"/>
      <c r="K73" s="232"/>
      <c r="L73" s="232"/>
      <c r="M73" s="233"/>
      <c r="N73" s="231">
        <v>0</v>
      </c>
      <c r="O73" s="232"/>
      <c r="P73" s="232"/>
      <c r="Q73" s="232"/>
      <c r="R73" s="232"/>
      <c r="S73" s="232"/>
      <c r="T73" s="232"/>
      <c r="U73" s="233"/>
      <c r="V73" s="260" t="str">
        <f ca="1" t="shared" si="2"/>
        <v/>
      </c>
      <c r="W73" s="261"/>
      <c r="X73" s="261"/>
      <c r="Y73" s="262"/>
      <c r="Z73" s="234" t="str">
        <f ca="1" t="shared" si="1"/>
        <v/>
      </c>
      <c r="AA73" s="235"/>
      <c r="AB73" s="236"/>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t="str">
        <f>'INPUT DATA'!O21</f>
        <v>IGNACIO, PATRICIA K.</v>
      </c>
      <c r="C74" s="153"/>
      <c r="D74" s="153"/>
      <c r="E74" s="154"/>
      <c r="F74" s="231"/>
      <c r="G74" s="232"/>
      <c r="H74" s="232"/>
      <c r="I74" s="232"/>
      <c r="J74" s="232"/>
      <c r="K74" s="232"/>
      <c r="L74" s="232"/>
      <c r="M74" s="233"/>
      <c r="N74" s="231">
        <v>0</v>
      </c>
      <c r="O74" s="232"/>
      <c r="P74" s="232"/>
      <c r="Q74" s="232"/>
      <c r="R74" s="232"/>
      <c r="S74" s="232"/>
      <c r="T74" s="232"/>
      <c r="U74" s="233"/>
      <c r="V74" s="260" t="str">
        <f ca="1" t="shared" si="2"/>
        <v/>
      </c>
      <c r="W74" s="261"/>
      <c r="X74" s="261"/>
      <c r="Y74" s="262"/>
      <c r="Z74" s="234" t="str">
        <f ca="1" t="shared" si="1"/>
        <v/>
      </c>
      <c r="AA74" s="235"/>
      <c r="AB74" s="236"/>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t="str">
        <f>'INPUT DATA'!O22</f>
        <v>LOPEZ, JILLIAN T.</v>
      </c>
      <c r="C75" s="153"/>
      <c r="D75" s="153"/>
      <c r="E75" s="154"/>
      <c r="F75" s="231"/>
      <c r="G75" s="232"/>
      <c r="H75" s="232"/>
      <c r="I75" s="232"/>
      <c r="J75" s="232"/>
      <c r="K75" s="232"/>
      <c r="L75" s="232"/>
      <c r="M75" s="233"/>
      <c r="N75" s="231">
        <v>0</v>
      </c>
      <c r="O75" s="232"/>
      <c r="P75" s="232"/>
      <c r="Q75" s="232"/>
      <c r="R75" s="232"/>
      <c r="S75" s="232"/>
      <c r="T75" s="232"/>
      <c r="U75" s="233"/>
      <c r="V75" s="260" t="str">
        <f ca="1" t="shared" si="2"/>
        <v/>
      </c>
      <c r="W75" s="261"/>
      <c r="X75" s="261"/>
      <c r="Y75" s="262"/>
      <c r="Z75" s="234" t="str">
        <f ca="1" t="shared" si="1"/>
        <v/>
      </c>
      <c r="AA75" s="235"/>
      <c r="AB75" s="236"/>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t="str">
        <f>'INPUT DATA'!O23</f>
        <v>LUMAPAS, RHEA P.</v>
      </c>
      <c r="C76" s="153"/>
      <c r="D76" s="153"/>
      <c r="E76" s="154"/>
      <c r="F76" s="231"/>
      <c r="G76" s="232"/>
      <c r="H76" s="232"/>
      <c r="I76" s="232"/>
      <c r="J76" s="232"/>
      <c r="K76" s="232"/>
      <c r="L76" s="232"/>
      <c r="M76" s="233"/>
      <c r="N76" s="231">
        <v>0</v>
      </c>
      <c r="O76" s="232"/>
      <c r="P76" s="232"/>
      <c r="Q76" s="232"/>
      <c r="R76" s="232"/>
      <c r="S76" s="232"/>
      <c r="T76" s="232"/>
      <c r="U76" s="233"/>
      <c r="V76" s="260" t="str">
        <f ca="1" t="shared" si="2"/>
        <v/>
      </c>
      <c r="W76" s="261"/>
      <c r="X76" s="261"/>
      <c r="Y76" s="262"/>
      <c r="Z76" s="234" t="str">
        <f ca="1" t="shared" si="1"/>
        <v/>
      </c>
      <c r="AA76" s="235"/>
      <c r="AB76" s="236"/>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t="str">
        <f>'INPUT DATA'!O24</f>
        <v>MERCADO, NICOLE Y.</v>
      </c>
      <c r="C77" s="153"/>
      <c r="D77" s="153"/>
      <c r="E77" s="154"/>
      <c r="F77" s="231"/>
      <c r="G77" s="232"/>
      <c r="H77" s="232"/>
      <c r="I77" s="232"/>
      <c r="J77" s="232"/>
      <c r="K77" s="232"/>
      <c r="L77" s="232"/>
      <c r="M77" s="233"/>
      <c r="N77" s="231">
        <v>0</v>
      </c>
      <c r="O77" s="232"/>
      <c r="P77" s="232"/>
      <c r="Q77" s="232"/>
      <c r="R77" s="232"/>
      <c r="S77" s="232"/>
      <c r="T77" s="232"/>
      <c r="U77" s="233"/>
      <c r="V77" s="260" t="str">
        <f ca="1" t="shared" si="2"/>
        <v/>
      </c>
      <c r="W77" s="261"/>
      <c r="X77" s="261"/>
      <c r="Y77" s="262"/>
      <c r="Z77" s="234" t="str">
        <f ca="1" t="shared" si="1"/>
        <v/>
      </c>
      <c r="AA77" s="235"/>
      <c r="AB77" s="236"/>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t="str">
        <f>'INPUT DATA'!O25</f>
        <v>NAVARRO, BEA H.</v>
      </c>
      <c r="C78" s="153"/>
      <c r="D78" s="153"/>
      <c r="E78" s="154"/>
      <c r="F78" s="231"/>
      <c r="G78" s="232"/>
      <c r="H78" s="232"/>
      <c r="I78" s="232"/>
      <c r="J78" s="232"/>
      <c r="K78" s="232"/>
      <c r="L78" s="232"/>
      <c r="M78" s="233"/>
      <c r="N78" s="231">
        <v>0</v>
      </c>
      <c r="O78" s="232"/>
      <c r="P78" s="232"/>
      <c r="Q78" s="232"/>
      <c r="R78" s="232"/>
      <c r="S78" s="232"/>
      <c r="T78" s="232"/>
      <c r="U78" s="233"/>
      <c r="V78" s="260" t="str">
        <f ca="1" t="shared" si="2"/>
        <v/>
      </c>
      <c r="W78" s="261"/>
      <c r="X78" s="261"/>
      <c r="Y78" s="262"/>
      <c r="Z78" s="234" t="str">
        <f ca="1" t="shared" ref="Z78:Z113" si="3">IF(OR($F78="",N78="",$V78=""),"",IF($V78&gt;=75,"PASSED","FAILED"))</f>
        <v/>
      </c>
      <c r="AA78" s="235"/>
      <c r="AB78" s="236"/>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t="str">
        <f>'INPUT DATA'!O26</f>
        <v>PANGANIBAN, NICOLE B.</v>
      </c>
      <c r="C79" s="153"/>
      <c r="D79" s="153"/>
      <c r="E79" s="154"/>
      <c r="F79" s="231"/>
      <c r="G79" s="232"/>
      <c r="H79" s="232"/>
      <c r="I79" s="232"/>
      <c r="J79" s="232"/>
      <c r="K79" s="232"/>
      <c r="L79" s="232"/>
      <c r="M79" s="233"/>
      <c r="N79" s="231">
        <v>0</v>
      </c>
      <c r="O79" s="232"/>
      <c r="P79" s="232"/>
      <c r="Q79" s="232"/>
      <c r="R79" s="232"/>
      <c r="S79" s="232"/>
      <c r="T79" s="232"/>
      <c r="U79" s="233"/>
      <c r="V79" s="260" t="str">
        <f ca="1" t="shared" si="2"/>
        <v/>
      </c>
      <c r="W79" s="261"/>
      <c r="X79" s="261"/>
      <c r="Y79" s="262"/>
      <c r="Z79" s="234" t="str">
        <f ca="1" t="shared" si="3"/>
        <v/>
      </c>
      <c r="AA79" s="235"/>
      <c r="AB79" s="236"/>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t="str">
        <f>'INPUT DATA'!O27</f>
        <v>RAMOS, JOANNA T.</v>
      </c>
      <c r="C80" s="153"/>
      <c r="D80" s="153"/>
      <c r="E80" s="154"/>
      <c r="F80" s="231"/>
      <c r="G80" s="232"/>
      <c r="H80" s="232"/>
      <c r="I80" s="232"/>
      <c r="J80" s="232"/>
      <c r="K80" s="232"/>
      <c r="L80" s="232"/>
      <c r="M80" s="233"/>
      <c r="N80" s="231">
        <v>0</v>
      </c>
      <c r="O80" s="232"/>
      <c r="P80" s="232"/>
      <c r="Q80" s="232"/>
      <c r="R80" s="232"/>
      <c r="S80" s="232"/>
      <c r="T80" s="232"/>
      <c r="U80" s="233"/>
      <c r="V80" s="260" t="str">
        <f ca="1" t="shared" si="2"/>
        <v/>
      </c>
      <c r="W80" s="261"/>
      <c r="X80" s="261"/>
      <c r="Y80" s="262"/>
      <c r="Z80" s="234" t="str">
        <f ca="1" t="shared" si="3"/>
        <v/>
      </c>
      <c r="AA80" s="235"/>
      <c r="AB80" s="236"/>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t="str">
        <f>'INPUT DATA'!O28</f>
        <v>SANTOS, BIANCA H.</v>
      </c>
      <c r="C81" s="153"/>
      <c r="D81" s="153"/>
      <c r="E81" s="154"/>
      <c r="F81" s="231"/>
      <c r="G81" s="232"/>
      <c r="H81" s="232"/>
      <c r="I81" s="232"/>
      <c r="J81" s="232"/>
      <c r="K81" s="232"/>
      <c r="L81" s="232"/>
      <c r="M81" s="233"/>
      <c r="N81" s="231">
        <v>0</v>
      </c>
      <c r="O81" s="232"/>
      <c r="P81" s="232"/>
      <c r="Q81" s="232"/>
      <c r="R81" s="232"/>
      <c r="S81" s="232"/>
      <c r="T81" s="232"/>
      <c r="U81" s="233"/>
      <c r="V81" s="260" t="str">
        <f ca="1" t="shared" si="2"/>
        <v/>
      </c>
      <c r="W81" s="261"/>
      <c r="X81" s="261"/>
      <c r="Y81" s="262"/>
      <c r="Z81" s="234" t="str">
        <f ca="1" t="shared" si="3"/>
        <v/>
      </c>
      <c r="AA81" s="235"/>
      <c r="AB81" s="236"/>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t="str">
        <f>'INPUT DATA'!O29</f>
        <v>SANTOS, JASMINE T.</v>
      </c>
      <c r="C82" s="153"/>
      <c r="D82" s="153"/>
      <c r="E82" s="154"/>
      <c r="F82" s="231"/>
      <c r="G82" s="232"/>
      <c r="H82" s="232"/>
      <c r="I82" s="232"/>
      <c r="J82" s="232"/>
      <c r="K82" s="232"/>
      <c r="L82" s="232"/>
      <c r="M82" s="233"/>
      <c r="N82" s="231">
        <v>0</v>
      </c>
      <c r="O82" s="232"/>
      <c r="P82" s="232"/>
      <c r="Q82" s="232"/>
      <c r="R82" s="232"/>
      <c r="S82" s="232"/>
      <c r="T82" s="232"/>
      <c r="U82" s="233"/>
      <c r="V82" s="260" t="str">
        <f ca="1" t="shared" si="2"/>
        <v/>
      </c>
      <c r="W82" s="261"/>
      <c r="X82" s="261"/>
      <c r="Y82" s="262"/>
      <c r="Z82" s="234" t="str">
        <f ca="1" t="shared" si="3"/>
        <v/>
      </c>
      <c r="AA82" s="235"/>
      <c r="AB82" s="236"/>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t="str">
        <f>'INPUT DATA'!O30</f>
        <v>SARMIENTO, JASMINE J.</v>
      </c>
      <c r="C83" s="153"/>
      <c r="D83" s="153"/>
      <c r="E83" s="154"/>
      <c r="F83" s="231"/>
      <c r="G83" s="232"/>
      <c r="H83" s="232"/>
      <c r="I83" s="232"/>
      <c r="J83" s="232"/>
      <c r="K83" s="232"/>
      <c r="L83" s="232"/>
      <c r="M83" s="233"/>
      <c r="N83" s="231">
        <v>0</v>
      </c>
      <c r="O83" s="232"/>
      <c r="P83" s="232"/>
      <c r="Q83" s="232"/>
      <c r="R83" s="232"/>
      <c r="S83" s="232"/>
      <c r="T83" s="232"/>
      <c r="U83" s="233"/>
      <c r="V83" s="260" t="str">
        <f ca="1" t="shared" si="2"/>
        <v/>
      </c>
      <c r="W83" s="261"/>
      <c r="X83" s="261"/>
      <c r="Y83" s="262"/>
      <c r="Z83" s="234" t="str">
        <f ca="1" t="shared" si="3"/>
        <v/>
      </c>
      <c r="AA83" s="235"/>
      <c r="AB83" s="236"/>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t="str">
        <f>'INPUT DATA'!O31</f>
        <v>SUMALINOG, ERICA R.</v>
      </c>
      <c r="C84" s="153"/>
      <c r="D84" s="153"/>
      <c r="E84" s="154"/>
      <c r="F84" s="231"/>
      <c r="G84" s="232"/>
      <c r="H84" s="232"/>
      <c r="I84" s="232"/>
      <c r="J84" s="232"/>
      <c r="K84" s="232"/>
      <c r="L84" s="232"/>
      <c r="M84" s="233"/>
      <c r="N84" s="231">
        <v>0</v>
      </c>
      <c r="O84" s="232"/>
      <c r="P84" s="232"/>
      <c r="Q84" s="232"/>
      <c r="R84" s="232"/>
      <c r="S84" s="232"/>
      <c r="T84" s="232"/>
      <c r="U84" s="233"/>
      <c r="V84" s="260" t="str">
        <f ca="1" t="shared" si="2"/>
        <v/>
      </c>
      <c r="W84" s="261"/>
      <c r="X84" s="261"/>
      <c r="Y84" s="262"/>
      <c r="Z84" s="234" t="str">
        <f ca="1" t="shared" si="3"/>
        <v/>
      </c>
      <c r="AA84" s="235"/>
      <c r="AB84" s="236"/>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231"/>
      <c r="G85" s="232"/>
      <c r="H85" s="232"/>
      <c r="I85" s="232"/>
      <c r="J85" s="232"/>
      <c r="K85" s="232"/>
      <c r="L85" s="232"/>
      <c r="M85" s="233"/>
      <c r="N85" s="231">
        <v>0</v>
      </c>
      <c r="O85" s="232"/>
      <c r="P85" s="232"/>
      <c r="Q85" s="232"/>
      <c r="R85" s="232"/>
      <c r="S85" s="232"/>
      <c r="T85" s="232"/>
      <c r="U85" s="233"/>
      <c r="V85" s="260" t="str">
        <f ca="1" t="shared" si="2"/>
        <v/>
      </c>
      <c r="W85" s="261"/>
      <c r="X85" s="261"/>
      <c r="Y85" s="262"/>
      <c r="Z85" s="234" t="str">
        <f ca="1" t="shared" si="3"/>
        <v/>
      </c>
      <c r="AA85" s="235"/>
      <c r="AB85" s="236"/>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231"/>
      <c r="G86" s="232"/>
      <c r="H86" s="232"/>
      <c r="I86" s="232"/>
      <c r="J86" s="232"/>
      <c r="K86" s="232"/>
      <c r="L86" s="232"/>
      <c r="M86" s="233"/>
      <c r="N86" s="231">
        <v>0</v>
      </c>
      <c r="O86" s="232"/>
      <c r="P86" s="232"/>
      <c r="Q86" s="232"/>
      <c r="R86" s="232"/>
      <c r="S86" s="232"/>
      <c r="T86" s="232"/>
      <c r="U86" s="233"/>
      <c r="V86" s="260" t="str">
        <f ca="1" t="shared" si="2"/>
        <v/>
      </c>
      <c r="W86" s="261"/>
      <c r="X86" s="261"/>
      <c r="Y86" s="262"/>
      <c r="Z86" s="234" t="str">
        <f ca="1" t="shared" si="3"/>
        <v/>
      </c>
      <c r="AA86" s="235"/>
      <c r="AB86" s="236"/>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231"/>
      <c r="G87" s="232"/>
      <c r="H87" s="232"/>
      <c r="I87" s="232"/>
      <c r="J87" s="232"/>
      <c r="K87" s="232"/>
      <c r="L87" s="232"/>
      <c r="M87" s="233"/>
      <c r="N87" s="231">
        <v>0</v>
      </c>
      <c r="O87" s="232"/>
      <c r="P87" s="232"/>
      <c r="Q87" s="232"/>
      <c r="R87" s="232"/>
      <c r="S87" s="232"/>
      <c r="T87" s="232"/>
      <c r="U87" s="233"/>
      <c r="V87" s="260" t="str">
        <f ca="1" t="shared" si="2"/>
        <v/>
      </c>
      <c r="W87" s="261"/>
      <c r="X87" s="261"/>
      <c r="Y87" s="262"/>
      <c r="Z87" s="234" t="str">
        <f ca="1" t="shared" si="3"/>
        <v/>
      </c>
      <c r="AA87" s="235"/>
      <c r="AB87" s="236"/>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231"/>
      <c r="G88" s="232"/>
      <c r="H88" s="232"/>
      <c r="I88" s="232"/>
      <c r="J88" s="232"/>
      <c r="K88" s="232"/>
      <c r="L88" s="232"/>
      <c r="M88" s="233"/>
      <c r="N88" s="231">
        <v>0</v>
      </c>
      <c r="O88" s="232"/>
      <c r="P88" s="232"/>
      <c r="Q88" s="232"/>
      <c r="R88" s="232"/>
      <c r="S88" s="232"/>
      <c r="T88" s="232"/>
      <c r="U88" s="233"/>
      <c r="V88" s="260" t="str">
        <f ca="1" t="shared" si="2"/>
        <v/>
      </c>
      <c r="W88" s="261"/>
      <c r="X88" s="261"/>
      <c r="Y88" s="262"/>
      <c r="Z88" s="234" t="str">
        <f ca="1" t="shared" si="3"/>
        <v/>
      </c>
      <c r="AA88" s="235"/>
      <c r="AB88" s="236"/>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231"/>
      <c r="G89" s="232"/>
      <c r="H89" s="232"/>
      <c r="I89" s="232"/>
      <c r="J89" s="232"/>
      <c r="K89" s="232"/>
      <c r="L89" s="232"/>
      <c r="M89" s="233"/>
      <c r="N89" s="231">
        <v>0</v>
      </c>
      <c r="O89" s="232"/>
      <c r="P89" s="232"/>
      <c r="Q89" s="232"/>
      <c r="R89" s="232"/>
      <c r="S89" s="232"/>
      <c r="T89" s="232"/>
      <c r="U89" s="233"/>
      <c r="V89" s="260" t="str">
        <f ca="1" t="shared" si="2"/>
        <v/>
      </c>
      <c r="W89" s="261"/>
      <c r="X89" s="261"/>
      <c r="Y89" s="262"/>
      <c r="Z89" s="234" t="str">
        <f ca="1" t="shared" si="3"/>
        <v/>
      </c>
      <c r="AA89" s="235"/>
      <c r="AB89" s="236"/>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231"/>
      <c r="G90" s="232"/>
      <c r="H90" s="232"/>
      <c r="I90" s="232"/>
      <c r="J90" s="232"/>
      <c r="K90" s="232"/>
      <c r="L90" s="232"/>
      <c r="M90" s="233"/>
      <c r="N90" s="231">
        <v>0</v>
      </c>
      <c r="O90" s="232"/>
      <c r="P90" s="232"/>
      <c r="Q90" s="232"/>
      <c r="R90" s="232"/>
      <c r="S90" s="232"/>
      <c r="T90" s="232"/>
      <c r="U90" s="233"/>
      <c r="V90" s="260" t="str">
        <f ca="1" t="shared" si="2"/>
        <v/>
      </c>
      <c r="W90" s="261"/>
      <c r="X90" s="261"/>
      <c r="Y90" s="262"/>
      <c r="Z90" s="234" t="str">
        <f ca="1" t="shared" si="3"/>
        <v/>
      </c>
      <c r="AA90" s="235"/>
      <c r="AB90" s="236"/>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231"/>
      <c r="G91" s="232"/>
      <c r="H91" s="232"/>
      <c r="I91" s="232"/>
      <c r="J91" s="232"/>
      <c r="K91" s="232"/>
      <c r="L91" s="232"/>
      <c r="M91" s="233"/>
      <c r="N91" s="231">
        <v>0</v>
      </c>
      <c r="O91" s="232"/>
      <c r="P91" s="232"/>
      <c r="Q91" s="232"/>
      <c r="R91" s="232"/>
      <c r="S91" s="232"/>
      <c r="T91" s="232"/>
      <c r="U91" s="233"/>
      <c r="V91" s="260" t="str">
        <f ca="1" t="shared" si="2"/>
        <v/>
      </c>
      <c r="W91" s="261"/>
      <c r="X91" s="261"/>
      <c r="Y91" s="262"/>
      <c r="Z91" s="234" t="str">
        <f ca="1" t="shared" si="3"/>
        <v/>
      </c>
      <c r="AA91" s="235"/>
      <c r="AB91" s="236"/>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231"/>
      <c r="G92" s="232"/>
      <c r="H92" s="232"/>
      <c r="I92" s="232"/>
      <c r="J92" s="232"/>
      <c r="K92" s="232"/>
      <c r="L92" s="232"/>
      <c r="M92" s="233"/>
      <c r="N92" s="231">
        <v>0</v>
      </c>
      <c r="O92" s="232"/>
      <c r="P92" s="232"/>
      <c r="Q92" s="232"/>
      <c r="R92" s="232"/>
      <c r="S92" s="232"/>
      <c r="T92" s="232"/>
      <c r="U92" s="233"/>
      <c r="V92" s="260" t="str">
        <f ca="1" t="shared" si="2"/>
        <v/>
      </c>
      <c r="W92" s="261"/>
      <c r="X92" s="261"/>
      <c r="Y92" s="262"/>
      <c r="Z92" s="234" t="str">
        <f ca="1" t="shared" si="3"/>
        <v/>
      </c>
      <c r="AA92" s="235"/>
      <c r="AB92" s="236"/>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231"/>
      <c r="G93" s="232"/>
      <c r="H93" s="232"/>
      <c r="I93" s="232"/>
      <c r="J93" s="232"/>
      <c r="K93" s="232"/>
      <c r="L93" s="232"/>
      <c r="M93" s="233"/>
      <c r="N93" s="231">
        <v>0</v>
      </c>
      <c r="O93" s="232"/>
      <c r="P93" s="232"/>
      <c r="Q93" s="232"/>
      <c r="R93" s="232"/>
      <c r="S93" s="232"/>
      <c r="T93" s="232"/>
      <c r="U93" s="233"/>
      <c r="V93" s="260" t="str">
        <f ca="1" t="shared" si="2"/>
        <v/>
      </c>
      <c r="W93" s="261"/>
      <c r="X93" s="261"/>
      <c r="Y93" s="262"/>
      <c r="Z93" s="234" t="str">
        <f ca="1" t="shared" si="3"/>
        <v/>
      </c>
      <c r="AA93" s="235"/>
      <c r="AB93" s="236"/>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231"/>
      <c r="G94" s="232"/>
      <c r="H94" s="232"/>
      <c r="I94" s="232"/>
      <c r="J94" s="232"/>
      <c r="K94" s="232"/>
      <c r="L94" s="232"/>
      <c r="M94" s="233"/>
      <c r="N94" s="231">
        <v>0</v>
      </c>
      <c r="O94" s="232"/>
      <c r="P94" s="232"/>
      <c r="Q94" s="232"/>
      <c r="R94" s="232"/>
      <c r="S94" s="232"/>
      <c r="T94" s="232"/>
      <c r="U94" s="233"/>
      <c r="V94" s="260" t="str">
        <f ca="1" t="shared" si="2"/>
        <v/>
      </c>
      <c r="W94" s="261"/>
      <c r="X94" s="261"/>
      <c r="Y94" s="262"/>
      <c r="Z94" s="234" t="str">
        <f ca="1" t="shared" si="3"/>
        <v/>
      </c>
      <c r="AA94" s="235"/>
      <c r="AB94" s="236"/>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231"/>
      <c r="G95" s="232"/>
      <c r="H95" s="232"/>
      <c r="I95" s="232"/>
      <c r="J95" s="232"/>
      <c r="K95" s="232"/>
      <c r="L95" s="232"/>
      <c r="M95" s="233"/>
      <c r="N95" s="231">
        <v>0</v>
      </c>
      <c r="O95" s="232"/>
      <c r="P95" s="232"/>
      <c r="Q95" s="232"/>
      <c r="R95" s="232"/>
      <c r="S95" s="232"/>
      <c r="T95" s="232"/>
      <c r="U95" s="233"/>
      <c r="V95" s="260" t="str">
        <f ca="1" t="shared" si="2"/>
        <v/>
      </c>
      <c r="W95" s="261"/>
      <c r="X95" s="261"/>
      <c r="Y95" s="262"/>
      <c r="Z95" s="234" t="str">
        <f ca="1" t="shared" si="3"/>
        <v/>
      </c>
      <c r="AA95" s="235"/>
      <c r="AB95" s="236"/>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231"/>
      <c r="G96" s="232"/>
      <c r="H96" s="232"/>
      <c r="I96" s="232"/>
      <c r="J96" s="232"/>
      <c r="K96" s="232"/>
      <c r="L96" s="232"/>
      <c r="M96" s="233"/>
      <c r="N96" s="231">
        <v>0</v>
      </c>
      <c r="O96" s="232"/>
      <c r="P96" s="232"/>
      <c r="Q96" s="232"/>
      <c r="R96" s="232"/>
      <c r="S96" s="232"/>
      <c r="T96" s="232"/>
      <c r="U96" s="233"/>
      <c r="V96" s="260" t="str">
        <f ca="1" t="shared" si="2"/>
        <v/>
      </c>
      <c r="W96" s="261"/>
      <c r="X96" s="261"/>
      <c r="Y96" s="262"/>
      <c r="Z96" s="234" t="str">
        <f ca="1" t="shared" si="3"/>
        <v/>
      </c>
      <c r="AA96" s="235"/>
      <c r="AB96" s="236"/>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231"/>
      <c r="G97" s="232"/>
      <c r="H97" s="232"/>
      <c r="I97" s="232"/>
      <c r="J97" s="232"/>
      <c r="K97" s="232"/>
      <c r="L97" s="232"/>
      <c r="M97" s="233"/>
      <c r="N97" s="231">
        <v>0</v>
      </c>
      <c r="O97" s="232"/>
      <c r="P97" s="232"/>
      <c r="Q97" s="232"/>
      <c r="R97" s="232"/>
      <c r="S97" s="232"/>
      <c r="T97" s="232"/>
      <c r="U97" s="233"/>
      <c r="V97" s="260" t="str">
        <f ca="1" t="shared" si="2"/>
        <v/>
      </c>
      <c r="W97" s="261"/>
      <c r="X97" s="261"/>
      <c r="Y97" s="262"/>
      <c r="Z97" s="234" t="str">
        <f ca="1" t="shared" si="3"/>
        <v/>
      </c>
      <c r="AA97" s="235"/>
      <c r="AB97" s="236"/>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231"/>
      <c r="G98" s="232"/>
      <c r="H98" s="232"/>
      <c r="I98" s="232"/>
      <c r="J98" s="232"/>
      <c r="K98" s="232"/>
      <c r="L98" s="232"/>
      <c r="M98" s="233"/>
      <c r="N98" s="231">
        <v>0</v>
      </c>
      <c r="O98" s="232"/>
      <c r="P98" s="232"/>
      <c r="Q98" s="232"/>
      <c r="R98" s="232"/>
      <c r="S98" s="232"/>
      <c r="T98" s="232"/>
      <c r="U98" s="233"/>
      <c r="V98" s="260" t="str">
        <f ca="1" t="shared" si="2"/>
        <v/>
      </c>
      <c r="W98" s="261"/>
      <c r="X98" s="261"/>
      <c r="Y98" s="262"/>
      <c r="Z98" s="234" t="str">
        <f ca="1" t="shared" si="3"/>
        <v/>
      </c>
      <c r="AA98" s="235"/>
      <c r="AB98" s="236"/>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231"/>
      <c r="G99" s="232"/>
      <c r="H99" s="232"/>
      <c r="I99" s="232"/>
      <c r="J99" s="232"/>
      <c r="K99" s="232"/>
      <c r="L99" s="232"/>
      <c r="M99" s="233"/>
      <c r="N99" s="231">
        <v>0</v>
      </c>
      <c r="O99" s="232"/>
      <c r="P99" s="232"/>
      <c r="Q99" s="232"/>
      <c r="R99" s="232"/>
      <c r="S99" s="232"/>
      <c r="T99" s="232"/>
      <c r="U99" s="233"/>
      <c r="V99" s="260" t="str">
        <f ca="1" t="shared" si="2"/>
        <v/>
      </c>
      <c r="W99" s="261"/>
      <c r="X99" s="261"/>
      <c r="Y99" s="262"/>
      <c r="Z99" s="234" t="str">
        <f ca="1" t="shared" si="3"/>
        <v/>
      </c>
      <c r="AA99" s="235"/>
      <c r="AB99" s="236"/>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231"/>
      <c r="G100" s="232"/>
      <c r="H100" s="232"/>
      <c r="I100" s="232"/>
      <c r="J100" s="232"/>
      <c r="K100" s="232"/>
      <c r="L100" s="232"/>
      <c r="M100" s="233"/>
      <c r="N100" s="231">
        <v>0</v>
      </c>
      <c r="O100" s="232"/>
      <c r="P100" s="232"/>
      <c r="Q100" s="232"/>
      <c r="R100" s="232"/>
      <c r="S100" s="232"/>
      <c r="T100" s="232"/>
      <c r="U100" s="233"/>
      <c r="V100" s="260" t="str">
        <f ca="1" t="shared" si="2"/>
        <v/>
      </c>
      <c r="W100" s="261"/>
      <c r="X100" s="261"/>
      <c r="Y100" s="262"/>
      <c r="Z100" s="234" t="str">
        <f ca="1" t="shared" si="3"/>
        <v/>
      </c>
      <c r="AA100" s="235"/>
      <c r="AB100" s="236"/>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231"/>
      <c r="G101" s="232"/>
      <c r="H101" s="232"/>
      <c r="I101" s="232"/>
      <c r="J101" s="232"/>
      <c r="K101" s="232"/>
      <c r="L101" s="232"/>
      <c r="M101" s="233"/>
      <c r="N101" s="231">
        <v>0</v>
      </c>
      <c r="O101" s="232"/>
      <c r="P101" s="232"/>
      <c r="Q101" s="232"/>
      <c r="R101" s="232"/>
      <c r="S101" s="232"/>
      <c r="T101" s="232"/>
      <c r="U101" s="233"/>
      <c r="V101" s="260" t="str">
        <f ca="1" t="shared" si="2"/>
        <v/>
      </c>
      <c r="W101" s="261"/>
      <c r="X101" s="261"/>
      <c r="Y101" s="262"/>
      <c r="Z101" s="234" t="str">
        <f ca="1" t="shared" si="3"/>
        <v/>
      </c>
      <c r="AA101" s="235"/>
      <c r="AB101" s="236"/>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231"/>
      <c r="G102" s="232"/>
      <c r="H102" s="232"/>
      <c r="I102" s="232"/>
      <c r="J102" s="232"/>
      <c r="K102" s="232"/>
      <c r="L102" s="232"/>
      <c r="M102" s="233"/>
      <c r="N102" s="231">
        <v>0</v>
      </c>
      <c r="O102" s="232"/>
      <c r="P102" s="232"/>
      <c r="Q102" s="232"/>
      <c r="R102" s="232"/>
      <c r="S102" s="232"/>
      <c r="T102" s="232"/>
      <c r="U102" s="233"/>
      <c r="V102" s="260" t="str">
        <f ca="1" t="shared" si="2"/>
        <v/>
      </c>
      <c r="W102" s="261"/>
      <c r="X102" s="261"/>
      <c r="Y102" s="262"/>
      <c r="Z102" s="234" t="str">
        <f ca="1" t="shared" si="3"/>
        <v/>
      </c>
      <c r="AA102" s="235"/>
      <c r="AB102" s="236"/>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231"/>
      <c r="G103" s="232"/>
      <c r="H103" s="232"/>
      <c r="I103" s="232"/>
      <c r="J103" s="232"/>
      <c r="K103" s="232"/>
      <c r="L103" s="232"/>
      <c r="M103" s="233"/>
      <c r="N103" s="231">
        <v>0</v>
      </c>
      <c r="O103" s="232"/>
      <c r="P103" s="232"/>
      <c r="Q103" s="232"/>
      <c r="R103" s="232"/>
      <c r="S103" s="232"/>
      <c r="T103" s="232"/>
      <c r="U103" s="233"/>
      <c r="V103" s="260" t="str">
        <f ca="1" t="shared" si="2"/>
        <v/>
      </c>
      <c r="W103" s="261"/>
      <c r="X103" s="261"/>
      <c r="Y103" s="262"/>
      <c r="Z103" s="234" t="str">
        <f ca="1" t="shared" si="3"/>
        <v/>
      </c>
      <c r="AA103" s="235"/>
      <c r="AB103" s="236"/>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231"/>
      <c r="G104" s="232"/>
      <c r="H104" s="232"/>
      <c r="I104" s="232"/>
      <c r="J104" s="232"/>
      <c r="K104" s="232"/>
      <c r="L104" s="232"/>
      <c r="M104" s="233"/>
      <c r="N104" s="231">
        <v>0</v>
      </c>
      <c r="O104" s="232"/>
      <c r="P104" s="232"/>
      <c r="Q104" s="232"/>
      <c r="R104" s="232"/>
      <c r="S104" s="232"/>
      <c r="T104" s="232"/>
      <c r="U104" s="233"/>
      <c r="V104" s="260" t="str">
        <f ca="1" t="shared" si="2"/>
        <v/>
      </c>
      <c r="W104" s="261"/>
      <c r="X104" s="261"/>
      <c r="Y104" s="262"/>
      <c r="Z104" s="234" t="str">
        <f ca="1" t="shared" si="3"/>
        <v/>
      </c>
      <c r="AA104" s="235"/>
      <c r="AB104" s="236"/>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231"/>
      <c r="G105" s="232"/>
      <c r="H105" s="232"/>
      <c r="I105" s="232"/>
      <c r="J105" s="232"/>
      <c r="K105" s="232"/>
      <c r="L105" s="232"/>
      <c r="M105" s="233"/>
      <c r="N105" s="231">
        <v>0</v>
      </c>
      <c r="O105" s="232"/>
      <c r="P105" s="232"/>
      <c r="Q105" s="232"/>
      <c r="R105" s="232"/>
      <c r="S105" s="232"/>
      <c r="T105" s="232"/>
      <c r="U105" s="233"/>
      <c r="V105" s="260" t="str">
        <f ca="1" t="shared" si="2"/>
        <v/>
      </c>
      <c r="W105" s="261"/>
      <c r="X105" s="261"/>
      <c r="Y105" s="262"/>
      <c r="Z105" s="234" t="str">
        <f ca="1" t="shared" si="3"/>
        <v/>
      </c>
      <c r="AA105" s="235"/>
      <c r="AB105" s="236"/>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231"/>
      <c r="G106" s="232"/>
      <c r="H106" s="232"/>
      <c r="I106" s="232"/>
      <c r="J106" s="232"/>
      <c r="K106" s="232"/>
      <c r="L106" s="232"/>
      <c r="M106" s="233"/>
      <c r="N106" s="231">
        <v>0</v>
      </c>
      <c r="O106" s="232"/>
      <c r="P106" s="232"/>
      <c r="Q106" s="232"/>
      <c r="R106" s="232"/>
      <c r="S106" s="232"/>
      <c r="T106" s="232"/>
      <c r="U106" s="233"/>
      <c r="V106" s="260" t="str">
        <f ca="1" t="shared" si="2"/>
        <v/>
      </c>
      <c r="W106" s="261"/>
      <c r="X106" s="261"/>
      <c r="Y106" s="262"/>
      <c r="Z106" s="234" t="str">
        <f ca="1" t="shared" si="3"/>
        <v/>
      </c>
      <c r="AA106" s="235"/>
      <c r="AB106" s="236"/>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231"/>
      <c r="G107" s="232"/>
      <c r="H107" s="232"/>
      <c r="I107" s="232"/>
      <c r="J107" s="232"/>
      <c r="K107" s="232"/>
      <c r="L107" s="232"/>
      <c r="M107" s="233"/>
      <c r="N107" s="231">
        <v>0</v>
      </c>
      <c r="O107" s="232"/>
      <c r="P107" s="232"/>
      <c r="Q107" s="232"/>
      <c r="R107" s="232"/>
      <c r="S107" s="232"/>
      <c r="T107" s="232"/>
      <c r="U107" s="233"/>
      <c r="V107" s="260" t="str">
        <f ca="1" t="shared" si="2"/>
        <v/>
      </c>
      <c r="W107" s="261"/>
      <c r="X107" s="261"/>
      <c r="Y107" s="262"/>
      <c r="Z107" s="234" t="str">
        <f ca="1" t="shared" si="3"/>
        <v/>
      </c>
      <c r="AA107" s="235"/>
      <c r="AB107" s="236"/>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231"/>
      <c r="G108" s="232"/>
      <c r="H108" s="232"/>
      <c r="I108" s="232"/>
      <c r="J108" s="232"/>
      <c r="K108" s="232"/>
      <c r="L108" s="232"/>
      <c r="M108" s="233"/>
      <c r="N108" s="231">
        <v>0</v>
      </c>
      <c r="O108" s="232"/>
      <c r="P108" s="232"/>
      <c r="Q108" s="232"/>
      <c r="R108" s="232"/>
      <c r="S108" s="232"/>
      <c r="T108" s="232"/>
      <c r="U108" s="233"/>
      <c r="V108" s="260" t="str">
        <f ca="1" t="shared" si="2"/>
        <v/>
      </c>
      <c r="W108" s="261"/>
      <c r="X108" s="261"/>
      <c r="Y108" s="262"/>
      <c r="Z108" s="234" t="str">
        <f ca="1" t="shared" si="3"/>
        <v/>
      </c>
      <c r="AA108" s="235"/>
      <c r="AB108" s="236"/>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231"/>
      <c r="G109" s="232"/>
      <c r="H109" s="232"/>
      <c r="I109" s="232"/>
      <c r="J109" s="232"/>
      <c r="K109" s="232"/>
      <c r="L109" s="232"/>
      <c r="M109" s="233"/>
      <c r="N109" s="231">
        <v>0</v>
      </c>
      <c r="O109" s="232"/>
      <c r="P109" s="232"/>
      <c r="Q109" s="232"/>
      <c r="R109" s="232"/>
      <c r="S109" s="232"/>
      <c r="T109" s="232"/>
      <c r="U109" s="233"/>
      <c r="V109" s="260" t="str">
        <f ca="1" t="shared" si="2"/>
        <v/>
      </c>
      <c r="W109" s="261"/>
      <c r="X109" s="261"/>
      <c r="Y109" s="262"/>
      <c r="Z109" s="234" t="str">
        <f ca="1" t="shared" si="3"/>
        <v/>
      </c>
      <c r="AA109" s="235"/>
      <c r="AB109" s="236"/>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231"/>
      <c r="G110" s="232"/>
      <c r="H110" s="232"/>
      <c r="I110" s="232"/>
      <c r="J110" s="232"/>
      <c r="K110" s="232"/>
      <c r="L110" s="232"/>
      <c r="M110" s="233"/>
      <c r="N110" s="231">
        <v>0</v>
      </c>
      <c r="O110" s="232"/>
      <c r="P110" s="232"/>
      <c r="Q110" s="232"/>
      <c r="R110" s="232"/>
      <c r="S110" s="232"/>
      <c r="T110" s="232"/>
      <c r="U110" s="233"/>
      <c r="V110" s="260" t="str">
        <f ca="1" t="shared" si="2"/>
        <v/>
      </c>
      <c r="W110" s="261"/>
      <c r="X110" s="261"/>
      <c r="Y110" s="262"/>
      <c r="Z110" s="234" t="str">
        <f ca="1" t="shared" si="3"/>
        <v/>
      </c>
      <c r="AA110" s="235"/>
      <c r="AB110" s="236"/>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231"/>
      <c r="G111" s="232"/>
      <c r="H111" s="232"/>
      <c r="I111" s="232"/>
      <c r="J111" s="232"/>
      <c r="K111" s="232"/>
      <c r="L111" s="232"/>
      <c r="M111" s="233"/>
      <c r="N111" s="231">
        <v>0</v>
      </c>
      <c r="O111" s="232"/>
      <c r="P111" s="232"/>
      <c r="Q111" s="232"/>
      <c r="R111" s="232"/>
      <c r="S111" s="232"/>
      <c r="T111" s="232"/>
      <c r="U111" s="233"/>
      <c r="V111" s="260" t="str">
        <f ca="1" t="shared" si="2"/>
        <v/>
      </c>
      <c r="W111" s="261"/>
      <c r="X111" s="261"/>
      <c r="Y111" s="262"/>
      <c r="Z111" s="234" t="str">
        <f ca="1" t="shared" si="3"/>
        <v/>
      </c>
      <c r="AA111" s="235"/>
      <c r="AB111" s="236"/>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231"/>
      <c r="G112" s="232"/>
      <c r="H112" s="232"/>
      <c r="I112" s="232"/>
      <c r="J112" s="232"/>
      <c r="K112" s="232"/>
      <c r="L112" s="232"/>
      <c r="M112" s="233"/>
      <c r="N112" s="231">
        <v>0</v>
      </c>
      <c r="O112" s="232"/>
      <c r="P112" s="232"/>
      <c r="Q112" s="232"/>
      <c r="R112" s="232"/>
      <c r="S112" s="232"/>
      <c r="T112" s="232"/>
      <c r="U112" s="233"/>
      <c r="V112" s="260" t="str">
        <f ca="1" t="shared" si="2"/>
        <v/>
      </c>
      <c r="W112" s="261"/>
      <c r="X112" s="261"/>
      <c r="Y112" s="262"/>
      <c r="Z112" s="234" t="str">
        <f ca="1" t="shared" si="3"/>
        <v/>
      </c>
      <c r="AA112" s="235"/>
      <c r="AB112" s="236"/>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237"/>
      <c r="G113" s="238"/>
      <c r="H113" s="238"/>
      <c r="I113" s="238"/>
      <c r="J113" s="238"/>
      <c r="K113" s="238"/>
      <c r="L113" s="238"/>
      <c r="M113" s="239"/>
      <c r="N113" s="237">
        <v>0</v>
      </c>
      <c r="O113" s="238"/>
      <c r="P113" s="238"/>
      <c r="Q113" s="238"/>
      <c r="R113" s="238"/>
      <c r="S113" s="238"/>
      <c r="T113" s="238"/>
      <c r="U113" s="239"/>
      <c r="V113" s="263" t="str">
        <f ca="1" t="shared" si="2"/>
        <v/>
      </c>
      <c r="W113" s="264"/>
      <c r="X113" s="264"/>
      <c r="Y113" s="265"/>
      <c r="Z113" s="240" t="str">
        <f ca="1" t="shared" si="3"/>
        <v/>
      </c>
      <c r="AA113" s="241"/>
      <c r="AB113" s="24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287">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M11"/>
    <mergeCell ref="N11:U11"/>
    <mergeCell ref="V11:Y11"/>
    <mergeCell ref="Z11:AB11"/>
    <mergeCell ref="A12:E12"/>
    <mergeCell ref="F12:M12"/>
    <mergeCell ref="N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V64:Y64"/>
    <mergeCell ref="Z64:AB64"/>
    <mergeCell ref="V65:Y65"/>
    <mergeCell ref="Z65:AB65"/>
    <mergeCell ref="V66:Y66"/>
    <mergeCell ref="Z66:AB66"/>
    <mergeCell ref="V67:Y67"/>
    <mergeCell ref="Z67:AB67"/>
    <mergeCell ref="V68:Y68"/>
    <mergeCell ref="Z68:AB68"/>
    <mergeCell ref="V69:Y69"/>
    <mergeCell ref="Z69:AB69"/>
    <mergeCell ref="V70:Y70"/>
    <mergeCell ref="Z70:AB70"/>
    <mergeCell ref="V71:Y71"/>
    <mergeCell ref="Z71:AB71"/>
    <mergeCell ref="V72:Y72"/>
    <mergeCell ref="Z72:AB72"/>
    <mergeCell ref="V73:Y73"/>
    <mergeCell ref="Z73:AB73"/>
    <mergeCell ref="V74:Y74"/>
    <mergeCell ref="Z74:AB74"/>
    <mergeCell ref="V75:Y75"/>
    <mergeCell ref="Z75:AB75"/>
    <mergeCell ref="V76:Y76"/>
    <mergeCell ref="Z76:AB76"/>
    <mergeCell ref="V77:Y77"/>
    <mergeCell ref="Z77:AB77"/>
    <mergeCell ref="V78:Y78"/>
    <mergeCell ref="Z78:AB78"/>
    <mergeCell ref="V79:Y79"/>
    <mergeCell ref="Z79:AB79"/>
    <mergeCell ref="V80:Y80"/>
    <mergeCell ref="Z80:AB80"/>
    <mergeCell ref="V81:Y81"/>
    <mergeCell ref="Z81:AB81"/>
    <mergeCell ref="V82:Y82"/>
    <mergeCell ref="Z82:AB82"/>
    <mergeCell ref="V83:Y83"/>
    <mergeCell ref="Z83:AB83"/>
    <mergeCell ref="V84:Y84"/>
    <mergeCell ref="Z84:AB84"/>
    <mergeCell ref="V85:Y85"/>
    <mergeCell ref="Z85:AB85"/>
    <mergeCell ref="V86:Y86"/>
    <mergeCell ref="Z86:AB86"/>
    <mergeCell ref="V87:Y87"/>
    <mergeCell ref="Z87:AB87"/>
    <mergeCell ref="V88:Y88"/>
    <mergeCell ref="Z88:AB88"/>
    <mergeCell ref="V89:Y89"/>
    <mergeCell ref="Z89:AB89"/>
    <mergeCell ref="V90:Y90"/>
    <mergeCell ref="Z90:AB90"/>
    <mergeCell ref="V91:Y91"/>
    <mergeCell ref="Z91:AB91"/>
    <mergeCell ref="V92:Y92"/>
    <mergeCell ref="Z92:AB92"/>
    <mergeCell ref="V93:Y93"/>
    <mergeCell ref="Z93:AB93"/>
    <mergeCell ref="V94:Y94"/>
    <mergeCell ref="Z94:AB94"/>
    <mergeCell ref="V95:Y95"/>
    <mergeCell ref="Z95:AB95"/>
    <mergeCell ref="V96:Y96"/>
    <mergeCell ref="Z96:AB96"/>
    <mergeCell ref="V97:Y97"/>
    <mergeCell ref="Z97:AB97"/>
    <mergeCell ref="V98:Y98"/>
    <mergeCell ref="Z98:AB98"/>
    <mergeCell ref="V99:Y99"/>
    <mergeCell ref="Z99:AB99"/>
    <mergeCell ref="V100:Y100"/>
    <mergeCell ref="Z100:AB100"/>
    <mergeCell ref="V101:Y101"/>
    <mergeCell ref="Z101:AB101"/>
    <mergeCell ref="V102:Y102"/>
    <mergeCell ref="Z102:AB102"/>
    <mergeCell ref="V103:Y103"/>
    <mergeCell ref="Z103:AB103"/>
    <mergeCell ref="V104:Y104"/>
    <mergeCell ref="Z104:AB104"/>
    <mergeCell ref="V105:Y105"/>
    <mergeCell ref="Z105:AB105"/>
    <mergeCell ref="V106:Y106"/>
    <mergeCell ref="Z106:AB106"/>
    <mergeCell ref="V107:Y107"/>
    <mergeCell ref="Z107:AB107"/>
    <mergeCell ref="V108:Y108"/>
    <mergeCell ref="Z108:AB108"/>
    <mergeCell ref="V109:Y109"/>
    <mergeCell ref="Z109:AB109"/>
    <mergeCell ref="V110:Y110"/>
    <mergeCell ref="Z110:AB110"/>
    <mergeCell ref="V111:Y111"/>
    <mergeCell ref="Z111:AB111"/>
    <mergeCell ref="V112:Y112"/>
    <mergeCell ref="Z112:AB112"/>
    <mergeCell ref="V113:Y113"/>
    <mergeCell ref="Z113:AB113"/>
    <mergeCell ref="F8:J9"/>
    <mergeCell ref="K8:R9"/>
    <mergeCell ref="A8:E11"/>
    <mergeCell ref="A1:AB2"/>
  </mergeCells>
  <conditionalFormatting sqref="B13:E62">
    <cfRule type="expression" dxfId="6" priority="3">
      <formula>IF($V13&lt;75,TRUE,FALSE)</formula>
    </cfRule>
  </conditionalFormatting>
  <conditionalFormatting sqref="V13:Y62">
    <cfRule type="cellIs" dxfId="4" priority="7" operator="lessThan">
      <formula>75</formula>
    </cfRule>
  </conditionalFormatting>
  <conditionalFormatting sqref="Z13:AB62">
    <cfRule type="containsText" dxfId="7" priority="5"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conditionalFormatting sqref="Z64:AB113">
    <cfRule type="containsText" dxfId="7" priority="4" operator="between" text="FAILED">
      <formula>NOT(ISERROR(SEARCH("FAILED",Z64)))</formula>
    </cfRule>
  </conditionalFormatting>
  <dataValidations count="24">
    <dataValidation allowBlank="1" showErrorMessage="1" prompt="EITHER WRITE YOUR OWN HPS OR EMPTY" sqref="F11 N11 V11 Z11"/>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2:F113 N12:N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F0"/>
  </sheetPr>
  <dimension ref="A1:BE120"/>
  <sheetViews>
    <sheetView showGridLines="0" zoomScaleSheetLayoutView="85" workbookViewId="0">
      <pane ySplit="11" topLeftCell="A58" activePane="bottomLeft" state="frozen"/>
      <selection/>
      <selection pane="bottomLeft" activeCell="V62" sqref="V62:Y62"/>
    </sheetView>
  </sheetViews>
  <sheetFormatPr defaultColWidth="0" defaultRowHeight="13.8" customHeight="1"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203</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t="str">
        <f>'INPUT DATA'!F10</f>
        <v>Region XI</v>
      </c>
      <c r="H5" s="77"/>
      <c r="I5" s="77"/>
      <c r="J5" s="77"/>
      <c r="K5" s="78"/>
      <c r="L5" s="79" t="s">
        <v>8</v>
      </c>
      <c r="M5" s="79"/>
      <c r="N5" s="80"/>
      <c r="O5" s="81" t="str">
        <f>'INPUT DATA'!F11</f>
        <v>Panabo City</v>
      </c>
      <c r="P5" s="82"/>
      <c r="Q5" s="82"/>
      <c r="R5" s="83"/>
      <c r="S5" s="84" t="s">
        <v>10</v>
      </c>
      <c r="T5" s="85"/>
      <c r="U5" s="85"/>
      <c r="V5" s="86"/>
      <c r="W5" s="692" t="str">
        <f>'INPUT DATA'!F13</f>
        <v>DEMO-ARMS</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t="str">
        <f>'INPUT DATA'!F14</f>
        <v>ARMS DEMO NATIONAL HIGH SCHOOL</v>
      </c>
      <c r="H6" s="82"/>
      <c r="I6" s="82"/>
      <c r="J6" s="82"/>
      <c r="K6" s="82"/>
      <c r="L6" s="82"/>
      <c r="M6" s="82"/>
      <c r="N6" s="82"/>
      <c r="O6" s="82"/>
      <c r="P6" s="82"/>
      <c r="Q6" s="82"/>
      <c r="R6" s="83"/>
      <c r="S6" s="88" t="s">
        <v>14</v>
      </c>
      <c r="T6" s="89"/>
      <c r="U6" s="89"/>
      <c r="V6" s="90"/>
      <c r="W6" s="81" t="str">
        <f>'INPUT DATA'!F16</f>
        <v>2026-2027</v>
      </c>
      <c r="X6" s="82"/>
      <c r="Y6" s="82"/>
      <c r="Z6" s="82"/>
      <c r="AA6" s="82"/>
      <c r="AB6" s="83"/>
      <c r="AC6" s="91"/>
      <c r="AD6" s="91"/>
      <c r="AE6" s="91"/>
      <c r="AF6" s="92"/>
      <c r="AG6" s="92"/>
      <c r="AH6" s="92"/>
      <c r="AI6" s="93"/>
      <c r="AJ6" s="87"/>
      <c r="AK6" s="87"/>
      <c r="AL6" s="87"/>
      <c r="AM6" s="87"/>
    </row>
    <row r="7" ht="11.25" customHeight="1" spans="1:57">
      <c r="A7" s="203"/>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204"/>
      <c r="F8" s="205" t="s">
        <v>188</v>
      </c>
      <c r="G8" s="99"/>
      <c r="H8" s="99"/>
      <c r="I8" s="99"/>
      <c r="J8" s="99"/>
      <c r="K8" s="100" t="str">
        <f>'INPUT DATA'!F24&amp;" - "&amp;'INPUT DATA'!F25</f>
        <v>11 - STEM-C</v>
      </c>
      <c r="L8" s="100"/>
      <c r="M8" s="100"/>
      <c r="N8" s="100"/>
      <c r="O8" s="100"/>
      <c r="P8" s="100"/>
      <c r="Q8" s="100"/>
      <c r="R8" s="101"/>
      <c r="S8" s="102" t="s">
        <v>191</v>
      </c>
      <c r="T8" s="103"/>
      <c r="U8" s="103"/>
      <c r="V8" s="104" t="s">
        <v>208</v>
      </c>
      <c r="W8" s="104"/>
      <c r="X8" s="104"/>
      <c r="Y8" s="104"/>
      <c r="Z8" s="104"/>
      <c r="AA8" s="104"/>
      <c r="AB8" s="105"/>
    </row>
    <row r="9" ht="21.75" customHeight="1" spans="1:57">
      <c r="A9" s="106"/>
      <c r="B9" s="107"/>
      <c r="C9" s="107"/>
      <c r="D9" s="107"/>
      <c r="E9" s="206"/>
      <c r="F9" s="207"/>
      <c r="G9" s="109"/>
      <c r="H9" s="109"/>
      <c r="I9" s="109"/>
      <c r="J9" s="109"/>
      <c r="K9" s="110"/>
      <c r="L9" s="110"/>
      <c r="M9" s="110"/>
      <c r="N9" s="110"/>
      <c r="O9" s="110"/>
      <c r="P9" s="110"/>
      <c r="Q9" s="110"/>
      <c r="R9" s="111"/>
      <c r="S9" s="102" t="s">
        <v>190</v>
      </c>
      <c r="T9" s="103"/>
      <c r="U9" s="103"/>
      <c r="V9" s="112" t="str">
        <f>IF('INPUT DATA'!F30&lt;&gt;"",'INPUT DATA'!F30,'INPUT DATA'!F28)</f>
        <v>General Mathematics</v>
      </c>
      <c r="W9" s="112"/>
      <c r="X9" s="112"/>
      <c r="Y9" s="112"/>
      <c r="Z9" s="112"/>
      <c r="AA9" s="112"/>
      <c r="AB9" s="113"/>
      <c r="AC9" s="114"/>
      <c r="AD9" s="114"/>
      <c r="AE9" s="114"/>
      <c r="AF9" s="115"/>
      <c r="AG9" s="115"/>
      <c r="AH9" s="115"/>
      <c r="AI9" s="115"/>
    </row>
    <row r="10" s="63" customFormat="1" ht="21" customHeight="1" spans="1:57">
      <c r="A10" s="106"/>
      <c r="B10" s="107"/>
      <c r="C10" s="107"/>
      <c r="D10" s="107"/>
      <c r="E10" s="206"/>
      <c r="F10" s="208" t="s">
        <v>189</v>
      </c>
      <c r="G10" s="209"/>
      <c r="H10" s="209"/>
      <c r="I10" s="210" t="str">
        <f>'INPUT DATA'!F22</f>
        <v>ROBERTO MENDOZA</v>
      </c>
      <c r="J10" s="210"/>
      <c r="K10" s="210"/>
      <c r="L10" s="210"/>
      <c r="M10" s="210"/>
      <c r="N10" s="210"/>
      <c r="O10" s="210"/>
      <c r="P10" s="210"/>
      <c r="Q10" s="210"/>
      <c r="R10" s="211"/>
      <c r="S10" s="102" t="s">
        <v>209</v>
      </c>
      <c r="T10" s="103"/>
      <c r="U10" s="103"/>
      <c r="V10" s="212" t="str">
        <f>'INPUT DATA'!F26</f>
        <v>Core Subject (All Tracks)</v>
      </c>
      <c r="W10" s="212"/>
      <c r="X10" s="212"/>
      <c r="Y10" s="212"/>
      <c r="Z10" s="212"/>
      <c r="AA10" s="212"/>
      <c r="AB10" s="213"/>
      <c r="AC10" s="124"/>
      <c r="AD10" s="124"/>
      <c r="AE10" s="125"/>
      <c r="AF10" s="124"/>
      <c r="AG10" s="124"/>
      <c r="AH10" s="126"/>
      <c r="AI10" s="127"/>
    </row>
    <row r="11" s="63" customFormat="1" ht="39" customHeight="1" spans="1:57">
      <c r="A11" s="214"/>
      <c r="B11" s="215"/>
      <c r="C11" s="215"/>
      <c r="D11" s="215"/>
      <c r="E11" s="216"/>
      <c r="F11" s="217" t="s">
        <v>201</v>
      </c>
      <c r="G11" s="218"/>
      <c r="H11" s="218"/>
      <c r="I11" s="218"/>
      <c r="J11" s="218"/>
      <c r="K11" s="218"/>
      <c r="L11" s="218"/>
      <c r="M11" s="219"/>
      <c r="N11" s="217" t="s">
        <v>202</v>
      </c>
      <c r="O11" s="218"/>
      <c r="P11" s="218"/>
      <c r="Q11" s="218"/>
      <c r="R11" s="218"/>
      <c r="S11" s="218"/>
      <c r="T11" s="218"/>
      <c r="U11" s="219"/>
      <c r="V11" s="220" t="s">
        <v>210</v>
      </c>
      <c r="W11" s="221"/>
      <c r="X11" s="221"/>
      <c r="Y11" s="222"/>
      <c r="Z11" s="217" t="s">
        <v>206</v>
      </c>
      <c r="AA11" s="218"/>
      <c r="AB11" s="219"/>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81" t="s">
        <v>199</v>
      </c>
      <c r="B12" s="182"/>
      <c r="C12" s="182"/>
      <c r="D12" s="182"/>
      <c r="E12" s="183"/>
      <c r="F12" s="223"/>
      <c r="G12" s="224"/>
      <c r="H12" s="224"/>
      <c r="I12" s="224"/>
      <c r="J12" s="224"/>
      <c r="K12" s="224"/>
      <c r="L12" s="224"/>
      <c r="M12" s="225"/>
      <c r="N12" s="223"/>
      <c r="O12" s="224"/>
      <c r="P12" s="224"/>
      <c r="Q12" s="224"/>
      <c r="R12" s="224"/>
      <c r="S12" s="224"/>
      <c r="T12" s="224"/>
      <c r="U12" s="225"/>
      <c r="V12" s="226"/>
      <c r="W12" s="147"/>
      <c r="X12" s="147"/>
      <c r="Y12" s="148"/>
      <c r="Z12" s="226"/>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t="str">
        <f>'INPUT DATA'!L11</f>
        <v>ALCANTARA, CEDRIC R.</v>
      </c>
      <c r="C13" s="153"/>
      <c r="D13" s="153"/>
      <c r="E13" s="154"/>
      <c r="F13" s="158" t="str" cm="1">
        <f ca="1" t="array" ref="F13">IF('Helper(IMPORTANT!)'!CW3&lt;&gt;"",'Helper(IMPORTANT!)'!CW3:CW103,"")</f>
        <v/>
      </c>
      <c r="G13" s="156"/>
      <c r="H13" s="156"/>
      <c r="I13" s="156"/>
      <c r="J13" s="156"/>
      <c r="K13" s="156"/>
      <c r="L13" s="156"/>
      <c r="M13" s="157"/>
      <c r="N13" s="158" t="str" cm="1">
        <f ca="1" t="array" ref="N13:N113">'Helper(IMPORTANT!)'!CX3:CX103</f>
        <v/>
      </c>
      <c r="O13" s="156"/>
      <c r="P13" s="156"/>
      <c r="Q13" s="156"/>
      <c r="R13" s="156"/>
      <c r="S13" s="156"/>
      <c r="T13" s="156"/>
      <c r="U13" s="157"/>
      <c r="V13" s="227" t="str">
        <f ca="1">IF(OR(F13="",N13=""),"",IF(ISERROR(ROUND(AVERAGE(F13,N13),0)),"",ROUND(AVERAGE(F13,N13),0)))</f>
        <v/>
      </c>
      <c r="W13" s="161"/>
      <c r="X13" s="161"/>
      <c r="Y13" s="162"/>
      <c r="Z13" s="228" t="str">
        <f ca="1">IF(OR($F13="",N13="",$V13=""),"",IF($V13&gt;=75,"PASSED","FAILED"))</f>
        <v/>
      </c>
      <c r="AA13" s="229"/>
      <c r="AB13" s="230"/>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t="str">
        <f>'INPUT DATA'!L12</f>
        <v>AQUINO, MIGUEL K.</v>
      </c>
      <c r="C14" s="153"/>
      <c r="D14" s="153"/>
      <c r="E14" s="154"/>
      <c r="F14" s="231"/>
      <c r="G14" s="232"/>
      <c r="H14" s="232"/>
      <c r="I14" s="232"/>
      <c r="J14" s="232"/>
      <c r="K14" s="232"/>
      <c r="L14" s="232"/>
      <c r="M14" s="233"/>
      <c r="N14" s="231">
        <v>0</v>
      </c>
      <c r="O14" s="232"/>
      <c r="P14" s="232"/>
      <c r="Q14" s="232"/>
      <c r="R14" s="232"/>
      <c r="S14" s="232"/>
      <c r="T14" s="232"/>
      <c r="U14" s="233"/>
      <c r="V14" s="227" t="str">
        <f ca="1" t="shared" ref="V14:V23" si="0">IF(OR(F14="",N14=""),"",IF(ISERROR(ROUND(AVERAGE(F14,N14),0)),"",ROUND(AVERAGE(F14,N14),0)))</f>
        <v/>
      </c>
      <c r="W14" s="161"/>
      <c r="X14" s="161"/>
      <c r="Y14" s="162"/>
      <c r="Z14" s="234" t="str">
        <f ca="1">IF(OR($F14="",N14="",$V14=""),"",IF($V14&gt;=75,"PASSED","FAILED"))</f>
        <v/>
      </c>
      <c r="AA14" s="235"/>
      <c r="AB14" s="236"/>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t="str">
        <f>'INPUT DATA'!L13</f>
        <v>BAUTISTA, JOHN PAUL D.</v>
      </c>
      <c r="C15" s="153"/>
      <c r="D15" s="153"/>
      <c r="E15" s="154"/>
      <c r="F15" s="231"/>
      <c r="G15" s="232"/>
      <c r="H15" s="232"/>
      <c r="I15" s="232"/>
      <c r="J15" s="232"/>
      <c r="K15" s="232"/>
      <c r="L15" s="232"/>
      <c r="M15" s="233"/>
      <c r="N15" s="231">
        <v>0</v>
      </c>
      <c r="O15" s="232"/>
      <c r="P15" s="232"/>
      <c r="Q15" s="232"/>
      <c r="R15" s="232"/>
      <c r="S15" s="232"/>
      <c r="T15" s="232"/>
      <c r="U15" s="233"/>
      <c r="V15" s="227" t="str">
        <f ca="1" t="shared" si="0"/>
        <v/>
      </c>
      <c r="W15" s="161"/>
      <c r="X15" s="161"/>
      <c r="Y15" s="162"/>
      <c r="Z15" s="234" t="str">
        <f ca="1" t="shared" ref="Z15:Z77" si="1">IF(OR($F15="",N15="",$V15=""),"",IF($V15&gt;=75,"PASSED","FAILED"))</f>
        <v/>
      </c>
      <c r="AA15" s="235"/>
      <c r="AB15" s="236"/>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t="str">
        <f>'INPUT DATA'!L14</f>
        <v>BAUTISTA, JOSHUA A.</v>
      </c>
      <c r="C16" s="153"/>
      <c r="D16" s="153"/>
      <c r="E16" s="154"/>
      <c r="F16" s="231"/>
      <c r="G16" s="232"/>
      <c r="H16" s="232"/>
      <c r="I16" s="232"/>
      <c r="J16" s="232"/>
      <c r="K16" s="232"/>
      <c r="L16" s="232"/>
      <c r="M16" s="233"/>
      <c r="N16" s="231">
        <v>0</v>
      </c>
      <c r="O16" s="232"/>
      <c r="P16" s="232"/>
      <c r="Q16" s="232"/>
      <c r="R16" s="232"/>
      <c r="S16" s="232"/>
      <c r="T16" s="232"/>
      <c r="U16" s="233"/>
      <c r="V16" s="227" t="str">
        <f ca="1" t="shared" si="0"/>
        <v/>
      </c>
      <c r="W16" s="161"/>
      <c r="X16" s="161"/>
      <c r="Y16" s="162"/>
      <c r="Z16" s="234" t="str">
        <f ca="1" t="shared" si="1"/>
        <v/>
      </c>
      <c r="AA16" s="235"/>
      <c r="AB16" s="236"/>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t="str">
        <f>'INPUT DATA'!L15</f>
        <v>DELA CRUZ, VINCENT B.</v>
      </c>
      <c r="C17" s="153"/>
      <c r="D17" s="153"/>
      <c r="E17" s="154"/>
      <c r="F17" s="231"/>
      <c r="G17" s="232"/>
      <c r="H17" s="232"/>
      <c r="I17" s="232"/>
      <c r="J17" s="232"/>
      <c r="K17" s="232"/>
      <c r="L17" s="232"/>
      <c r="M17" s="233"/>
      <c r="N17" s="231">
        <v>0</v>
      </c>
      <c r="O17" s="232"/>
      <c r="P17" s="232"/>
      <c r="Q17" s="232"/>
      <c r="R17" s="232"/>
      <c r="S17" s="232"/>
      <c r="T17" s="232"/>
      <c r="U17" s="233"/>
      <c r="V17" s="227" t="str">
        <f ca="1" t="shared" si="0"/>
        <v/>
      </c>
      <c r="W17" s="161"/>
      <c r="X17" s="161"/>
      <c r="Y17" s="162"/>
      <c r="Z17" s="234" t="str">
        <f ca="1" t="shared" si="1"/>
        <v/>
      </c>
      <c r="AA17" s="235"/>
      <c r="AB17" s="236"/>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t="str">
        <f>'INPUT DATA'!L16</f>
        <v>DOMINGO, JOSHUA S.</v>
      </c>
      <c r="C18" s="153"/>
      <c r="D18" s="153"/>
      <c r="E18" s="154"/>
      <c r="F18" s="231"/>
      <c r="G18" s="232"/>
      <c r="H18" s="232"/>
      <c r="I18" s="232"/>
      <c r="J18" s="232"/>
      <c r="K18" s="232"/>
      <c r="L18" s="232"/>
      <c r="M18" s="233"/>
      <c r="N18" s="231">
        <v>0</v>
      </c>
      <c r="O18" s="232"/>
      <c r="P18" s="232"/>
      <c r="Q18" s="232"/>
      <c r="R18" s="232"/>
      <c r="S18" s="232"/>
      <c r="T18" s="232"/>
      <c r="U18" s="233"/>
      <c r="V18" s="227" t="str">
        <f ca="1" t="shared" si="0"/>
        <v/>
      </c>
      <c r="W18" s="161"/>
      <c r="X18" s="161"/>
      <c r="Y18" s="162"/>
      <c r="Z18" s="234" t="str">
        <f ca="1" t="shared" si="1"/>
        <v/>
      </c>
      <c r="AA18" s="235"/>
      <c r="AB18" s="236"/>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t="str">
        <f>'INPUT DATA'!L17</f>
        <v>FERNANDEZ, ADRIAN T.</v>
      </c>
      <c r="C19" s="153"/>
      <c r="D19" s="153"/>
      <c r="E19" s="154"/>
      <c r="F19" s="231"/>
      <c r="G19" s="232"/>
      <c r="H19" s="232"/>
      <c r="I19" s="232"/>
      <c r="J19" s="232"/>
      <c r="K19" s="232"/>
      <c r="L19" s="232"/>
      <c r="M19" s="233"/>
      <c r="N19" s="231">
        <v>0</v>
      </c>
      <c r="O19" s="232"/>
      <c r="P19" s="232"/>
      <c r="Q19" s="232"/>
      <c r="R19" s="232"/>
      <c r="S19" s="232"/>
      <c r="T19" s="232"/>
      <c r="U19" s="233"/>
      <c r="V19" s="227" t="str">
        <f ca="1" t="shared" si="0"/>
        <v/>
      </c>
      <c r="W19" s="161"/>
      <c r="X19" s="161"/>
      <c r="Y19" s="162"/>
      <c r="Z19" s="234" t="str">
        <f ca="1" t="shared" si="1"/>
        <v/>
      </c>
      <c r="AA19" s="235"/>
      <c r="AB19" s="236"/>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t="str">
        <f>'INPUT DATA'!L18</f>
        <v>IGNACIO JR., GABRIEL N.</v>
      </c>
      <c r="C20" s="153"/>
      <c r="D20" s="153"/>
      <c r="E20" s="154"/>
      <c r="F20" s="231"/>
      <c r="G20" s="232"/>
      <c r="H20" s="232"/>
      <c r="I20" s="232"/>
      <c r="J20" s="232"/>
      <c r="K20" s="232"/>
      <c r="L20" s="232"/>
      <c r="M20" s="233"/>
      <c r="N20" s="231">
        <v>0</v>
      </c>
      <c r="O20" s="232"/>
      <c r="P20" s="232"/>
      <c r="Q20" s="232"/>
      <c r="R20" s="232"/>
      <c r="S20" s="232"/>
      <c r="T20" s="232"/>
      <c r="U20" s="233"/>
      <c r="V20" s="227" t="str">
        <f ca="1" t="shared" si="0"/>
        <v/>
      </c>
      <c r="W20" s="161"/>
      <c r="X20" s="161"/>
      <c r="Y20" s="162"/>
      <c r="Z20" s="234" t="str">
        <f ca="1" t="shared" si="1"/>
        <v/>
      </c>
      <c r="AA20" s="235"/>
      <c r="AB20" s="236"/>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t="str">
        <f>'INPUT DATA'!L19</f>
        <v>IGNACIO, JERICHO A.</v>
      </c>
      <c r="C21" s="153"/>
      <c r="D21" s="153"/>
      <c r="E21" s="154"/>
      <c r="F21" s="231"/>
      <c r="G21" s="232"/>
      <c r="H21" s="232"/>
      <c r="I21" s="232"/>
      <c r="J21" s="232"/>
      <c r="K21" s="232"/>
      <c r="L21" s="232"/>
      <c r="M21" s="233"/>
      <c r="N21" s="231">
        <v>0</v>
      </c>
      <c r="O21" s="232"/>
      <c r="P21" s="232"/>
      <c r="Q21" s="232"/>
      <c r="R21" s="232"/>
      <c r="S21" s="232"/>
      <c r="T21" s="232"/>
      <c r="U21" s="233"/>
      <c r="V21" s="227" t="str">
        <f ca="1" t="shared" si="0"/>
        <v/>
      </c>
      <c r="W21" s="161"/>
      <c r="X21" s="161"/>
      <c r="Y21" s="162"/>
      <c r="Z21" s="234" t="str">
        <f ca="1" t="shared" si="1"/>
        <v/>
      </c>
      <c r="AA21" s="235"/>
      <c r="AB21" s="236"/>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t="str">
        <f>'INPUT DATA'!L20</f>
        <v>LUMAPAS, MARK ANTHONY Y.</v>
      </c>
      <c r="C22" s="153"/>
      <c r="D22" s="153"/>
      <c r="E22" s="154"/>
      <c r="F22" s="231"/>
      <c r="G22" s="232"/>
      <c r="H22" s="232"/>
      <c r="I22" s="232"/>
      <c r="J22" s="232"/>
      <c r="K22" s="232"/>
      <c r="L22" s="232"/>
      <c r="M22" s="233"/>
      <c r="N22" s="231">
        <v>0</v>
      </c>
      <c r="O22" s="232"/>
      <c r="P22" s="232"/>
      <c r="Q22" s="232"/>
      <c r="R22" s="232"/>
      <c r="S22" s="232"/>
      <c r="T22" s="232"/>
      <c r="U22" s="233"/>
      <c r="V22" s="227" t="str">
        <f ca="1" t="shared" si="0"/>
        <v/>
      </c>
      <c r="W22" s="161"/>
      <c r="X22" s="161"/>
      <c r="Y22" s="162"/>
      <c r="Z22" s="234" t="str">
        <f ca="1" t="shared" si="1"/>
        <v/>
      </c>
      <c r="AA22" s="235"/>
      <c r="AB22" s="236"/>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t="str">
        <f>'INPUT DATA'!L21</f>
        <v>MERCADO, VINCENT G.</v>
      </c>
      <c r="C23" s="153"/>
      <c r="D23" s="153"/>
      <c r="E23" s="154"/>
      <c r="F23" s="231"/>
      <c r="G23" s="232"/>
      <c r="H23" s="232"/>
      <c r="I23" s="232"/>
      <c r="J23" s="232"/>
      <c r="K23" s="232"/>
      <c r="L23" s="232"/>
      <c r="M23" s="233"/>
      <c r="N23" s="231">
        <v>0</v>
      </c>
      <c r="O23" s="232"/>
      <c r="P23" s="232"/>
      <c r="Q23" s="232"/>
      <c r="R23" s="232"/>
      <c r="S23" s="232"/>
      <c r="T23" s="232"/>
      <c r="U23" s="233"/>
      <c r="V23" s="227" t="str">
        <f ca="1" t="shared" si="0"/>
        <v/>
      </c>
      <c r="W23" s="161"/>
      <c r="X23" s="161"/>
      <c r="Y23" s="162"/>
      <c r="Z23" s="234" t="str">
        <f ca="1" t="shared" si="1"/>
        <v/>
      </c>
      <c r="AA23" s="235"/>
      <c r="AB23" s="236"/>
      <c r="AI23" s="150"/>
      <c r="AK23" s="65"/>
      <c r="BD23" s="68"/>
      <c r="BE23" s="68"/>
    </row>
    <row r="24" ht="18" customHeight="1" spans="1:57">
      <c r="A24" s="166">
        <v>12</v>
      </c>
      <c r="B24" s="152" t="str">
        <f>'INPUT DATA'!L22</f>
        <v>MORALES, JOSHUA C.</v>
      </c>
      <c r="C24" s="153"/>
      <c r="D24" s="153"/>
      <c r="E24" s="154"/>
      <c r="F24" s="231"/>
      <c r="G24" s="232"/>
      <c r="H24" s="232"/>
      <c r="I24" s="232"/>
      <c r="J24" s="232"/>
      <c r="K24" s="232"/>
      <c r="L24" s="232"/>
      <c r="M24" s="233"/>
      <c r="N24" s="231">
        <v>0</v>
      </c>
      <c r="O24" s="232"/>
      <c r="P24" s="232"/>
      <c r="Q24" s="232"/>
      <c r="R24" s="232"/>
      <c r="S24" s="232"/>
      <c r="T24" s="232"/>
      <c r="U24" s="233"/>
      <c r="V24" s="227" t="str">
        <f ca="1" t="shared" ref="V24:V62" si="2">IF(OR(F24="",N24=""),"",IF(ISERROR(ROUND(AVERAGE(F24,N24),0)),"",ROUND(AVERAGE(F24,N24),0)))</f>
        <v/>
      </c>
      <c r="W24" s="161"/>
      <c r="X24" s="161"/>
      <c r="Y24" s="162"/>
      <c r="Z24" s="234" t="str">
        <f ca="1" t="shared" si="1"/>
        <v/>
      </c>
      <c r="AA24" s="235"/>
      <c r="AB24" s="236"/>
      <c r="AI24" s="150"/>
      <c r="AK24" s="65"/>
      <c r="BD24" s="68"/>
      <c r="BE24" s="68"/>
    </row>
    <row r="25" ht="18" customHeight="1" spans="1:57">
      <c r="A25" s="166">
        <v>13</v>
      </c>
      <c r="B25" s="152" t="str">
        <f>'INPUT DATA'!L23</f>
        <v>RAMOS, BENEDICT Y.</v>
      </c>
      <c r="C25" s="153"/>
      <c r="D25" s="153"/>
      <c r="E25" s="154"/>
      <c r="F25" s="231"/>
      <c r="G25" s="232"/>
      <c r="H25" s="232"/>
      <c r="I25" s="232"/>
      <c r="J25" s="232"/>
      <c r="K25" s="232"/>
      <c r="L25" s="232"/>
      <c r="M25" s="233"/>
      <c r="N25" s="231">
        <v>0</v>
      </c>
      <c r="O25" s="232"/>
      <c r="P25" s="232"/>
      <c r="Q25" s="232"/>
      <c r="R25" s="232"/>
      <c r="S25" s="232"/>
      <c r="T25" s="232"/>
      <c r="U25" s="233"/>
      <c r="V25" s="227" t="str">
        <f ca="1" t="shared" si="2"/>
        <v/>
      </c>
      <c r="W25" s="161"/>
      <c r="X25" s="161"/>
      <c r="Y25" s="162"/>
      <c r="Z25" s="234" t="str">
        <f ca="1" t="shared" si="1"/>
        <v/>
      </c>
      <c r="AA25" s="235"/>
      <c r="AB25" s="236"/>
      <c r="AI25" s="150"/>
      <c r="AK25" s="65"/>
      <c r="BD25" s="68"/>
      <c r="BE25" s="68"/>
    </row>
    <row r="26" ht="18" customHeight="1" spans="1:57">
      <c r="A26" s="166">
        <v>14</v>
      </c>
      <c r="B26" s="152" t="str">
        <f>'INPUT DATA'!L24</f>
        <v>REYES, KYLE N.</v>
      </c>
      <c r="C26" s="153"/>
      <c r="D26" s="153"/>
      <c r="E26" s="154"/>
      <c r="F26" s="231"/>
      <c r="G26" s="232"/>
      <c r="H26" s="232"/>
      <c r="I26" s="232"/>
      <c r="J26" s="232"/>
      <c r="K26" s="232"/>
      <c r="L26" s="232"/>
      <c r="M26" s="233"/>
      <c r="N26" s="231">
        <v>0</v>
      </c>
      <c r="O26" s="232"/>
      <c r="P26" s="232"/>
      <c r="Q26" s="232"/>
      <c r="R26" s="232"/>
      <c r="S26" s="232"/>
      <c r="T26" s="232"/>
      <c r="U26" s="233"/>
      <c r="V26" s="227" t="str">
        <f ca="1" t="shared" si="2"/>
        <v/>
      </c>
      <c r="W26" s="161"/>
      <c r="X26" s="161"/>
      <c r="Y26" s="162"/>
      <c r="Z26" s="234" t="str">
        <f ca="1" t="shared" si="1"/>
        <v/>
      </c>
      <c r="AA26" s="235"/>
      <c r="AB26" s="236"/>
      <c r="AI26" s="150"/>
      <c r="AK26" s="65"/>
      <c r="BD26" s="68"/>
      <c r="BE26" s="68"/>
    </row>
    <row r="27" ht="18" customHeight="1" spans="1:57">
      <c r="A27" s="166">
        <v>15</v>
      </c>
      <c r="B27" s="152" t="str">
        <f>'INPUT DATA'!L25</f>
        <v>SANTOS, NATHANIEL E.</v>
      </c>
      <c r="C27" s="153"/>
      <c r="D27" s="153"/>
      <c r="E27" s="154"/>
      <c r="F27" s="231"/>
      <c r="G27" s="232"/>
      <c r="H27" s="232"/>
      <c r="I27" s="232"/>
      <c r="J27" s="232"/>
      <c r="K27" s="232"/>
      <c r="L27" s="232"/>
      <c r="M27" s="233"/>
      <c r="N27" s="231">
        <v>0</v>
      </c>
      <c r="O27" s="232"/>
      <c r="P27" s="232"/>
      <c r="Q27" s="232"/>
      <c r="R27" s="232"/>
      <c r="S27" s="232"/>
      <c r="T27" s="232"/>
      <c r="U27" s="233"/>
      <c r="V27" s="227" t="str">
        <f ca="1" t="shared" si="2"/>
        <v/>
      </c>
      <c r="W27" s="161"/>
      <c r="X27" s="161"/>
      <c r="Y27" s="162"/>
      <c r="Z27" s="234" t="str">
        <f ca="1" t="shared" si="1"/>
        <v/>
      </c>
      <c r="AA27" s="235"/>
      <c r="AB27" s="236"/>
      <c r="AI27" s="150"/>
      <c r="AK27" s="65"/>
    </row>
    <row r="28" ht="18" customHeight="1" spans="1:57">
      <c r="A28" s="166">
        <v>16</v>
      </c>
      <c r="B28" s="152" t="str">
        <f>'INPUT DATA'!L26</f>
        <v>SUMALINOG, PAOLO Z.</v>
      </c>
      <c r="C28" s="153"/>
      <c r="D28" s="153"/>
      <c r="E28" s="154"/>
      <c r="F28" s="231"/>
      <c r="G28" s="232"/>
      <c r="H28" s="232"/>
      <c r="I28" s="232"/>
      <c r="J28" s="232"/>
      <c r="K28" s="232"/>
      <c r="L28" s="232"/>
      <c r="M28" s="233"/>
      <c r="N28" s="231">
        <v>0</v>
      </c>
      <c r="O28" s="232"/>
      <c r="P28" s="232"/>
      <c r="Q28" s="232"/>
      <c r="R28" s="232"/>
      <c r="S28" s="232"/>
      <c r="T28" s="232"/>
      <c r="U28" s="233"/>
      <c r="V28" s="227" t="str">
        <f ca="1" t="shared" si="2"/>
        <v/>
      </c>
      <c r="W28" s="161"/>
      <c r="X28" s="161"/>
      <c r="Y28" s="162"/>
      <c r="Z28" s="234" t="str">
        <f ca="1" t="shared" si="1"/>
        <v/>
      </c>
      <c r="AA28" s="235"/>
      <c r="AB28" s="236"/>
      <c r="AI28" s="150"/>
      <c r="AK28" s="65"/>
    </row>
    <row r="29" ht="18" customHeight="1" spans="1:57">
      <c r="A29" s="166">
        <v>17</v>
      </c>
      <c r="B29" s="152" t="str">
        <f>'INPUT DATA'!L27</f>
        <v>TORRES JR., BENEDICT V.</v>
      </c>
      <c r="C29" s="153"/>
      <c r="D29" s="153"/>
      <c r="E29" s="154"/>
      <c r="F29" s="231"/>
      <c r="G29" s="232"/>
      <c r="H29" s="232"/>
      <c r="I29" s="232"/>
      <c r="J29" s="232"/>
      <c r="K29" s="232"/>
      <c r="L29" s="232"/>
      <c r="M29" s="233"/>
      <c r="N29" s="231">
        <v>0</v>
      </c>
      <c r="O29" s="232"/>
      <c r="P29" s="232"/>
      <c r="Q29" s="232"/>
      <c r="R29" s="232"/>
      <c r="S29" s="232"/>
      <c r="T29" s="232"/>
      <c r="U29" s="233"/>
      <c r="V29" s="227" t="str">
        <f ca="1" t="shared" si="2"/>
        <v/>
      </c>
      <c r="W29" s="161"/>
      <c r="X29" s="161"/>
      <c r="Y29" s="162"/>
      <c r="Z29" s="234" t="str">
        <f ca="1" t="shared" si="1"/>
        <v/>
      </c>
      <c r="AA29" s="235"/>
      <c r="AB29" s="236"/>
      <c r="AI29" s="150"/>
      <c r="AK29" s="65"/>
    </row>
    <row r="30" ht="18" customHeight="1" spans="1:57">
      <c r="A30" s="166">
        <v>18</v>
      </c>
      <c r="B30" s="152" t="str">
        <f>'INPUT DATA'!L28</f>
        <v>VILLANUEVA JR., FRANCIS K.</v>
      </c>
      <c r="C30" s="153"/>
      <c r="D30" s="153"/>
      <c r="E30" s="154"/>
      <c r="F30" s="231"/>
      <c r="G30" s="232"/>
      <c r="H30" s="232"/>
      <c r="I30" s="232"/>
      <c r="J30" s="232"/>
      <c r="K30" s="232"/>
      <c r="L30" s="232"/>
      <c r="M30" s="233"/>
      <c r="N30" s="231">
        <v>0</v>
      </c>
      <c r="O30" s="232"/>
      <c r="P30" s="232"/>
      <c r="Q30" s="232"/>
      <c r="R30" s="232"/>
      <c r="S30" s="232"/>
      <c r="T30" s="232"/>
      <c r="U30" s="233"/>
      <c r="V30" s="227" t="str">
        <f ca="1" t="shared" si="2"/>
        <v/>
      </c>
      <c r="W30" s="161"/>
      <c r="X30" s="161"/>
      <c r="Y30" s="162"/>
      <c r="Z30" s="234" t="str">
        <f ca="1" t="shared" si="1"/>
        <v/>
      </c>
      <c r="AA30" s="235"/>
      <c r="AB30" s="236"/>
      <c r="AI30" s="150"/>
      <c r="AK30" s="65"/>
    </row>
    <row r="31" ht="18" customHeight="1" spans="1:57">
      <c r="A31" s="166">
        <v>19</v>
      </c>
      <c r="B31" s="152" t="str">
        <f>'INPUT DATA'!L29</f>
        <v>YBANEZ, IVAN P.</v>
      </c>
      <c r="C31" s="153"/>
      <c r="D31" s="153"/>
      <c r="E31" s="154"/>
      <c r="F31" s="231"/>
      <c r="G31" s="232"/>
      <c r="H31" s="232"/>
      <c r="I31" s="232"/>
      <c r="J31" s="232"/>
      <c r="K31" s="232"/>
      <c r="L31" s="232"/>
      <c r="M31" s="233"/>
      <c r="N31" s="231">
        <v>0</v>
      </c>
      <c r="O31" s="232"/>
      <c r="P31" s="232"/>
      <c r="Q31" s="232"/>
      <c r="R31" s="232"/>
      <c r="S31" s="232"/>
      <c r="T31" s="232"/>
      <c r="U31" s="233"/>
      <c r="V31" s="227" t="str">
        <f ca="1" t="shared" si="2"/>
        <v/>
      </c>
      <c r="W31" s="161"/>
      <c r="X31" s="161"/>
      <c r="Y31" s="162"/>
      <c r="Z31" s="234" t="str">
        <f ca="1" t="shared" si="1"/>
        <v/>
      </c>
      <c r="AA31" s="235"/>
      <c r="AB31" s="236"/>
      <c r="AI31" s="150"/>
      <c r="AK31" s="65"/>
    </row>
    <row r="32" ht="18" customHeight="1" spans="1:57">
      <c r="A32" s="166">
        <v>20</v>
      </c>
      <c r="B32" s="152">
        <f>'INPUT DATA'!L30</f>
        <v>0</v>
      </c>
      <c r="C32" s="153"/>
      <c r="D32" s="153"/>
      <c r="E32" s="154"/>
      <c r="F32" s="231"/>
      <c r="G32" s="232"/>
      <c r="H32" s="232"/>
      <c r="I32" s="232"/>
      <c r="J32" s="232"/>
      <c r="K32" s="232"/>
      <c r="L32" s="232"/>
      <c r="M32" s="233"/>
      <c r="N32" s="231">
        <v>0</v>
      </c>
      <c r="O32" s="232"/>
      <c r="P32" s="232"/>
      <c r="Q32" s="232"/>
      <c r="R32" s="232"/>
      <c r="S32" s="232"/>
      <c r="T32" s="232"/>
      <c r="U32" s="233"/>
      <c r="V32" s="227" t="str">
        <f ca="1" t="shared" si="2"/>
        <v/>
      </c>
      <c r="W32" s="161"/>
      <c r="X32" s="161"/>
      <c r="Y32" s="162"/>
      <c r="Z32" s="234" t="str">
        <f ca="1" t="shared" si="1"/>
        <v/>
      </c>
      <c r="AA32" s="235"/>
      <c r="AB32" s="236"/>
      <c r="AI32" s="150"/>
      <c r="AK32" s="65"/>
    </row>
    <row r="33" ht="18" customHeight="1" spans="1:55">
      <c r="A33" s="166">
        <v>21</v>
      </c>
      <c r="B33" s="152">
        <f>'INPUT DATA'!L31</f>
        <v>0</v>
      </c>
      <c r="C33" s="153"/>
      <c r="D33" s="153"/>
      <c r="E33" s="154"/>
      <c r="F33" s="231"/>
      <c r="G33" s="232"/>
      <c r="H33" s="232"/>
      <c r="I33" s="232"/>
      <c r="J33" s="232"/>
      <c r="K33" s="232"/>
      <c r="L33" s="232"/>
      <c r="M33" s="233"/>
      <c r="N33" s="231">
        <v>0</v>
      </c>
      <c r="O33" s="232"/>
      <c r="P33" s="232"/>
      <c r="Q33" s="232"/>
      <c r="R33" s="232"/>
      <c r="S33" s="232"/>
      <c r="T33" s="232"/>
      <c r="U33" s="233"/>
      <c r="V33" s="227" t="str">
        <f ca="1" t="shared" si="2"/>
        <v/>
      </c>
      <c r="W33" s="161"/>
      <c r="X33" s="161"/>
      <c r="Y33" s="162"/>
      <c r="Z33" s="234" t="str">
        <f ca="1" t="shared" si="1"/>
        <v/>
      </c>
      <c r="AA33" s="235"/>
      <c r="AB33" s="236"/>
      <c r="AI33" s="150"/>
      <c r="AK33" s="65"/>
    </row>
    <row r="34" ht="18" customHeight="1" spans="1:55">
      <c r="A34" s="166">
        <v>22</v>
      </c>
      <c r="B34" s="152">
        <f>'INPUT DATA'!L32</f>
        <v>0</v>
      </c>
      <c r="C34" s="153"/>
      <c r="D34" s="153"/>
      <c r="E34" s="154"/>
      <c r="F34" s="231"/>
      <c r="G34" s="232"/>
      <c r="H34" s="232"/>
      <c r="I34" s="232"/>
      <c r="J34" s="232"/>
      <c r="K34" s="232"/>
      <c r="L34" s="232"/>
      <c r="M34" s="233"/>
      <c r="N34" s="231">
        <v>0</v>
      </c>
      <c r="O34" s="232"/>
      <c r="P34" s="232"/>
      <c r="Q34" s="232"/>
      <c r="R34" s="232"/>
      <c r="S34" s="232"/>
      <c r="T34" s="232"/>
      <c r="U34" s="233"/>
      <c r="V34" s="227" t="str">
        <f ca="1" t="shared" si="2"/>
        <v/>
      </c>
      <c r="W34" s="161"/>
      <c r="X34" s="161"/>
      <c r="Y34" s="162"/>
      <c r="Z34" s="234" t="str">
        <f ca="1" t="shared" si="1"/>
        <v/>
      </c>
      <c r="AA34" s="235"/>
      <c r="AB34" s="236"/>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231"/>
      <c r="G35" s="232"/>
      <c r="H35" s="232"/>
      <c r="I35" s="232"/>
      <c r="J35" s="232"/>
      <c r="K35" s="232"/>
      <c r="L35" s="232"/>
      <c r="M35" s="233"/>
      <c r="N35" s="231">
        <v>0</v>
      </c>
      <c r="O35" s="232"/>
      <c r="P35" s="232"/>
      <c r="Q35" s="232"/>
      <c r="R35" s="232"/>
      <c r="S35" s="232"/>
      <c r="T35" s="232"/>
      <c r="U35" s="233"/>
      <c r="V35" s="227" t="str">
        <f ca="1" t="shared" si="2"/>
        <v/>
      </c>
      <c r="W35" s="161"/>
      <c r="X35" s="161"/>
      <c r="Y35" s="162"/>
      <c r="Z35" s="234" t="str">
        <f ca="1" t="shared" si="1"/>
        <v/>
      </c>
      <c r="AA35" s="235"/>
      <c r="AB35" s="236"/>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231"/>
      <c r="G36" s="232"/>
      <c r="H36" s="232"/>
      <c r="I36" s="232"/>
      <c r="J36" s="232"/>
      <c r="K36" s="232"/>
      <c r="L36" s="232"/>
      <c r="M36" s="233"/>
      <c r="N36" s="231">
        <v>0</v>
      </c>
      <c r="O36" s="232"/>
      <c r="P36" s="232"/>
      <c r="Q36" s="232"/>
      <c r="R36" s="232"/>
      <c r="S36" s="232"/>
      <c r="T36" s="232"/>
      <c r="U36" s="233"/>
      <c r="V36" s="227" t="str">
        <f ca="1" t="shared" si="2"/>
        <v/>
      </c>
      <c r="W36" s="161"/>
      <c r="X36" s="161"/>
      <c r="Y36" s="162"/>
      <c r="Z36" s="234" t="str">
        <f ca="1" t="shared" si="1"/>
        <v/>
      </c>
      <c r="AA36" s="235"/>
      <c r="AB36" s="236"/>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231"/>
      <c r="G37" s="232"/>
      <c r="H37" s="232"/>
      <c r="I37" s="232"/>
      <c r="J37" s="232"/>
      <c r="K37" s="232"/>
      <c r="L37" s="232"/>
      <c r="M37" s="233"/>
      <c r="N37" s="231">
        <v>0</v>
      </c>
      <c r="O37" s="232"/>
      <c r="P37" s="232"/>
      <c r="Q37" s="232"/>
      <c r="R37" s="232"/>
      <c r="S37" s="232"/>
      <c r="T37" s="232"/>
      <c r="U37" s="233"/>
      <c r="V37" s="227" t="str">
        <f ca="1" t="shared" si="2"/>
        <v/>
      </c>
      <c r="W37" s="161"/>
      <c r="X37" s="161"/>
      <c r="Y37" s="162"/>
      <c r="Z37" s="234" t="str">
        <f ca="1" t="shared" si="1"/>
        <v/>
      </c>
      <c r="AA37" s="235"/>
      <c r="AB37" s="236"/>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231"/>
      <c r="G38" s="232"/>
      <c r="H38" s="232"/>
      <c r="I38" s="232"/>
      <c r="J38" s="232"/>
      <c r="K38" s="232"/>
      <c r="L38" s="232"/>
      <c r="M38" s="233"/>
      <c r="N38" s="231">
        <v>0</v>
      </c>
      <c r="O38" s="232"/>
      <c r="P38" s="232"/>
      <c r="Q38" s="232"/>
      <c r="R38" s="232"/>
      <c r="S38" s="232"/>
      <c r="T38" s="232"/>
      <c r="U38" s="233"/>
      <c r="V38" s="227" t="str">
        <f ca="1" t="shared" si="2"/>
        <v/>
      </c>
      <c r="W38" s="161"/>
      <c r="X38" s="161"/>
      <c r="Y38" s="162"/>
      <c r="Z38" s="234" t="str">
        <f ca="1" t="shared" si="1"/>
        <v/>
      </c>
      <c r="AA38" s="235"/>
      <c r="AB38" s="236"/>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231"/>
      <c r="G39" s="232"/>
      <c r="H39" s="232"/>
      <c r="I39" s="232"/>
      <c r="J39" s="232"/>
      <c r="K39" s="232"/>
      <c r="L39" s="232"/>
      <c r="M39" s="233"/>
      <c r="N39" s="231">
        <v>0</v>
      </c>
      <c r="O39" s="232"/>
      <c r="P39" s="232"/>
      <c r="Q39" s="232"/>
      <c r="R39" s="232"/>
      <c r="S39" s="232"/>
      <c r="T39" s="232"/>
      <c r="U39" s="233"/>
      <c r="V39" s="227" t="str">
        <f ca="1" t="shared" si="2"/>
        <v/>
      </c>
      <c r="W39" s="161"/>
      <c r="X39" s="161"/>
      <c r="Y39" s="162"/>
      <c r="Z39" s="234" t="str">
        <f ca="1" t="shared" si="1"/>
        <v/>
      </c>
      <c r="AA39" s="235"/>
      <c r="AB39" s="236"/>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231"/>
      <c r="G40" s="232"/>
      <c r="H40" s="232"/>
      <c r="I40" s="232"/>
      <c r="J40" s="232"/>
      <c r="K40" s="232"/>
      <c r="L40" s="232"/>
      <c r="M40" s="233"/>
      <c r="N40" s="231">
        <v>0</v>
      </c>
      <c r="O40" s="232"/>
      <c r="P40" s="232"/>
      <c r="Q40" s="232"/>
      <c r="R40" s="232"/>
      <c r="S40" s="232"/>
      <c r="T40" s="232"/>
      <c r="U40" s="233"/>
      <c r="V40" s="227" t="str">
        <f ca="1" t="shared" si="2"/>
        <v/>
      </c>
      <c r="W40" s="161"/>
      <c r="X40" s="161"/>
      <c r="Y40" s="162"/>
      <c r="Z40" s="234" t="str">
        <f ca="1" t="shared" si="1"/>
        <v/>
      </c>
      <c r="AA40" s="235"/>
      <c r="AB40" s="236"/>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231"/>
      <c r="G41" s="232"/>
      <c r="H41" s="232"/>
      <c r="I41" s="232"/>
      <c r="J41" s="232"/>
      <c r="K41" s="232"/>
      <c r="L41" s="232"/>
      <c r="M41" s="233"/>
      <c r="N41" s="231">
        <v>0</v>
      </c>
      <c r="O41" s="232"/>
      <c r="P41" s="232"/>
      <c r="Q41" s="232"/>
      <c r="R41" s="232"/>
      <c r="S41" s="232"/>
      <c r="T41" s="232"/>
      <c r="U41" s="233"/>
      <c r="V41" s="227" t="str">
        <f ca="1" t="shared" si="2"/>
        <v/>
      </c>
      <c r="W41" s="161"/>
      <c r="X41" s="161"/>
      <c r="Y41" s="162"/>
      <c r="Z41" s="234" t="str">
        <f ca="1" t="shared" si="1"/>
        <v/>
      </c>
      <c r="AA41" s="235"/>
      <c r="AB41" s="236"/>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231"/>
      <c r="G42" s="232"/>
      <c r="H42" s="232"/>
      <c r="I42" s="232"/>
      <c r="J42" s="232"/>
      <c r="K42" s="232"/>
      <c r="L42" s="232"/>
      <c r="M42" s="233"/>
      <c r="N42" s="231">
        <v>0</v>
      </c>
      <c r="O42" s="232"/>
      <c r="P42" s="232"/>
      <c r="Q42" s="232"/>
      <c r="R42" s="232"/>
      <c r="S42" s="232"/>
      <c r="T42" s="232"/>
      <c r="U42" s="233"/>
      <c r="V42" s="227" t="str">
        <f ca="1" t="shared" si="2"/>
        <v/>
      </c>
      <c r="W42" s="161"/>
      <c r="X42" s="161"/>
      <c r="Y42" s="162"/>
      <c r="Z42" s="234" t="str">
        <f ca="1" t="shared" si="1"/>
        <v/>
      </c>
      <c r="AA42" s="235"/>
      <c r="AB42" s="236"/>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231"/>
      <c r="G43" s="232"/>
      <c r="H43" s="232"/>
      <c r="I43" s="232"/>
      <c r="J43" s="232"/>
      <c r="K43" s="232"/>
      <c r="L43" s="232"/>
      <c r="M43" s="233"/>
      <c r="N43" s="231">
        <v>0</v>
      </c>
      <c r="O43" s="232"/>
      <c r="P43" s="232"/>
      <c r="Q43" s="232"/>
      <c r="R43" s="232"/>
      <c r="S43" s="232"/>
      <c r="T43" s="232"/>
      <c r="U43" s="233"/>
      <c r="V43" s="227" t="str">
        <f ca="1" t="shared" si="2"/>
        <v/>
      </c>
      <c r="W43" s="161"/>
      <c r="X43" s="161"/>
      <c r="Y43" s="162"/>
      <c r="Z43" s="234" t="str">
        <f ca="1" t="shared" si="1"/>
        <v/>
      </c>
      <c r="AA43" s="235"/>
      <c r="AB43" s="236"/>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231"/>
      <c r="G44" s="232"/>
      <c r="H44" s="232"/>
      <c r="I44" s="232"/>
      <c r="J44" s="232"/>
      <c r="K44" s="232"/>
      <c r="L44" s="232"/>
      <c r="M44" s="233"/>
      <c r="N44" s="231">
        <v>0</v>
      </c>
      <c r="O44" s="232"/>
      <c r="P44" s="232"/>
      <c r="Q44" s="232"/>
      <c r="R44" s="232"/>
      <c r="S44" s="232"/>
      <c r="T44" s="232"/>
      <c r="U44" s="233"/>
      <c r="V44" s="227" t="str">
        <f ca="1" t="shared" si="2"/>
        <v/>
      </c>
      <c r="W44" s="161"/>
      <c r="X44" s="161"/>
      <c r="Y44" s="162"/>
      <c r="Z44" s="234" t="str">
        <f ca="1" t="shared" si="1"/>
        <v/>
      </c>
      <c r="AA44" s="235"/>
      <c r="AB44" s="236"/>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231"/>
      <c r="G45" s="232"/>
      <c r="H45" s="232"/>
      <c r="I45" s="232"/>
      <c r="J45" s="232"/>
      <c r="K45" s="232"/>
      <c r="L45" s="232"/>
      <c r="M45" s="233"/>
      <c r="N45" s="231">
        <v>0</v>
      </c>
      <c r="O45" s="232"/>
      <c r="P45" s="232"/>
      <c r="Q45" s="232"/>
      <c r="R45" s="232"/>
      <c r="S45" s="232"/>
      <c r="T45" s="232"/>
      <c r="U45" s="233"/>
      <c r="V45" s="227" t="str">
        <f ca="1" t="shared" si="2"/>
        <v/>
      </c>
      <c r="W45" s="161"/>
      <c r="X45" s="161"/>
      <c r="Y45" s="162"/>
      <c r="Z45" s="234" t="str">
        <f ca="1" t="shared" si="1"/>
        <v/>
      </c>
      <c r="AA45" s="235"/>
      <c r="AB45" s="236"/>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231"/>
      <c r="G46" s="232"/>
      <c r="H46" s="232"/>
      <c r="I46" s="232"/>
      <c r="J46" s="232"/>
      <c r="K46" s="232"/>
      <c r="L46" s="232"/>
      <c r="M46" s="233"/>
      <c r="N46" s="231">
        <v>0</v>
      </c>
      <c r="O46" s="232"/>
      <c r="P46" s="232"/>
      <c r="Q46" s="232"/>
      <c r="R46" s="232"/>
      <c r="S46" s="232"/>
      <c r="T46" s="232"/>
      <c r="U46" s="233"/>
      <c r="V46" s="227" t="str">
        <f ca="1" t="shared" si="2"/>
        <v/>
      </c>
      <c r="W46" s="161"/>
      <c r="X46" s="161"/>
      <c r="Y46" s="162"/>
      <c r="Z46" s="234" t="str">
        <f ca="1" t="shared" si="1"/>
        <v/>
      </c>
      <c r="AA46" s="235"/>
      <c r="AB46" s="236"/>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231"/>
      <c r="G47" s="232"/>
      <c r="H47" s="232"/>
      <c r="I47" s="232"/>
      <c r="J47" s="232"/>
      <c r="K47" s="232"/>
      <c r="L47" s="232"/>
      <c r="M47" s="233"/>
      <c r="N47" s="231">
        <v>0</v>
      </c>
      <c r="O47" s="232"/>
      <c r="P47" s="232"/>
      <c r="Q47" s="232"/>
      <c r="R47" s="232"/>
      <c r="S47" s="232"/>
      <c r="T47" s="232"/>
      <c r="U47" s="233"/>
      <c r="V47" s="227" t="str">
        <f ca="1" t="shared" si="2"/>
        <v/>
      </c>
      <c r="W47" s="161"/>
      <c r="X47" s="161"/>
      <c r="Y47" s="162"/>
      <c r="Z47" s="234" t="str">
        <f ca="1" t="shared" si="1"/>
        <v/>
      </c>
      <c r="AA47" s="235"/>
      <c r="AB47" s="236"/>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231"/>
      <c r="G48" s="232"/>
      <c r="H48" s="232"/>
      <c r="I48" s="232"/>
      <c r="J48" s="232"/>
      <c r="K48" s="232"/>
      <c r="L48" s="232"/>
      <c r="M48" s="233"/>
      <c r="N48" s="231">
        <v>0</v>
      </c>
      <c r="O48" s="232"/>
      <c r="P48" s="232"/>
      <c r="Q48" s="232"/>
      <c r="R48" s="232"/>
      <c r="S48" s="232"/>
      <c r="T48" s="232"/>
      <c r="U48" s="233"/>
      <c r="V48" s="227" t="str">
        <f ca="1" t="shared" si="2"/>
        <v/>
      </c>
      <c r="W48" s="161"/>
      <c r="X48" s="161"/>
      <c r="Y48" s="162"/>
      <c r="Z48" s="234" t="str">
        <f ca="1" t="shared" si="1"/>
        <v/>
      </c>
      <c r="AA48" s="235"/>
      <c r="AB48" s="236"/>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231"/>
      <c r="G49" s="232"/>
      <c r="H49" s="232"/>
      <c r="I49" s="232"/>
      <c r="J49" s="232"/>
      <c r="K49" s="232"/>
      <c r="L49" s="232"/>
      <c r="M49" s="233"/>
      <c r="N49" s="231">
        <v>0</v>
      </c>
      <c r="O49" s="232"/>
      <c r="P49" s="232"/>
      <c r="Q49" s="232"/>
      <c r="R49" s="232"/>
      <c r="S49" s="232"/>
      <c r="T49" s="232"/>
      <c r="U49" s="233"/>
      <c r="V49" s="227" t="str">
        <f ca="1" t="shared" si="2"/>
        <v/>
      </c>
      <c r="W49" s="161"/>
      <c r="X49" s="161"/>
      <c r="Y49" s="162"/>
      <c r="Z49" s="234" t="str">
        <f ca="1" t="shared" si="1"/>
        <v/>
      </c>
      <c r="AA49" s="235"/>
      <c r="AB49" s="236"/>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231"/>
      <c r="G50" s="232"/>
      <c r="H50" s="232"/>
      <c r="I50" s="232"/>
      <c r="J50" s="232"/>
      <c r="K50" s="232"/>
      <c r="L50" s="232"/>
      <c r="M50" s="233"/>
      <c r="N50" s="231">
        <v>0</v>
      </c>
      <c r="O50" s="232"/>
      <c r="P50" s="232"/>
      <c r="Q50" s="232"/>
      <c r="R50" s="232"/>
      <c r="S50" s="232"/>
      <c r="T50" s="232"/>
      <c r="U50" s="233"/>
      <c r="V50" s="227" t="str">
        <f ca="1" t="shared" si="2"/>
        <v/>
      </c>
      <c r="W50" s="161"/>
      <c r="X50" s="161"/>
      <c r="Y50" s="162"/>
      <c r="Z50" s="234" t="str">
        <f ca="1" t="shared" si="1"/>
        <v/>
      </c>
      <c r="AA50" s="235"/>
      <c r="AB50" s="236"/>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231"/>
      <c r="G51" s="232"/>
      <c r="H51" s="232"/>
      <c r="I51" s="232"/>
      <c r="J51" s="232"/>
      <c r="K51" s="232"/>
      <c r="L51" s="232"/>
      <c r="M51" s="233"/>
      <c r="N51" s="231">
        <v>0</v>
      </c>
      <c r="O51" s="232"/>
      <c r="P51" s="232"/>
      <c r="Q51" s="232"/>
      <c r="R51" s="232"/>
      <c r="S51" s="232"/>
      <c r="T51" s="232"/>
      <c r="U51" s="233"/>
      <c r="V51" s="227" t="str">
        <f ca="1" t="shared" si="2"/>
        <v/>
      </c>
      <c r="W51" s="161"/>
      <c r="X51" s="161"/>
      <c r="Y51" s="162"/>
      <c r="Z51" s="234" t="str">
        <f ca="1" t="shared" si="1"/>
        <v/>
      </c>
      <c r="AA51" s="235"/>
      <c r="AB51" s="236"/>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231"/>
      <c r="G52" s="232"/>
      <c r="H52" s="232"/>
      <c r="I52" s="232"/>
      <c r="J52" s="232"/>
      <c r="K52" s="232"/>
      <c r="L52" s="232"/>
      <c r="M52" s="233"/>
      <c r="N52" s="231">
        <v>0</v>
      </c>
      <c r="O52" s="232"/>
      <c r="P52" s="232"/>
      <c r="Q52" s="232"/>
      <c r="R52" s="232"/>
      <c r="S52" s="232"/>
      <c r="T52" s="232"/>
      <c r="U52" s="233"/>
      <c r="V52" s="227" t="str">
        <f ca="1" t="shared" si="2"/>
        <v/>
      </c>
      <c r="W52" s="161"/>
      <c r="X52" s="161"/>
      <c r="Y52" s="162"/>
      <c r="Z52" s="234" t="str">
        <f ca="1" t="shared" si="1"/>
        <v/>
      </c>
      <c r="AA52" s="235"/>
      <c r="AB52" s="236"/>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231"/>
      <c r="G53" s="232"/>
      <c r="H53" s="232"/>
      <c r="I53" s="232"/>
      <c r="J53" s="232"/>
      <c r="K53" s="232"/>
      <c r="L53" s="232"/>
      <c r="M53" s="233"/>
      <c r="N53" s="231">
        <v>0</v>
      </c>
      <c r="O53" s="232"/>
      <c r="P53" s="232"/>
      <c r="Q53" s="232"/>
      <c r="R53" s="232"/>
      <c r="S53" s="232"/>
      <c r="T53" s="232"/>
      <c r="U53" s="233"/>
      <c r="V53" s="227" t="str">
        <f ca="1" t="shared" si="2"/>
        <v/>
      </c>
      <c r="W53" s="161"/>
      <c r="X53" s="161"/>
      <c r="Y53" s="162"/>
      <c r="Z53" s="234" t="str">
        <f ca="1" t="shared" si="1"/>
        <v/>
      </c>
      <c r="AA53" s="235"/>
      <c r="AB53" s="236"/>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231"/>
      <c r="G54" s="232"/>
      <c r="H54" s="232"/>
      <c r="I54" s="232"/>
      <c r="J54" s="232"/>
      <c r="K54" s="232"/>
      <c r="L54" s="232"/>
      <c r="M54" s="233"/>
      <c r="N54" s="231">
        <v>0</v>
      </c>
      <c r="O54" s="232"/>
      <c r="P54" s="232"/>
      <c r="Q54" s="232"/>
      <c r="R54" s="232"/>
      <c r="S54" s="232"/>
      <c r="T54" s="232"/>
      <c r="U54" s="233"/>
      <c r="V54" s="227" t="str">
        <f ca="1" t="shared" si="2"/>
        <v/>
      </c>
      <c r="W54" s="161"/>
      <c r="X54" s="161"/>
      <c r="Y54" s="162"/>
      <c r="Z54" s="234" t="str">
        <f ca="1" t="shared" si="1"/>
        <v/>
      </c>
      <c r="AA54" s="235"/>
      <c r="AB54" s="236"/>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231"/>
      <c r="G55" s="232"/>
      <c r="H55" s="232"/>
      <c r="I55" s="232"/>
      <c r="J55" s="232"/>
      <c r="K55" s="232"/>
      <c r="L55" s="232"/>
      <c r="M55" s="233"/>
      <c r="N55" s="231">
        <v>0</v>
      </c>
      <c r="O55" s="232"/>
      <c r="P55" s="232"/>
      <c r="Q55" s="232"/>
      <c r="R55" s="232"/>
      <c r="S55" s="232"/>
      <c r="T55" s="232"/>
      <c r="U55" s="233"/>
      <c r="V55" s="227" t="str">
        <f ca="1" t="shared" si="2"/>
        <v/>
      </c>
      <c r="W55" s="161"/>
      <c r="X55" s="161"/>
      <c r="Y55" s="162"/>
      <c r="Z55" s="234" t="str">
        <f ca="1" t="shared" si="1"/>
        <v/>
      </c>
      <c r="AA55" s="235"/>
      <c r="AB55" s="236"/>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231"/>
      <c r="G56" s="232"/>
      <c r="H56" s="232"/>
      <c r="I56" s="232"/>
      <c r="J56" s="232"/>
      <c r="K56" s="232"/>
      <c r="L56" s="232"/>
      <c r="M56" s="233"/>
      <c r="N56" s="231">
        <v>0</v>
      </c>
      <c r="O56" s="232"/>
      <c r="P56" s="232"/>
      <c r="Q56" s="232"/>
      <c r="R56" s="232"/>
      <c r="S56" s="232"/>
      <c r="T56" s="232"/>
      <c r="U56" s="233"/>
      <c r="V56" s="227" t="str">
        <f ca="1" t="shared" si="2"/>
        <v/>
      </c>
      <c r="W56" s="161"/>
      <c r="X56" s="161"/>
      <c r="Y56" s="162"/>
      <c r="Z56" s="234" t="str">
        <f ca="1" t="shared" si="1"/>
        <v/>
      </c>
      <c r="AA56" s="235"/>
      <c r="AB56" s="236"/>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231"/>
      <c r="G57" s="232"/>
      <c r="H57" s="232"/>
      <c r="I57" s="232"/>
      <c r="J57" s="232"/>
      <c r="K57" s="232"/>
      <c r="L57" s="232"/>
      <c r="M57" s="233"/>
      <c r="N57" s="231">
        <v>0</v>
      </c>
      <c r="O57" s="232"/>
      <c r="P57" s="232"/>
      <c r="Q57" s="232"/>
      <c r="R57" s="232"/>
      <c r="S57" s="232"/>
      <c r="T57" s="232"/>
      <c r="U57" s="233"/>
      <c r="V57" s="227" t="str">
        <f ca="1" t="shared" si="2"/>
        <v/>
      </c>
      <c r="W57" s="161"/>
      <c r="X57" s="161"/>
      <c r="Y57" s="162"/>
      <c r="Z57" s="234" t="str">
        <f ca="1" t="shared" si="1"/>
        <v/>
      </c>
      <c r="AA57" s="235"/>
      <c r="AB57" s="236"/>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231"/>
      <c r="G58" s="232"/>
      <c r="H58" s="232"/>
      <c r="I58" s="232"/>
      <c r="J58" s="232"/>
      <c r="K58" s="232"/>
      <c r="L58" s="232"/>
      <c r="M58" s="233"/>
      <c r="N58" s="231">
        <v>0</v>
      </c>
      <c r="O58" s="232"/>
      <c r="P58" s="232"/>
      <c r="Q58" s="232"/>
      <c r="R58" s="232"/>
      <c r="S58" s="232"/>
      <c r="T58" s="232"/>
      <c r="U58" s="233"/>
      <c r="V58" s="227" t="str">
        <f ca="1" t="shared" si="2"/>
        <v/>
      </c>
      <c r="W58" s="161"/>
      <c r="X58" s="161"/>
      <c r="Y58" s="162"/>
      <c r="Z58" s="234" t="str">
        <f ca="1" t="shared" si="1"/>
        <v/>
      </c>
      <c r="AA58" s="235"/>
      <c r="AB58" s="236"/>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231"/>
      <c r="G59" s="232"/>
      <c r="H59" s="232"/>
      <c r="I59" s="232"/>
      <c r="J59" s="232"/>
      <c r="K59" s="232"/>
      <c r="L59" s="232"/>
      <c r="M59" s="233"/>
      <c r="N59" s="231">
        <v>0</v>
      </c>
      <c r="O59" s="232"/>
      <c r="P59" s="232"/>
      <c r="Q59" s="232"/>
      <c r="R59" s="232"/>
      <c r="S59" s="232"/>
      <c r="T59" s="232"/>
      <c r="U59" s="233"/>
      <c r="V59" s="227" t="str">
        <f ca="1" t="shared" si="2"/>
        <v/>
      </c>
      <c r="W59" s="161"/>
      <c r="X59" s="161"/>
      <c r="Y59" s="162"/>
      <c r="Z59" s="234" t="str">
        <f ca="1" t="shared" si="1"/>
        <v/>
      </c>
      <c r="AA59" s="235"/>
      <c r="AB59" s="236"/>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231"/>
      <c r="G60" s="232"/>
      <c r="H60" s="232"/>
      <c r="I60" s="232"/>
      <c r="J60" s="232"/>
      <c r="K60" s="232"/>
      <c r="L60" s="232"/>
      <c r="M60" s="233"/>
      <c r="N60" s="231">
        <v>0</v>
      </c>
      <c r="O60" s="232"/>
      <c r="P60" s="232"/>
      <c r="Q60" s="232"/>
      <c r="R60" s="232"/>
      <c r="S60" s="232"/>
      <c r="T60" s="232"/>
      <c r="U60" s="233"/>
      <c r="V60" s="227" t="str">
        <f ca="1" t="shared" si="2"/>
        <v/>
      </c>
      <c r="W60" s="161"/>
      <c r="X60" s="161"/>
      <c r="Y60" s="162"/>
      <c r="Z60" s="234" t="str">
        <f ca="1" t="shared" si="1"/>
        <v/>
      </c>
      <c r="AA60" s="235"/>
      <c r="AB60" s="236"/>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231"/>
      <c r="G61" s="232"/>
      <c r="H61" s="232"/>
      <c r="I61" s="232"/>
      <c r="J61" s="232"/>
      <c r="K61" s="232"/>
      <c r="L61" s="232"/>
      <c r="M61" s="233"/>
      <c r="N61" s="231">
        <v>0</v>
      </c>
      <c r="O61" s="232"/>
      <c r="P61" s="232"/>
      <c r="Q61" s="232"/>
      <c r="R61" s="232"/>
      <c r="S61" s="232"/>
      <c r="T61" s="232"/>
      <c r="U61" s="233"/>
      <c r="V61" s="227" t="str">
        <f ca="1" t="shared" si="2"/>
        <v/>
      </c>
      <c r="W61" s="161"/>
      <c r="X61" s="161"/>
      <c r="Y61" s="162"/>
      <c r="Z61" s="234" t="str">
        <f ca="1" t="shared" si="1"/>
        <v/>
      </c>
      <c r="AA61" s="235"/>
      <c r="AB61" s="236"/>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237"/>
      <c r="G62" s="238"/>
      <c r="H62" s="238"/>
      <c r="I62" s="238"/>
      <c r="J62" s="238"/>
      <c r="K62" s="238"/>
      <c r="L62" s="238"/>
      <c r="M62" s="239"/>
      <c r="N62" s="237">
        <v>0</v>
      </c>
      <c r="O62" s="238"/>
      <c r="P62" s="238"/>
      <c r="Q62" s="238"/>
      <c r="R62" s="238"/>
      <c r="S62" s="238"/>
      <c r="T62" s="238"/>
      <c r="U62" s="239"/>
      <c r="V62" s="227" t="str">
        <f ca="1" t="shared" si="2"/>
        <v/>
      </c>
      <c r="W62" s="161"/>
      <c r="X62" s="161"/>
      <c r="Y62" s="162"/>
      <c r="Z62" s="240" t="str">
        <f ca="1" t="shared" si="1"/>
        <v/>
      </c>
      <c r="AA62" s="241"/>
      <c r="AB62" s="242"/>
      <c r="AI62" s="150"/>
      <c r="AK62" s="65"/>
      <c r="AN62" s="67"/>
      <c r="AO62" s="67"/>
      <c r="AP62" s="67"/>
      <c r="AQ62" s="67"/>
      <c r="AR62" s="67"/>
      <c r="AS62" s="67"/>
      <c r="AT62" s="67"/>
      <c r="AU62" s="67"/>
      <c r="AV62" s="67"/>
      <c r="AW62" s="67"/>
      <c r="AX62" s="67"/>
      <c r="AY62" s="67"/>
      <c r="AZ62" s="67"/>
      <c r="BA62" s="67"/>
      <c r="BB62" s="67"/>
      <c r="BC62" s="67"/>
    </row>
    <row r="63" ht="18" customHeight="1" spans="1:55">
      <c r="A63" s="181" t="s">
        <v>207</v>
      </c>
      <c r="B63" s="182"/>
      <c r="C63" s="182"/>
      <c r="D63" s="182"/>
      <c r="E63" s="183"/>
      <c r="F63" s="243"/>
      <c r="G63" s="244"/>
      <c r="H63" s="244"/>
      <c r="I63" s="244"/>
      <c r="J63" s="244"/>
      <c r="K63" s="244"/>
      <c r="L63" s="244"/>
      <c r="M63" s="245"/>
      <c r="N63" s="243">
        <v>0</v>
      </c>
      <c r="O63" s="244"/>
      <c r="P63" s="244"/>
      <c r="Q63" s="244"/>
      <c r="R63" s="244"/>
      <c r="S63" s="244"/>
      <c r="T63" s="244"/>
      <c r="U63" s="245"/>
      <c r="V63" s="246"/>
      <c r="W63" s="247"/>
      <c r="X63" s="247"/>
      <c r="Y63" s="248"/>
      <c r="Z63" s="249"/>
      <c r="AA63" s="250"/>
      <c r="AB63" s="251"/>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t="str">
        <f>'INPUT DATA'!O11</f>
        <v>ALCANTARA, ANGELICA U.</v>
      </c>
      <c r="C64" s="153"/>
      <c r="D64" s="153"/>
      <c r="E64" s="154"/>
      <c r="F64" s="158"/>
      <c r="G64" s="156"/>
      <c r="H64" s="156"/>
      <c r="I64" s="156"/>
      <c r="J64" s="156"/>
      <c r="K64" s="156"/>
      <c r="L64" s="156"/>
      <c r="M64" s="157"/>
      <c r="N64" s="158">
        <v>0</v>
      </c>
      <c r="O64" s="156"/>
      <c r="P64" s="156"/>
      <c r="Q64" s="156"/>
      <c r="R64" s="156"/>
      <c r="S64" s="156"/>
      <c r="T64" s="156"/>
      <c r="U64" s="157"/>
      <c r="V64" s="227" t="str">
        <f ca="1">IF(OR(F64="",N64=""),"",IF(ISERROR(ROUND(AVERAGE(F64,N64),0)),"",ROUND(AVERAGE(F64,N64),0)))</f>
        <v/>
      </c>
      <c r="W64" s="161"/>
      <c r="X64" s="161"/>
      <c r="Y64" s="162"/>
      <c r="Z64" s="228" t="str">
        <f ca="1" t="shared" si="1"/>
        <v/>
      </c>
      <c r="AA64" s="229"/>
      <c r="AB64" s="230"/>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t="str">
        <f>'INPUT DATA'!O12</f>
        <v>ALCANTARA, SHAIRA V.</v>
      </c>
      <c r="C65" s="153"/>
      <c r="D65" s="153"/>
      <c r="E65" s="154"/>
      <c r="F65" s="231"/>
      <c r="G65" s="232"/>
      <c r="H65" s="232"/>
      <c r="I65" s="232"/>
      <c r="J65" s="232"/>
      <c r="K65" s="232"/>
      <c r="L65" s="232"/>
      <c r="M65" s="233"/>
      <c r="N65" s="231">
        <v>0</v>
      </c>
      <c r="O65" s="232"/>
      <c r="P65" s="232"/>
      <c r="Q65" s="232"/>
      <c r="R65" s="232"/>
      <c r="S65" s="232"/>
      <c r="T65" s="232"/>
      <c r="U65" s="233"/>
      <c r="V65" s="227" t="str">
        <f ca="1" t="shared" ref="V65:V74" si="3">IF(OR(F65="",N65=""),"",IF(ISERROR(ROUND(AVERAGE(F65,N65),0)),"",ROUND(AVERAGE(F65,N65),0)))</f>
        <v/>
      </c>
      <c r="W65" s="161"/>
      <c r="X65" s="161"/>
      <c r="Y65" s="162"/>
      <c r="Z65" s="234" t="str">
        <f ca="1" t="shared" si="1"/>
        <v/>
      </c>
      <c r="AA65" s="235"/>
      <c r="AB65" s="236"/>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t="str">
        <f>'INPUT DATA'!O13</f>
        <v>AQUINO, HANNAH D.</v>
      </c>
      <c r="C66" s="153"/>
      <c r="D66" s="153"/>
      <c r="E66" s="154"/>
      <c r="F66" s="231"/>
      <c r="G66" s="232"/>
      <c r="H66" s="232"/>
      <c r="I66" s="232"/>
      <c r="J66" s="232"/>
      <c r="K66" s="232"/>
      <c r="L66" s="232"/>
      <c r="M66" s="233"/>
      <c r="N66" s="231">
        <v>0</v>
      </c>
      <c r="O66" s="232"/>
      <c r="P66" s="232"/>
      <c r="Q66" s="232"/>
      <c r="R66" s="232"/>
      <c r="S66" s="232"/>
      <c r="T66" s="232"/>
      <c r="U66" s="233"/>
      <c r="V66" s="227" t="str">
        <f ca="1" t="shared" si="3"/>
        <v/>
      </c>
      <c r="W66" s="161"/>
      <c r="X66" s="161"/>
      <c r="Y66" s="162"/>
      <c r="Z66" s="234" t="str">
        <f ca="1" t="shared" si="1"/>
        <v/>
      </c>
      <c r="AA66" s="235"/>
      <c r="AB66" s="236"/>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t="str">
        <f>'INPUT DATA'!O14</f>
        <v>BAUTISTA, JASMINE H.</v>
      </c>
      <c r="C67" s="153"/>
      <c r="D67" s="153"/>
      <c r="E67" s="154"/>
      <c r="F67" s="231"/>
      <c r="G67" s="232"/>
      <c r="H67" s="232"/>
      <c r="I67" s="232"/>
      <c r="J67" s="232"/>
      <c r="K67" s="232"/>
      <c r="L67" s="232"/>
      <c r="M67" s="233"/>
      <c r="N67" s="231">
        <v>0</v>
      </c>
      <c r="O67" s="232"/>
      <c r="P67" s="232"/>
      <c r="Q67" s="232"/>
      <c r="R67" s="232"/>
      <c r="S67" s="232"/>
      <c r="T67" s="232"/>
      <c r="U67" s="233"/>
      <c r="V67" s="227" t="str">
        <f ca="1" t="shared" si="3"/>
        <v/>
      </c>
      <c r="W67" s="161"/>
      <c r="X67" s="161"/>
      <c r="Y67" s="162"/>
      <c r="Z67" s="234" t="str">
        <f ca="1" t="shared" si="1"/>
        <v/>
      </c>
      <c r="AA67" s="235"/>
      <c r="AB67" s="236"/>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t="str">
        <f>'INPUT DATA'!O15</f>
        <v>CABRERA, MAE Z.</v>
      </c>
      <c r="C68" s="153"/>
      <c r="D68" s="153"/>
      <c r="E68" s="154"/>
      <c r="F68" s="231"/>
      <c r="G68" s="232"/>
      <c r="H68" s="232"/>
      <c r="I68" s="232"/>
      <c r="J68" s="232"/>
      <c r="K68" s="232"/>
      <c r="L68" s="232"/>
      <c r="M68" s="233"/>
      <c r="N68" s="231">
        <v>0</v>
      </c>
      <c r="O68" s="232"/>
      <c r="P68" s="232"/>
      <c r="Q68" s="232"/>
      <c r="R68" s="232"/>
      <c r="S68" s="232"/>
      <c r="T68" s="232"/>
      <c r="U68" s="233"/>
      <c r="V68" s="227" t="str">
        <f ca="1" t="shared" si="3"/>
        <v/>
      </c>
      <c r="W68" s="161"/>
      <c r="X68" s="161"/>
      <c r="Y68" s="162"/>
      <c r="Z68" s="234" t="str">
        <f ca="1" t="shared" si="1"/>
        <v/>
      </c>
      <c r="AA68" s="235"/>
      <c r="AB68" s="236"/>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t="str">
        <f>'INPUT DATA'!O16</f>
        <v>CASTILLO, MIKAELA N.</v>
      </c>
      <c r="C69" s="153"/>
      <c r="D69" s="153"/>
      <c r="E69" s="154"/>
      <c r="F69" s="231"/>
      <c r="G69" s="232"/>
      <c r="H69" s="232"/>
      <c r="I69" s="232"/>
      <c r="J69" s="232"/>
      <c r="K69" s="232"/>
      <c r="L69" s="232"/>
      <c r="M69" s="233"/>
      <c r="N69" s="231">
        <v>0</v>
      </c>
      <c r="O69" s="232"/>
      <c r="P69" s="232"/>
      <c r="Q69" s="232"/>
      <c r="R69" s="232"/>
      <c r="S69" s="232"/>
      <c r="T69" s="232"/>
      <c r="U69" s="233"/>
      <c r="V69" s="227" t="str">
        <f ca="1" t="shared" si="3"/>
        <v/>
      </c>
      <c r="W69" s="161"/>
      <c r="X69" s="161"/>
      <c r="Y69" s="162"/>
      <c r="Z69" s="234" t="str">
        <f ca="1" t="shared" si="1"/>
        <v/>
      </c>
      <c r="AA69" s="235"/>
      <c r="AB69" s="236"/>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t="str">
        <f>'INPUT DATA'!O17</f>
        <v>CASTILLO, TRISHA V.</v>
      </c>
      <c r="C70" s="153"/>
      <c r="D70" s="153"/>
      <c r="E70" s="154"/>
      <c r="F70" s="231"/>
      <c r="G70" s="232"/>
      <c r="H70" s="232"/>
      <c r="I70" s="232"/>
      <c r="J70" s="232"/>
      <c r="K70" s="232"/>
      <c r="L70" s="232"/>
      <c r="M70" s="233"/>
      <c r="N70" s="231">
        <v>0</v>
      </c>
      <c r="O70" s="232"/>
      <c r="P70" s="232"/>
      <c r="Q70" s="232"/>
      <c r="R70" s="232"/>
      <c r="S70" s="232"/>
      <c r="T70" s="232"/>
      <c r="U70" s="233"/>
      <c r="V70" s="227" t="str">
        <f ca="1" t="shared" si="3"/>
        <v/>
      </c>
      <c r="W70" s="161"/>
      <c r="X70" s="161"/>
      <c r="Y70" s="162"/>
      <c r="Z70" s="234" t="str">
        <f ca="1" t="shared" si="1"/>
        <v/>
      </c>
      <c r="AA70" s="235"/>
      <c r="AB70" s="236"/>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t="str">
        <f>'INPUT DATA'!O18</f>
        <v>DELA CRUZ, DIANE L.</v>
      </c>
      <c r="C71" s="153"/>
      <c r="D71" s="153"/>
      <c r="E71" s="154"/>
      <c r="F71" s="231"/>
      <c r="G71" s="232"/>
      <c r="H71" s="232"/>
      <c r="I71" s="232"/>
      <c r="J71" s="232"/>
      <c r="K71" s="232"/>
      <c r="L71" s="232"/>
      <c r="M71" s="233"/>
      <c r="N71" s="231">
        <v>0</v>
      </c>
      <c r="O71" s="232"/>
      <c r="P71" s="232"/>
      <c r="Q71" s="232"/>
      <c r="R71" s="232"/>
      <c r="S71" s="232"/>
      <c r="T71" s="232"/>
      <c r="U71" s="233"/>
      <c r="V71" s="227" t="str">
        <f ca="1" t="shared" si="3"/>
        <v/>
      </c>
      <c r="W71" s="161"/>
      <c r="X71" s="161"/>
      <c r="Y71" s="162"/>
      <c r="Z71" s="234" t="str">
        <f ca="1" t="shared" si="1"/>
        <v/>
      </c>
      <c r="AA71" s="235"/>
      <c r="AB71" s="236"/>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t="str">
        <f>'INPUT DATA'!O19</f>
        <v>DELA CRUZ, MARIA CLARA F.</v>
      </c>
      <c r="C72" s="153"/>
      <c r="D72" s="153"/>
      <c r="E72" s="154"/>
      <c r="F72" s="231"/>
      <c r="G72" s="232"/>
      <c r="H72" s="232"/>
      <c r="I72" s="232"/>
      <c r="J72" s="232"/>
      <c r="K72" s="232"/>
      <c r="L72" s="232"/>
      <c r="M72" s="233"/>
      <c r="N72" s="231">
        <v>0</v>
      </c>
      <c r="O72" s="232"/>
      <c r="P72" s="232"/>
      <c r="Q72" s="232"/>
      <c r="R72" s="232"/>
      <c r="S72" s="232"/>
      <c r="T72" s="232"/>
      <c r="U72" s="233"/>
      <c r="V72" s="227" t="str">
        <f ca="1" t="shared" si="3"/>
        <v/>
      </c>
      <c r="W72" s="161"/>
      <c r="X72" s="161"/>
      <c r="Y72" s="162"/>
      <c r="Z72" s="234" t="str">
        <f ca="1" t="shared" si="1"/>
        <v/>
      </c>
      <c r="AA72" s="235"/>
      <c r="AB72" s="236"/>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t="str">
        <f>'INPUT DATA'!O20</f>
        <v>FERNANDEZ, ANGELICA I.</v>
      </c>
      <c r="C73" s="153"/>
      <c r="D73" s="153"/>
      <c r="E73" s="154"/>
      <c r="F73" s="231"/>
      <c r="G73" s="232"/>
      <c r="H73" s="232"/>
      <c r="I73" s="232"/>
      <c r="J73" s="232"/>
      <c r="K73" s="232"/>
      <c r="L73" s="232"/>
      <c r="M73" s="233"/>
      <c r="N73" s="231">
        <v>0</v>
      </c>
      <c r="O73" s="232"/>
      <c r="P73" s="232"/>
      <c r="Q73" s="232"/>
      <c r="R73" s="232"/>
      <c r="S73" s="232"/>
      <c r="T73" s="232"/>
      <c r="U73" s="233"/>
      <c r="V73" s="227" t="str">
        <f ca="1" t="shared" si="3"/>
        <v/>
      </c>
      <c r="W73" s="161"/>
      <c r="X73" s="161"/>
      <c r="Y73" s="162"/>
      <c r="Z73" s="234" t="str">
        <f ca="1" t="shared" si="1"/>
        <v/>
      </c>
      <c r="AA73" s="235"/>
      <c r="AB73" s="236"/>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t="str">
        <f>'INPUT DATA'!O21</f>
        <v>IGNACIO, PATRICIA K.</v>
      </c>
      <c r="C74" s="153"/>
      <c r="D74" s="153"/>
      <c r="E74" s="154"/>
      <c r="F74" s="231"/>
      <c r="G74" s="232"/>
      <c r="H74" s="232"/>
      <c r="I74" s="232"/>
      <c r="J74" s="232"/>
      <c r="K74" s="232"/>
      <c r="L74" s="232"/>
      <c r="M74" s="233"/>
      <c r="N74" s="231">
        <v>0</v>
      </c>
      <c r="O74" s="232"/>
      <c r="P74" s="232"/>
      <c r="Q74" s="232"/>
      <c r="R74" s="232"/>
      <c r="S74" s="232"/>
      <c r="T74" s="232"/>
      <c r="U74" s="233"/>
      <c r="V74" s="227" t="str">
        <f ca="1" t="shared" si="3"/>
        <v/>
      </c>
      <c r="W74" s="161"/>
      <c r="X74" s="161"/>
      <c r="Y74" s="162"/>
      <c r="Z74" s="234" t="str">
        <f ca="1" t="shared" si="1"/>
        <v/>
      </c>
      <c r="AA74" s="235"/>
      <c r="AB74" s="236"/>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t="str">
        <f>'INPUT DATA'!O22</f>
        <v>LOPEZ, JILLIAN T.</v>
      </c>
      <c r="C75" s="153"/>
      <c r="D75" s="153"/>
      <c r="E75" s="154"/>
      <c r="F75" s="231"/>
      <c r="G75" s="232"/>
      <c r="H75" s="232"/>
      <c r="I75" s="232"/>
      <c r="J75" s="232"/>
      <c r="K75" s="232"/>
      <c r="L75" s="232"/>
      <c r="M75" s="233"/>
      <c r="N75" s="231">
        <v>0</v>
      </c>
      <c r="O75" s="232"/>
      <c r="P75" s="232"/>
      <c r="Q75" s="232"/>
      <c r="R75" s="232"/>
      <c r="S75" s="232"/>
      <c r="T75" s="232"/>
      <c r="U75" s="233"/>
      <c r="V75" s="227" t="str">
        <f ca="1" t="shared" ref="V75:V113" si="4">IF(OR(F75="",N75=""),"",IF(ISERROR(ROUND(AVERAGE(F75,N75),0)),"",ROUND(AVERAGE(F75,N75),0)))</f>
        <v/>
      </c>
      <c r="W75" s="161"/>
      <c r="X75" s="161"/>
      <c r="Y75" s="162"/>
      <c r="Z75" s="234" t="str">
        <f ca="1" t="shared" si="1"/>
        <v/>
      </c>
      <c r="AA75" s="235"/>
      <c r="AB75" s="236"/>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t="str">
        <f>'INPUT DATA'!O23</f>
        <v>LUMAPAS, RHEA P.</v>
      </c>
      <c r="C76" s="153"/>
      <c r="D76" s="153"/>
      <c r="E76" s="154"/>
      <c r="F76" s="231"/>
      <c r="G76" s="232"/>
      <c r="H76" s="232"/>
      <c r="I76" s="232"/>
      <c r="J76" s="232"/>
      <c r="K76" s="232"/>
      <c r="L76" s="232"/>
      <c r="M76" s="233"/>
      <c r="N76" s="231">
        <v>0</v>
      </c>
      <c r="O76" s="232"/>
      <c r="P76" s="232"/>
      <c r="Q76" s="232"/>
      <c r="R76" s="232"/>
      <c r="S76" s="232"/>
      <c r="T76" s="232"/>
      <c r="U76" s="233"/>
      <c r="V76" s="227" t="str">
        <f ca="1" t="shared" si="4"/>
        <v/>
      </c>
      <c r="W76" s="161"/>
      <c r="X76" s="161"/>
      <c r="Y76" s="162"/>
      <c r="Z76" s="234" t="str">
        <f ca="1" t="shared" si="1"/>
        <v/>
      </c>
      <c r="AA76" s="235"/>
      <c r="AB76" s="236"/>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t="str">
        <f>'INPUT DATA'!O24</f>
        <v>MERCADO, NICOLE Y.</v>
      </c>
      <c r="C77" s="153"/>
      <c r="D77" s="153"/>
      <c r="E77" s="154"/>
      <c r="F77" s="231"/>
      <c r="G77" s="232"/>
      <c r="H77" s="232"/>
      <c r="I77" s="232"/>
      <c r="J77" s="232"/>
      <c r="K77" s="232"/>
      <c r="L77" s="232"/>
      <c r="M77" s="233"/>
      <c r="N77" s="231">
        <v>0</v>
      </c>
      <c r="O77" s="232"/>
      <c r="P77" s="232"/>
      <c r="Q77" s="232"/>
      <c r="R77" s="232"/>
      <c r="S77" s="232"/>
      <c r="T77" s="232"/>
      <c r="U77" s="233"/>
      <c r="V77" s="227" t="str">
        <f ca="1" t="shared" si="4"/>
        <v/>
      </c>
      <c r="W77" s="161"/>
      <c r="X77" s="161"/>
      <c r="Y77" s="162"/>
      <c r="Z77" s="234" t="str">
        <f ca="1" t="shared" si="1"/>
        <v/>
      </c>
      <c r="AA77" s="235"/>
      <c r="AB77" s="236"/>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t="str">
        <f>'INPUT DATA'!O25</f>
        <v>NAVARRO, BEA H.</v>
      </c>
      <c r="C78" s="153"/>
      <c r="D78" s="153"/>
      <c r="E78" s="154"/>
      <c r="F78" s="231"/>
      <c r="G78" s="232"/>
      <c r="H78" s="232"/>
      <c r="I78" s="232"/>
      <c r="J78" s="232"/>
      <c r="K78" s="232"/>
      <c r="L78" s="232"/>
      <c r="M78" s="233"/>
      <c r="N78" s="231">
        <v>0</v>
      </c>
      <c r="O78" s="232"/>
      <c r="P78" s="232"/>
      <c r="Q78" s="232"/>
      <c r="R78" s="232"/>
      <c r="S78" s="232"/>
      <c r="T78" s="232"/>
      <c r="U78" s="233"/>
      <c r="V78" s="227" t="str">
        <f ca="1" t="shared" si="4"/>
        <v/>
      </c>
      <c r="W78" s="161"/>
      <c r="X78" s="161"/>
      <c r="Y78" s="162"/>
      <c r="Z78" s="234" t="str">
        <f ca="1" t="shared" ref="Z78:Z113" si="5">IF(OR($F78="",N78="",$V78=""),"",IF($V78&gt;=75,"PASSED","FAILED"))</f>
        <v/>
      </c>
      <c r="AA78" s="235"/>
      <c r="AB78" s="236"/>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t="str">
        <f>'INPUT DATA'!O26</f>
        <v>PANGANIBAN, NICOLE B.</v>
      </c>
      <c r="C79" s="153"/>
      <c r="D79" s="153"/>
      <c r="E79" s="154"/>
      <c r="F79" s="231"/>
      <c r="G79" s="232"/>
      <c r="H79" s="232"/>
      <c r="I79" s="232"/>
      <c r="J79" s="232"/>
      <c r="K79" s="232"/>
      <c r="L79" s="232"/>
      <c r="M79" s="233"/>
      <c r="N79" s="231">
        <v>0</v>
      </c>
      <c r="O79" s="232"/>
      <c r="P79" s="232"/>
      <c r="Q79" s="232"/>
      <c r="R79" s="232"/>
      <c r="S79" s="232"/>
      <c r="T79" s="232"/>
      <c r="U79" s="233"/>
      <c r="V79" s="227" t="str">
        <f ca="1" t="shared" si="4"/>
        <v/>
      </c>
      <c r="W79" s="161"/>
      <c r="X79" s="161"/>
      <c r="Y79" s="162"/>
      <c r="Z79" s="234" t="str">
        <f ca="1" t="shared" si="5"/>
        <v/>
      </c>
      <c r="AA79" s="235"/>
      <c r="AB79" s="236"/>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t="str">
        <f>'INPUT DATA'!O27</f>
        <v>RAMOS, JOANNA T.</v>
      </c>
      <c r="C80" s="153"/>
      <c r="D80" s="153"/>
      <c r="E80" s="154"/>
      <c r="F80" s="231"/>
      <c r="G80" s="232"/>
      <c r="H80" s="232"/>
      <c r="I80" s="232"/>
      <c r="J80" s="232"/>
      <c r="K80" s="232"/>
      <c r="L80" s="232"/>
      <c r="M80" s="233"/>
      <c r="N80" s="231">
        <v>0</v>
      </c>
      <c r="O80" s="232"/>
      <c r="P80" s="232"/>
      <c r="Q80" s="232"/>
      <c r="R80" s="232"/>
      <c r="S80" s="232"/>
      <c r="T80" s="232"/>
      <c r="U80" s="233"/>
      <c r="V80" s="227" t="str">
        <f ca="1" t="shared" si="4"/>
        <v/>
      </c>
      <c r="W80" s="161"/>
      <c r="X80" s="161"/>
      <c r="Y80" s="162"/>
      <c r="Z80" s="234" t="str">
        <f ca="1" t="shared" si="5"/>
        <v/>
      </c>
      <c r="AA80" s="235"/>
      <c r="AB80" s="236"/>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t="str">
        <f>'INPUT DATA'!O28</f>
        <v>SANTOS, BIANCA H.</v>
      </c>
      <c r="C81" s="153"/>
      <c r="D81" s="153"/>
      <c r="E81" s="154"/>
      <c r="F81" s="231"/>
      <c r="G81" s="232"/>
      <c r="H81" s="232"/>
      <c r="I81" s="232"/>
      <c r="J81" s="232"/>
      <c r="K81" s="232"/>
      <c r="L81" s="232"/>
      <c r="M81" s="233"/>
      <c r="N81" s="231">
        <v>0</v>
      </c>
      <c r="O81" s="232"/>
      <c r="P81" s="232"/>
      <c r="Q81" s="232"/>
      <c r="R81" s="232"/>
      <c r="S81" s="232"/>
      <c r="T81" s="232"/>
      <c r="U81" s="233"/>
      <c r="V81" s="227" t="str">
        <f ca="1" t="shared" si="4"/>
        <v/>
      </c>
      <c r="W81" s="161"/>
      <c r="X81" s="161"/>
      <c r="Y81" s="162"/>
      <c r="Z81" s="234" t="str">
        <f ca="1" t="shared" si="5"/>
        <v/>
      </c>
      <c r="AA81" s="235"/>
      <c r="AB81" s="236"/>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t="str">
        <f>'INPUT DATA'!O29</f>
        <v>SANTOS, JASMINE T.</v>
      </c>
      <c r="C82" s="153"/>
      <c r="D82" s="153"/>
      <c r="E82" s="154"/>
      <c r="F82" s="231"/>
      <c r="G82" s="232"/>
      <c r="H82" s="232"/>
      <c r="I82" s="232"/>
      <c r="J82" s="232"/>
      <c r="K82" s="232"/>
      <c r="L82" s="232"/>
      <c r="M82" s="233"/>
      <c r="N82" s="231">
        <v>0</v>
      </c>
      <c r="O82" s="232"/>
      <c r="P82" s="232"/>
      <c r="Q82" s="232"/>
      <c r="R82" s="232"/>
      <c r="S82" s="232"/>
      <c r="T82" s="232"/>
      <c r="U82" s="233"/>
      <c r="V82" s="227" t="str">
        <f ca="1" t="shared" si="4"/>
        <v/>
      </c>
      <c r="W82" s="161"/>
      <c r="X82" s="161"/>
      <c r="Y82" s="162"/>
      <c r="Z82" s="234" t="str">
        <f ca="1" t="shared" si="5"/>
        <v/>
      </c>
      <c r="AA82" s="235"/>
      <c r="AB82" s="236"/>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t="str">
        <f>'INPUT DATA'!O30</f>
        <v>SARMIENTO, JASMINE J.</v>
      </c>
      <c r="C83" s="153"/>
      <c r="D83" s="153"/>
      <c r="E83" s="154"/>
      <c r="F83" s="231"/>
      <c r="G83" s="232"/>
      <c r="H83" s="232"/>
      <c r="I83" s="232"/>
      <c r="J83" s="232"/>
      <c r="K83" s="232"/>
      <c r="L83" s="232"/>
      <c r="M83" s="233"/>
      <c r="N83" s="231">
        <v>0</v>
      </c>
      <c r="O83" s="232"/>
      <c r="P83" s="232"/>
      <c r="Q83" s="232"/>
      <c r="R83" s="232"/>
      <c r="S83" s="232"/>
      <c r="T83" s="232"/>
      <c r="U83" s="233"/>
      <c r="V83" s="227" t="str">
        <f ca="1" t="shared" si="4"/>
        <v/>
      </c>
      <c r="W83" s="161"/>
      <c r="X83" s="161"/>
      <c r="Y83" s="162"/>
      <c r="Z83" s="234" t="str">
        <f ca="1" t="shared" si="5"/>
        <v/>
      </c>
      <c r="AA83" s="235"/>
      <c r="AB83" s="236"/>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t="str">
        <f>'INPUT DATA'!O31</f>
        <v>SUMALINOG, ERICA R.</v>
      </c>
      <c r="C84" s="153"/>
      <c r="D84" s="153"/>
      <c r="E84" s="154"/>
      <c r="F84" s="231"/>
      <c r="G84" s="232"/>
      <c r="H84" s="232"/>
      <c r="I84" s="232"/>
      <c r="J84" s="232"/>
      <c r="K84" s="232"/>
      <c r="L84" s="232"/>
      <c r="M84" s="233"/>
      <c r="N84" s="231">
        <v>0</v>
      </c>
      <c r="O84" s="232"/>
      <c r="P84" s="232"/>
      <c r="Q84" s="232"/>
      <c r="R84" s="232"/>
      <c r="S84" s="232"/>
      <c r="T84" s="232"/>
      <c r="U84" s="233"/>
      <c r="V84" s="227" t="str">
        <f ca="1" t="shared" si="4"/>
        <v/>
      </c>
      <c r="W84" s="161"/>
      <c r="X84" s="161"/>
      <c r="Y84" s="162"/>
      <c r="Z84" s="234" t="str">
        <f ca="1" t="shared" si="5"/>
        <v/>
      </c>
      <c r="AA84" s="235"/>
      <c r="AB84" s="236"/>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231"/>
      <c r="G85" s="232"/>
      <c r="H85" s="232"/>
      <c r="I85" s="232"/>
      <c r="J85" s="232"/>
      <c r="K85" s="232"/>
      <c r="L85" s="232"/>
      <c r="M85" s="233"/>
      <c r="N85" s="231">
        <v>0</v>
      </c>
      <c r="O85" s="232"/>
      <c r="P85" s="232"/>
      <c r="Q85" s="232"/>
      <c r="R85" s="232"/>
      <c r="S85" s="232"/>
      <c r="T85" s="232"/>
      <c r="U85" s="233"/>
      <c r="V85" s="227" t="str">
        <f ca="1" t="shared" si="4"/>
        <v/>
      </c>
      <c r="W85" s="161"/>
      <c r="X85" s="161"/>
      <c r="Y85" s="162"/>
      <c r="Z85" s="234" t="str">
        <f ca="1" t="shared" si="5"/>
        <v/>
      </c>
      <c r="AA85" s="235"/>
      <c r="AB85" s="236"/>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231"/>
      <c r="G86" s="232"/>
      <c r="H86" s="232"/>
      <c r="I86" s="232"/>
      <c r="J86" s="232"/>
      <c r="K86" s="232"/>
      <c r="L86" s="232"/>
      <c r="M86" s="233"/>
      <c r="N86" s="231">
        <v>0</v>
      </c>
      <c r="O86" s="232"/>
      <c r="P86" s="232"/>
      <c r="Q86" s="232"/>
      <c r="R86" s="232"/>
      <c r="S86" s="232"/>
      <c r="T86" s="232"/>
      <c r="U86" s="233"/>
      <c r="V86" s="227" t="str">
        <f ca="1" t="shared" si="4"/>
        <v/>
      </c>
      <c r="W86" s="161"/>
      <c r="X86" s="161"/>
      <c r="Y86" s="162"/>
      <c r="Z86" s="234" t="str">
        <f ca="1" t="shared" si="5"/>
        <v/>
      </c>
      <c r="AA86" s="235"/>
      <c r="AB86" s="236"/>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231"/>
      <c r="G87" s="232"/>
      <c r="H87" s="232"/>
      <c r="I87" s="232"/>
      <c r="J87" s="232"/>
      <c r="K87" s="232"/>
      <c r="L87" s="232"/>
      <c r="M87" s="233"/>
      <c r="N87" s="231">
        <v>0</v>
      </c>
      <c r="O87" s="232"/>
      <c r="P87" s="232"/>
      <c r="Q87" s="232"/>
      <c r="R87" s="232"/>
      <c r="S87" s="232"/>
      <c r="T87" s="232"/>
      <c r="U87" s="233"/>
      <c r="V87" s="227" t="str">
        <f ca="1" t="shared" si="4"/>
        <v/>
      </c>
      <c r="W87" s="161"/>
      <c r="X87" s="161"/>
      <c r="Y87" s="162"/>
      <c r="Z87" s="234" t="str">
        <f ca="1" t="shared" si="5"/>
        <v/>
      </c>
      <c r="AA87" s="235"/>
      <c r="AB87" s="236"/>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231"/>
      <c r="G88" s="232"/>
      <c r="H88" s="232"/>
      <c r="I88" s="232"/>
      <c r="J88" s="232"/>
      <c r="K88" s="232"/>
      <c r="L88" s="232"/>
      <c r="M88" s="233"/>
      <c r="N88" s="231">
        <v>0</v>
      </c>
      <c r="O88" s="232"/>
      <c r="P88" s="232"/>
      <c r="Q88" s="232"/>
      <c r="R88" s="232"/>
      <c r="S88" s="232"/>
      <c r="T88" s="232"/>
      <c r="U88" s="233"/>
      <c r="V88" s="227" t="str">
        <f ca="1" t="shared" si="4"/>
        <v/>
      </c>
      <c r="W88" s="161"/>
      <c r="X88" s="161"/>
      <c r="Y88" s="162"/>
      <c r="Z88" s="234" t="str">
        <f ca="1" t="shared" si="5"/>
        <v/>
      </c>
      <c r="AA88" s="235"/>
      <c r="AB88" s="236"/>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231"/>
      <c r="G89" s="232"/>
      <c r="H89" s="232"/>
      <c r="I89" s="232"/>
      <c r="J89" s="232"/>
      <c r="K89" s="232"/>
      <c r="L89" s="232"/>
      <c r="M89" s="233"/>
      <c r="N89" s="231">
        <v>0</v>
      </c>
      <c r="O89" s="232"/>
      <c r="P89" s="232"/>
      <c r="Q89" s="232"/>
      <c r="R89" s="232"/>
      <c r="S89" s="232"/>
      <c r="T89" s="232"/>
      <c r="U89" s="233"/>
      <c r="V89" s="227" t="str">
        <f ca="1" t="shared" si="4"/>
        <v/>
      </c>
      <c r="W89" s="161"/>
      <c r="X89" s="161"/>
      <c r="Y89" s="162"/>
      <c r="Z89" s="234" t="str">
        <f ca="1" t="shared" si="5"/>
        <v/>
      </c>
      <c r="AA89" s="235"/>
      <c r="AB89" s="236"/>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231"/>
      <c r="G90" s="232"/>
      <c r="H90" s="232"/>
      <c r="I90" s="232"/>
      <c r="J90" s="232"/>
      <c r="K90" s="232"/>
      <c r="L90" s="232"/>
      <c r="M90" s="233"/>
      <c r="N90" s="231">
        <v>0</v>
      </c>
      <c r="O90" s="232"/>
      <c r="P90" s="232"/>
      <c r="Q90" s="232"/>
      <c r="R90" s="232"/>
      <c r="S90" s="232"/>
      <c r="T90" s="232"/>
      <c r="U90" s="233"/>
      <c r="V90" s="227" t="str">
        <f ca="1" t="shared" si="4"/>
        <v/>
      </c>
      <c r="W90" s="161"/>
      <c r="X90" s="161"/>
      <c r="Y90" s="162"/>
      <c r="Z90" s="234" t="str">
        <f ca="1" t="shared" si="5"/>
        <v/>
      </c>
      <c r="AA90" s="235"/>
      <c r="AB90" s="236"/>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231"/>
      <c r="G91" s="232"/>
      <c r="H91" s="232"/>
      <c r="I91" s="232"/>
      <c r="J91" s="232"/>
      <c r="K91" s="232"/>
      <c r="L91" s="232"/>
      <c r="M91" s="233"/>
      <c r="N91" s="231">
        <v>0</v>
      </c>
      <c r="O91" s="232"/>
      <c r="P91" s="232"/>
      <c r="Q91" s="232"/>
      <c r="R91" s="232"/>
      <c r="S91" s="232"/>
      <c r="T91" s="232"/>
      <c r="U91" s="233"/>
      <c r="V91" s="227" t="str">
        <f ca="1" t="shared" si="4"/>
        <v/>
      </c>
      <c r="W91" s="161"/>
      <c r="X91" s="161"/>
      <c r="Y91" s="162"/>
      <c r="Z91" s="234" t="str">
        <f ca="1" t="shared" si="5"/>
        <v/>
      </c>
      <c r="AA91" s="235"/>
      <c r="AB91" s="236"/>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231"/>
      <c r="G92" s="232"/>
      <c r="H92" s="232"/>
      <c r="I92" s="232"/>
      <c r="J92" s="232"/>
      <c r="K92" s="232"/>
      <c r="L92" s="232"/>
      <c r="M92" s="233"/>
      <c r="N92" s="231">
        <v>0</v>
      </c>
      <c r="O92" s="232"/>
      <c r="P92" s="232"/>
      <c r="Q92" s="232"/>
      <c r="R92" s="232"/>
      <c r="S92" s="232"/>
      <c r="T92" s="232"/>
      <c r="U92" s="233"/>
      <c r="V92" s="227" t="str">
        <f ca="1" t="shared" si="4"/>
        <v/>
      </c>
      <c r="W92" s="161"/>
      <c r="X92" s="161"/>
      <c r="Y92" s="162"/>
      <c r="Z92" s="234" t="str">
        <f ca="1" t="shared" si="5"/>
        <v/>
      </c>
      <c r="AA92" s="235"/>
      <c r="AB92" s="236"/>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231"/>
      <c r="G93" s="232"/>
      <c r="H93" s="232"/>
      <c r="I93" s="232"/>
      <c r="J93" s="232"/>
      <c r="K93" s="232"/>
      <c r="L93" s="232"/>
      <c r="M93" s="233"/>
      <c r="N93" s="231">
        <v>0</v>
      </c>
      <c r="O93" s="232"/>
      <c r="P93" s="232"/>
      <c r="Q93" s="232"/>
      <c r="R93" s="232"/>
      <c r="S93" s="232"/>
      <c r="T93" s="232"/>
      <c r="U93" s="233"/>
      <c r="V93" s="227" t="str">
        <f ca="1" t="shared" si="4"/>
        <v/>
      </c>
      <c r="W93" s="161"/>
      <c r="X93" s="161"/>
      <c r="Y93" s="162"/>
      <c r="Z93" s="234" t="str">
        <f ca="1" t="shared" si="5"/>
        <v/>
      </c>
      <c r="AA93" s="235"/>
      <c r="AB93" s="236"/>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231"/>
      <c r="G94" s="232"/>
      <c r="H94" s="232"/>
      <c r="I94" s="232"/>
      <c r="J94" s="232"/>
      <c r="K94" s="232"/>
      <c r="L94" s="232"/>
      <c r="M94" s="233"/>
      <c r="N94" s="231">
        <v>0</v>
      </c>
      <c r="O94" s="232"/>
      <c r="P94" s="232"/>
      <c r="Q94" s="232"/>
      <c r="R94" s="232"/>
      <c r="S94" s="232"/>
      <c r="T94" s="232"/>
      <c r="U94" s="233"/>
      <c r="V94" s="227" t="str">
        <f ca="1" t="shared" si="4"/>
        <v/>
      </c>
      <c r="W94" s="161"/>
      <c r="X94" s="161"/>
      <c r="Y94" s="162"/>
      <c r="Z94" s="234" t="str">
        <f ca="1" t="shared" si="5"/>
        <v/>
      </c>
      <c r="AA94" s="235"/>
      <c r="AB94" s="236"/>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231"/>
      <c r="G95" s="232"/>
      <c r="H95" s="232"/>
      <c r="I95" s="232"/>
      <c r="J95" s="232"/>
      <c r="K95" s="232"/>
      <c r="L95" s="232"/>
      <c r="M95" s="233"/>
      <c r="N95" s="231">
        <v>0</v>
      </c>
      <c r="O95" s="232"/>
      <c r="P95" s="232"/>
      <c r="Q95" s="232"/>
      <c r="R95" s="232"/>
      <c r="S95" s="232"/>
      <c r="T95" s="232"/>
      <c r="U95" s="233"/>
      <c r="V95" s="227" t="str">
        <f ca="1" t="shared" si="4"/>
        <v/>
      </c>
      <c r="W95" s="161"/>
      <c r="X95" s="161"/>
      <c r="Y95" s="162"/>
      <c r="Z95" s="234" t="str">
        <f ca="1" t="shared" si="5"/>
        <v/>
      </c>
      <c r="AA95" s="235"/>
      <c r="AB95" s="236"/>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231"/>
      <c r="G96" s="232"/>
      <c r="H96" s="232"/>
      <c r="I96" s="232"/>
      <c r="J96" s="232"/>
      <c r="K96" s="232"/>
      <c r="L96" s="232"/>
      <c r="M96" s="233"/>
      <c r="N96" s="231">
        <v>0</v>
      </c>
      <c r="O96" s="232"/>
      <c r="P96" s="232"/>
      <c r="Q96" s="232"/>
      <c r="R96" s="232"/>
      <c r="S96" s="232"/>
      <c r="T96" s="232"/>
      <c r="U96" s="233"/>
      <c r="V96" s="227" t="str">
        <f ca="1" t="shared" si="4"/>
        <v/>
      </c>
      <c r="W96" s="161"/>
      <c r="X96" s="161"/>
      <c r="Y96" s="162"/>
      <c r="Z96" s="234" t="str">
        <f ca="1" t="shared" si="5"/>
        <v/>
      </c>
      <c r="AA96" s="235"/>
      <c r="AB96" s="236"/>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231"/>
      <c r="G97" s="232"/>
      <c r="H97" s="232"/>
      <c r="I97" s="232"/>
      <c r="J97" s="232"/>
      <c r="K97" s="232"/>
      <c r="L97" s="232"/>
      <c r="M97" s="233"/>
      <c r="N97" s="231">
        <v>0</v>
      </c>
      <c r="O97" s="232"/>
      <c r="P97" s="232"/>
      <c r="Q97" s="232"/>
      <c r="R97" s="232"/>
      <c r="S97" s="232"/>
      <c r="T97" s="232"/>
      <c r="U97" s="233"/>
      <c r="V97" s="227" t="str">
        <f ca="1" t="shared" si="4"/>
        <v/>
      </c>
      <c r="W97" s="161"/>
      <c r="X97" s="161"/>
      <c r="Y97" s="162"/>
      <c r="Z97" s="234" t="str">
        <f ca="1" t="shared" si="5"/>
        <v/>
      </c>
      <c r="AA97" s="235"/>
      <c r="AB97" s="236"/>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231"/>
      <c r="G98" s="232"/>
      <c r="H98" s="232"/>
      <c r="I98" s="232"/>
      <c r="J98" s="232"/>
      <c r="K98" s="232"/>
      <c r="L98" s="232"/>
      <c r="M98" s="233"/>
      <c r="N98" s="231">
        <v>0</v>
      </c>
      <c r="O98" s="232"/>
      <c r="P98" s="232"/>
      <c r="Q98" s="232"/>
      <c r="R98" s="232"/>
      <c r="S98" s="232"/>
      <c r="T98" s="232"/>
      <c r="U98" s="233"/>
      <c r="V98" s="227" t="str">
        <f ca="1" t="shared" si="4"/>
        <v/>
      </c>
      <c r="W98" s="161"/>
      <c r="X98" s="161"/>
      <c r="Y98" s="162"/>
      <c r="Z98" s="234" t="str">
        <f ca="1" t="shared" si="5"/>
        <v/>
      </c>
      <c r="AA98" s="235"/>
      <c r="AB98" s="236"/>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231"/>
      <c r="G99" s="232"/>
      <c r="H99" s="232"/>
      <c r="I99" s="232"/>
      <c r="J99" s="232"/>
      <c r="K99" s="232"/>
      <c r="L99" s="232"/>
      <c r="M99" s="233"/>
      <c r="N99" s="231">
        <v>0</v>
      </c>
      <c r="O99" s="232"/>
      <c r="P99" s="232"/>
      <c r="Q99" s="232"/>
      <c r="R99" s="232"/>
      <c r="S99" s="232"/>
      <c r="T99" s="232"/>
      <c r="U99" s="233"/>
      <c r="V99" s="227" t="str">
        <f ca="1" t="shared" si="4"/>
        <v/>
      </c>
      <c r="W99" s="161"/>
      <c r="X99" s="161"/>
      <c r="Y99" s="162"/>
      <c r="Z99" s="234" t="str">
        <f ca="1" t="shared" si="5"/>
        <v/>
      </c>
      <c r="AA99" s="235"/>
      <c r="AB99" s="236"/>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231"/>
      <c r="G100" s="232"/>
      <c r="H100" s="232"/>
      <c r="I100" s="232"/>
      <c r="J100" s="232"/>
      <c r="K100" s="232"/>
      <c r="L100" s="232"/>
      <c r="M100" s="233"/>
      <c r="N100" s="231">
        <v>0</v>
      </c>
      <c r="O100" s="232"/>
      <c r="P100" s="232"/>
      <c r="Q100" s="232"/>
      <c r="R100" s="232"/>
      <c r="S100" s="232"/>
      <c r="T100" s="232"/>
      <c r="U100" s="233"/>
      <c r="V100" s="227" t="str">
        <f ca="1" t="shared" si="4"/>
        <v/>
      </c>
      <c r="W100" s="161"/>
      <c r="X100" s="161"/>
      <c r="Y100" s="162"/>
      <c r="Z100" s="234" t="str">
        <f ca="1" t="shared" si="5"/>
        <v/>
      </c>
      <c r="AA100" s="235"/>
      <c r="AB100" s="236"/>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231"/>
      <c r="G101" s="232"/>
      <c r="H101" s="232"/>
      <c r="I101" s="232"/>
      <c r="J101" s="232"/>
      <c r="K101" s="232"/>
      <c r="L101" s="232"/>
      <c r="M101" s="233"/>
      <c r="N101" s="231">
        <v>0</v>
      </c>
      <c r="O101" s="232"/>
      <c r="P101" s="232"/>
      <c r="Q101" s="232"/>
      <c r="R101" s="232"/>
      <c r="S101" s="232"/>
      <c r="T101" s="232"/>
      <c r="U101" s="233"/>
      <c r="V101" s="227" t="str">
        <f ca="1" t="shared" si="4"/>
        <v/>
      </c>
      <c r="W101" s="161"/>
      <c r="X101" s="161"/>
      <c r="Y101" s="162"/>
      <c r="Z101" s="234" t="str">
        <f ca="1" t="shared" si="5"/>
        <v/>
      </c>
      <c r="AA101" s="235"/>
      <c r="AB101" s="236"/>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231"/>
      <c r="G102" s="232"/>
      <c r="H102" s="232"/>
      <c r="I102" s="232"/>
      <c r="J102" s="232"/>
      <c r="K102" s="232"/>
      <c r="L102" s="232"/>
      <c r="M102" s="233"/>
      <c r="N102" s="231">
        <v>0</v>
      </c>
      <c r="O102" s="232"/>
      <c r="P102" s="232"/>
      <c r="Q102" s="232"/>
      <c r="R102" s="232"/>
      <c r="S102" s="232"/>
      <c r="T102" s="232"/>
      <c r="U102" s="233"/>
      <c r="V102" s="227" t="str">
        <f ca="1" t="shared" si="4"/>
        <v/>
      </c>
      <c r="W102" s="161"/>
      <c r="X102" s="161"/>
      <c r="Y102" s="162"/>
      <c r="Z102" s="234" t="str">
        <f ca="1" t="shared" si="5"/>
        <v/>
      </c>
      <c r="AA102" s="235"/>
      <c r="AB102" s="236"/>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231"/>
      <c r="G103" s="232"/>
      <c r="H103" s="232"/>
      <c r="I103" s="232"/>
      <c r="J103" s="232"/>
      <c r="K103" s="232"/>
      <c r="L103" s="232"/>
      <c r="M103" s="233"/>
      <c r="N103" s="231">
        <v>0</v>
      </c>
      <c r="O103" s="232"/>
      <c r="P103" s="232"/>
      <c r="Q103" s="232"/>
      <c r="R103" s="232"/>
      <c r="S103" s="232"/>
      <c r="T103" s="232"/>
      <c r="U103" s="233"/>
      <c r="V103" s="227" t="str">
        <f ca="1" t="shared" si="4"/>
        <v/>
      </c>
      <c r="W103" s="161"/>
      <c r="X103" s="161"/>
      <c r="Y103" s="162"/>
      <c r="Z103" s="234" t="str">
        <f ca="1" t="shared" si="5"/>
        <v/>
      </c>
      <c r="AA103" s="235"/>
      <c r="AB103" s="236"/>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231"/>
      <c r="G104" s="232"/>
      <c r="H104" s="232"/>
      <c r="I104" s="232"/>
      <c r="J104" s="232"/>
      <c r="K104" s="232"/>
      <c r="L104" s="232"/>
      <c r="M104" s="233"/>
      <c r="N104" s="231">
        <v>0</v>
      </c>
      <c r="O104" s="232"/>
      <c r="P104" s="232"/>
      <c r="Q104" s="232"/>
      <c r="R104" s="232"/>
      <c r="S104" s="232"/>
      <c r="T104" s="232"/>
      <c r="U104" s="233"/>
      <c r="V104" s="227" t="str">
        <f ca="1" t="shared" si="4"/>
        <v/>
      </c>
      <c r="W104" s="161"/>
      <c r="X104" s="161"/>
      <c r="Y104" s="162"/>
      <c r="Z104" s="234" t="str">
        <f ca="1" t="shared" si="5"/>
        <v/>
      </c>
      <c r="AA104" s="235"/>
      <c r="AB104" s="236"/>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231"/>
      <c r="G105" s="232"/>
      <c r="H105" s="232"/>
      <c r="I105" s="232"/>
      <c r="J105" s="232"/>
      <c r="K105" s="232"/>
      <c r="L105" s="232"/>
      <c r="M105" s="233"/>
      <c r="N105" s="231">
        <v>0</v>
      </c>
      <c r="O105" s="232"/>
      <c r="P105" s="232"/>
      <c r="Q105" s="232"/>
      <c r="R105" s="232"/>
      <c r="S105" s="232"/>
      <c r="T105" s="232"/>
      <c r="U105" s="233"/>
      <c r="V105" s="227" t="str">
        <f ca="1" t="shared" si="4"/>
        <v/>
      </c>
      <c r="W105" s="161"/>
      <c r="X105" s="161"/>
      <c r="Y105" s="162"/>
      <c r="Z105" s="234" t="str">
        <f ca="1" t="shared" si="5"/>
        <v/>
      </c>
      <c r="AA105" s="235"/>
      <c r="AB105" s="236"/>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231"/>
      <c r="G106" s="232"/>
      <c r="H106" s="232"/>
      <c r="I106" s="232"/>
      <c r="J106" s="232"/>
      <c r="K106" s="232"/>
      <c r="L106" s="232"/>
      <c r="M106" s="233"/>
      <c r="N106" s="231">
        <v>0</v>
      </c>
      <c r="O106" s="232"/>
      <c r="P106" s="232"/>
      <c r="Q106" s="232"/>
      <c r="R106" s="232"/>
      <c r="S106" s="232"/>
      <c r="T106" s="232"/>
      <c r="U106" s="233"/>
      <c r="V106" s="227" t="str">
        <f ca="1" t="shared" si="4"/>
        <v/>
      </c>
      <c r="W106" s="161"/>
      <c r="X106" s="161"/>
      <c r="Y106" s="162"/>
      <c r="Z106" s="234" t="str">
        <f ca="1" t="shared" si="5"/>
        <v/>
      </c>
      <c r="AA106" s="235"/>
      <c r="AB106" s="236"/>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231"/>
      <c r="G107" s="232"/>
      <c r="H107" s="232"/>
      <c r="I107" s="232"/>
      <c r="J107" s="232"/>
      <c r="K107" s="232"/>
      <c r="L107" s="232"/>
      <c r="M107" s="233"/>
      <c r="N107" s="231">
        <v>0</v>
      </c>
      <c r="O107" s="232"/>
      <c r="P107" s="232"/>
      <c r="Q107" s="232"/>
      <c r="R107" s="232"/>
      <c r="S107" s="232"/>
      <c r="T107" s="232"/>
      <c r="U107" s="233"/>
      <c r="V107" s="227" t="str">
        <f ca="1" t="shared" si="4"/>
        <v/>
      </c>
      <c r="W107" s="161"/>
      <c r="X107" s="161"/>
      <c r="Y107" s="162"/>
      <c r="Z107" s="234" t="str">
        <f ca="1" t="shared" si="5"/>
        <v/>
      </c>
      <c r="AA107" s="235"/>
      <c r="AB107" s="236"/>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231"/>
      <c r="G108" s="232"/>
      <c r="H108" s="232"/>
      <c r="I108" s="232"/>
      <c r="J108" s="232"/>
      <c r="K108" s="232"/>
      <c r="L108" s="232"/>
      <c r="M108" s="233"/>
      <c r="N108" s="231">
        <v>0</v>
      </c>
      <c r="O108" s="232"/>
      <c r="P108" s="232"/>
      <c r="Q108" s="232"/>
      <c r="R108" s="232"/>
      <c r="S108" s="232"/>
      <c r="T108" s="232"/>
      <c r="U108" s="233"/>
      <c r="V108" s="227" t="str">
        <f ca="1" t="shared" si="4"/>
        <v/>
      </c>
      <c r="W108" s="161"/>
      <c r="X108" s="161"/>
      <c r="Y108" s="162"/>
      <c r="Z108" s="234" t="str">
        <f ca="1" t="shared" si="5"/>
        <v/>
      </c>
      <c r="AA108" s="235"/>
      <c r="AB108" s="236"/>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231"/>
      <c r="G109" s="232"/>
      <c r="H109" s="232"/>
      <c r="I109" s="232"/>
      <c r="J109" s="232"/>
      <c r="K109" s="232"/>
      <c r="L109" s="232"/>
      <c r="M109" s="233"/>
      <c r="N109" s="231">
        <v>0</v>
      </c>
      <c r="O109" s="232"/>
      <c r="P109" s="232"/>
      <c r="Q109" s="232"/>
      <c r="R109" s="232"/>
      <c r="S109" s="232"/>
      <c r="T109" s="232"/>
      <c r="U109" s="233"/>
      <c r="V109" s="227" t="str">
        <f ca="1" t="shared" si="4"/>
        <v/>
      </c>
      <c r="W109" s="161"/>
      <c r="X109" s="161"/>
      <c r="Y109" s="162"/>
      <c r="Z109" s="234" t="str">
        <f ca="1" t="shared" si="5"/>
        <v/>
      </c>
      <c r="AA109" s="235"/>
      <c r="AB109" s="236"/>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231"/>
      <c r="G110" s="232"/>
      <c r="H110" s="232"/>
      <c r="I110" s="232"/>
      <c r="J110" s="232"/>
      <c r="K110" s="232"/>
      <c r="L110" s="232"/>
      <c r="M110" s="233"/>
      <c r="N110" s="231">
        <v>0</v>
      </c>
      <c r="O110" s="232"/>
      <c r="P110" s="232"/>
      <c r="Q110" s="232"/>
      <c r="R110" s="232"/>
      <c r="S110" s="232"/>
      <c r="T110" s="232"/>
      <c r="U110" s="233"/>
      <c r="V110" s="227" t="str">
        <f ca="1" t="shared" si="4"/>
        <v/>
      </c>
      <c r="W110" s="161"/>
      <c r="X110" s="161"/>
      <c r="Y110" s="162"/>
      <c r="Z110" s="234" t="str">
        <f ca="1" t="shared" si="5"/>
        <v/>
      </c>
      <c r="AA110" s="235"/>
      <c r="AB110" s="236"/>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231"/>
      <c r="G111" s="232"/>
      <c r="H111" s="232"/>
      <c r="I111" s="232"/>
      <c r="J111" s="232"/>
      <c r="K111" s="232"/>
      <c r="L111" s="232"/>
      <c r="M111" s="233"/>
      <c r="N111" s="231">
        <v>0</v>
      </c>
      <c r="O111" s="232"/>
      <c r="P111" s="232"/>
      <c r="Q111" s="232"/>
      <c r="R111" s="232"/>
      <c r="S111" s="232"/>
      <c r="T111" s="232"/>
      <c r="U111" s="233"/>
      <c r="V111" s="227" t="str">
        <f ca="1" t="shared" si="4"/>
        <v/>
      </c>
      <c r="W111" s="161"/>
      <c r="X111" s="161"/>
      <c r="Y111" s="162"/>
      <c r="Z111" s="234" t="str">
        <f ca="1" t="shared" si="5"/>
        <v/>
      </c>
      <c r="AA111" s="235"/>
      <c r="AB111" s="236"/>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231"/>
      <c r="G112" s="232"/>
      <c r="H112" s="232"/>
      <c r="I112" s="232"/>
      <c r="J112" s="232"/>
      <c r="K112" s="232"/>
      <c r="L112" s="232"/>
      <c r="M112" s="233"/>
      <c r="N112" s="231">
        <v>0</v>
      </c>
      <c r="O112" s="232"/>
      <c r="P112" s="232"/>
      <c r="Q112" s="232"/>
      <c r="R112" s="232"/>
      <c r="S112" s="232"/>
      <c r="T112" s="232"/>
      <c r="U112" s="233"/>
      <c r="V112" s="227" t="str">
        <f ca="1" t="shared" si="4"/>
        <v/>
      </c>
      <c r="W112" s="161"/>
      <c r="X112" s="161"/>
      <c r="Y112" s="162"/>
      <c r="Z112" s="234" t="str">
        <f ca="1" t="shared" si="5"/>
        <v/>
      </c>
      <c r="AA112" s="235"/>
      <c r="AB112" s="236"/>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237"/>
      <c r="G113" s="238"/>
      <c r="H113" s="238"/>
      <c r="I113" s="238"/>
      <c r="J113" s="238"/>
      <c r="K113" s="238"/>
      <c r="L113" s="238"/>
      <c r="M113" s="239"/>
      <c r="N113" s="237">
        <v>0</v>
      </c>
      <c r="O113" s="238"/>
      <c r="P113" s="238"/>
      <c r="Q113" s="238"/>
      <c r="R113" s="238"/>
      <c r="S113" s="238"/>
      <c r="T113" s="238"/>
      <c r="U113" s="239"/>
      <c r="V113" s="227" t="str">
        <f ca="1" t="shared" si="4"/>
        <v/>
      </c>
      <c r="W113" s="161"/>
      <c r="X113" s="161"/>
      <c r="Y113" s="162"/>
      <c r="Z113" s="240" t="str">
        <f ca="1" t="shared" si="5"/>
        <v/>
      </c>
      <c r="AA113" s="241"/>
      <c r="AB113" s="24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337">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M11"/>
    <mergeCell ref="N11:U11"/>
    <mergeCell ref="V11:Y11"/>
    <mergeCell ref="Z11:AB11"/>
    <mergeCell ref="A12:E12"/>
    <mergeCell ref="F12:M12"/>
    <mergeCell ref="N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B64:E64"/>
    <mergeCell ref="V64:Y64"/>
    <mergeCell ref="Z64:AB64"/>
    <mergeCell ref="B65:E65"/>
    <mergeCell ref="V65:Y65"/>
    <mergeCell ref="Z65:AB65"/>
    <mergeCell ref="B66:E66"/>
    <mergeCell ref="V66:Y66"/>
    <mergeCell ref="Z66:AB66"/>
    <mergeCell ref="B67:E67"/>
    <mergeCell ref="V67:Y67"/>
    <mergeCell ref="Z67:AB67"/>
    <mergeCell ref="B68:E68"/>
    <mergeCell ref="V68:Y68"/>
    <mergeCell ref="Z68:AB68"/>
    <mergeCell ref="B69:E69"/>
    <mergeCell ref="V69:Y69"/>
    <mergeCell ref="Z69:AB69"/>
    <mergeCell ref="B70:E70"/>
    <mergeCell ref="V70:Y70"/>
    <mergeCell ref="Z70:AB70"/>
    <mergeCell ref="B71:E71"/>
    <mergeCell ref="V71:Y71"/>
    <mergeCell ref="Z71:AB71"/>
    <mergeCell ref="B72:E72"/>
    <mergeCell ref="V72:Y72"/>
    <mergeCell ref="Z72:AB72"/>
    <mergeCell ref="B73:E73"/>
    <mergeCell ref="V73:Y73"/>
    <mergeCell ref="Z73:AB73"/>
    <mergeCell ref="B74:E74"/>
    <mergeCell ref="V74:Y74"/>
    <mergeCell ref="Z74:AB74"/>
    <mergeCell ref="B75:E75"/>
    <mergeCell ref="V75:Y75"/>
    <mergeCell ref="Z75:AB75"/>
    <mergeCell ref="B76:E76"/>
    <mergeCell ref="V76:Y76"/>
    <mergeCell ref="Z76:AB76"/>
    <mergeCell ref="B77:E77"/>
    <mergeCell ref="V77:Y77"/>
    <mergeCell ref="Z77:AB77"/>
    <mergeCell ref="B78:E78"/>
    <mergeCell ref="V78:Y78"/>
    <mergeCell ref="Z78:AB78"/>
    <mergeCell ref="B79:E79"/>
    <mergeCell ref="V79:Y79"/>
    <mergeCell ref="Z79:AB79"/>
    <mergeCell ref="B80:E80"/>
    <mergeCell ref="V80:Y80"/>
    <mergeCell ref="Z80:AB80"/>
    <mergeCell ref="B81:E81"/>
    <mergeCell ref="V81:Y81"/>
    <mergeCell ref="Z81:AB81"/>
    <mergeCell ref="B82:E82"/>
    <mergeCell ref="V82:Y82"/>
    <mergeCell ref="Z82:AB82"/>
    <mergeCell ref="B83:E83"/>
    <mergeCell ref="V83:Y83"/>
    <mergeCell ref="Z83:AB83"/>
    <mergeCell ref="B84:E84"/>
    <mergeCell ref="V84:Y84"/>
    <mergeCell ref="Z84:AB84"/>
    <mergeCell ref="B85:E85"/>
    <mergeCell ref="V85:Y85"/>
    <mergeCell ref="Z85:AB85"/>
    <mergeCell ref="B86:E86"/>
    <mergeCell ref="V86:Y86"/>
    <mergeCell ref="Z86:AB86"/>
    <mergeCell ref="B87:E87"/>
    <mergeCell ref="V87:Y87"/>
    <mergeCell ref="Z87:AB87"/>
    <mergeCell ref="B88:E88"/>
    <mergeCell ref="V88:Y88"/>
    <mergeCell ref="Z88:AB88"/>
    <mergeCell ref="B89:E89"/>
    <mergeCell ref="V89:Y89"/>
    <mergeCell ref="Z89:AB89"/>
    <mergeCell ref="B90:E90"/>
    <mergeCell ref="V90:Y90"/>
    <mergeCell ref="Z90:AB90"/>
    <mergeCell ref="B91:E91"/>
    <mergeCell ref="V91:Y91"/>
    <mergeCell ref="Z91:AB91"/>
    <mergeCell ref="B92:E92"/>
    <mergeCell ref="V92:Y92"/>
    <mergeCell ref="Z92:AB92"/>
    <mergeCell ref="B93:E93"/>
    <mergeCell ref="V93:Y93"/>
    <mergeCell ref="Z93:AB93"/>
    <mergeCell ref="B94:E94"/>
    <mergeCell ref="V94:Y94"/>
    <mergeCell ref="Z94:AB94"/>
    <mergeCell ref="B95:E95"/>
    <mergeCell ref="V95:Y95"/>
    <mergeCell ref="Z95:AB95"/>
    <mergeCell ref="B96:E96"/>
    <mergeCell ref="V96:Y96"/>
    <mergeCell ref="Z96:AB96"/>
    <mergeCell ref="B97:E97"/>
    <mergeCell ref="V97:Y97"/>
    <mergeCell ref="Z97:AB97"/>
    <mergeCell ref="B98:E98"/>
    <mergeCell ref="V98:Y98"/>
    <mergeCell ref="Z98:AB98"/>
    <mergeCell ref="B99:E99"/>
    <mergeCell ref="V99:Y99"/>
    <mergeCell ref="Z99:AB99"/>
    <mergeCell ref="B100:E100"/>
    <mergeCell ref="V100:Y100"/>
    <mergeCell ref="Z100:AB100"/>
    <mergeCell ref="B101:E101"/>
    <mergeCell ref="V101:Y101"/>
    <mergeCell ref="Z101:AB101"/>
    <mergeCell ref="B102:E102"/>
    <mergeCell ref="V102:Y102"/>
    <mergeCell ref="Z102:AB102"/>
    <mergeCell ref="B103:E103"/>
    <mergeCell ref="V103:Y103"/>
    <mergeCell ref="Z103:AB103"/>
    <mergeCell ref="B104:E104"/>
    <mergeCell ref="V104:Y104"/>
    <mergeCell ref="Z104:AB104"/>
    <mergeCell ref="B105:E105"/>
    <mergeCell ref="V105:Y105"/>
    <mergeCell ref="Z105:AB105"/>
    <mergeCell ref="B106:E106"/>
    <mergeCell ref="V106:Y106"/>
    <mergeCell ref="Z106:AB106"/>
    <mergeCell ref="B107:E107"/>
    <mergeCell ref="V107:Y107"/>
    <mergeCell ref="Z107:AB107"/>
    <mergeCell ref="B108:E108"/>
    <mergeCell ref="V108:Y108"/>
    <mergeCell ref="Z108:AB108"/>
    <mergeCell ref="B109:E109"/>
    <mergeCell ref="V109:Y109"/>
    <mergeCell ref="Z109:AB109"/>
    <mergeCell ref="B110:E110"/>
    <mergeCell ref="V110:Y110"/>
    <mergeCell ref="Z110:AB110"/>
    <mergeCell ref="B111:E111"/>
    <mergeCell ref="V111:Y111"/>
    <mergeCell ref="Z111:AB111"/>
    <mergeCell ref="B112:E112"/>
    <mergeCell ref="V112:Y112"/>
    <mergeCell ref="Z112:AB112"/>
    <mergeCell ref="B113:E113"/>
    <mergeCell ref="V113:Y113"/>
    <mergeCell ref="Z113:AB113"/>
    <mergeCell ref="A1:AB2"/>
    <mergeCell ref="A8:E11"/>
    <mergeCell ref="F8:J9"/>
    <mergeCell ref="K8:R9"/>
  </mergeCells>
  <conditionalFormatting sqref="B13:E62">
    <cfRule type="expression" dxfId="6" priority="3">
      <formula>IF($V13&lt;75,TRUE,FALSE)</formula>
    </cfRule>
  </conditionalFormatting>
  <conditionalFormatting sqref="V13:Y62">
    <cfRule type="cellIs" dxfId="4" priority="7" operator="lessThan">
      <formula>75</formula>
    </cfRule>
  </conditionalFormatting>
  <conditionalFormatting sqref="Z13:AB62">
    <cfRule type="containsText" dxfId="7" priority="5"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conditionalFormatting sqref="Z64:AB113">
    <cfRule type="containsText" dxfId="7" priority="4" operator="between" text="FAILED">
      <formula>NOT(ISERROR(SEARCH("FAILED",Z64)))</formula>
    </cfRule>
  </conditionalFormatting>
  <dataValidations count="24">
    <dataValidation allowBlank="1" showErrorMessage="1" prompt="EITHER WRITE YOUR OWN HPS OR EMPTY" sqref="F11 N11 V11 Z11"/>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2:F113 N12:N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B050"/>
  </sheetPr>
  <dimension ref="A1:BE120"/>
  <sheetViews>
    <sheetView showGridLines="0" zoomScaleSheetLayoutView="85" workbookViewId="0">
      <selection activeCell="A1" sqref="A1:AB2"/>
    </sheetView>
  </sheetViews>
  <sheetFormatPr defaultColWidth="0" defaultRowHeight="13.8" customHeight="1"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211</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t="str">
        <f>'INPUT DATA'!F10</f>
        <v>Region XI</v>
      </c>
      <c r="H5" s="77"/>
      <c r="I5" s="77"/>
      <c r="J5" s="77"/>
      <c r="K5" s="78"/>
      <c r="L5" s="79" t="s">
        <v>8</v>
      </c>
      <c r="M5" s="79"/>
      <c r="N5" s="80"/>
      <c r="O5" s="81" t="str">
        <f>'INPUT DATA'!F11</f>
        <v>Panabo City</v>
      </c>
      <c r="P5" s="82"/>
      <c r="Q5" s="82"/>
      <c r="R5" s="83"/>
      <c r="S5" s="84" t="s">
        <v>10</v>
      </c>
      <c r="T5" s="85"/>
      <c r="U5" s="85"/>
      <c r="V5" s="86"/>
      <c r="W5" s="692" t="str">
        <f>'INPUT DATA'!F13</f>
        <v>DEMO-ARMS</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t="str">
        <f>'INPUT DATA'!F14</f>
        <v>ARMS DEMO NATIONAL HIGH SCHOOL</v>
      </c>
      <c r="H6" s="82"/>
      <c r="I6" s="82"/>
      <c r="J6" s="82"/>
      <c r="K6" s="82"/>
      <c r="L6" s="82"/>
      <c r="M6" s="82"/>
      <c r="N6" s="82"/>
      <c r="O6" s="82"/>
      <c r="P6" s="82"/>
      <c r="Q6" s="82"/>
      <c r="R6" s="83"/>
      <c r="S6" s="88" t="s">
        <v>14</v>
      </c>
      <c r="T6" s="89"/>
      <c r="U6" s="89"/>
      <c r="V6" s="90"/>
      <c r="W6" s="81" t="str">
        <f>'INPUT DATA'!F16</f>
        <v>2026-2027</v>
      </c>
      <c r="X6" s="82"/>
      <c r="Y6" s="82"/>
      <c r="Z6" s="82"/>
      <c r="AA6" s="82"/>
      <c r="AB6" s="83"/>
      <c r="AC6" s="91"/>
      <c r="AD6" s="91"/>
      <c r="AE6" s="91"/>
      <c r="AF6" s="92"/>
      <c r="AG6" s="92"/>
      <c r="AH6" s="92"/>
      <c r="AI6" s="93"/>
      <c r="AJ6" s="87"/>
      <c r="AK6" s="87"/>
      <c r="AL6" s="87"/>
      <c r="AM6" s="87"/>
    </row>
    <row r="7" ht="11.25" customHeight="1" spans="1:57">
      <c r="A7" s="94"/>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97"/>
      <c r="F8" s="98" t="s">
        <v>188</v>
      </c>
      <c r="G8" s="99"/>
      <c r="H8" s="99"/>
      <c r="I8" s="99"/>
      <c r="J8" s="99"/>
      <c r="K8" s="100" t="str">
        <f>'INPUT DATA'!F24&amp;" - "&amp;'INPUT DATA'!F25</f>
        <v>11 - STEM-C</v>
      </c>
      <c r="L8" s="100"/>
      <c r="M8" s="100"/>
      <c r="N8" s="100"/>
      <c r="O8" s="100"/>
      <c r="P8" s="100"/>
      <c r="Q8" s="100"/>
      <c r="R8" s="101"/>
      <c r="S8" s="102" t="s">
        <v>191</v>
      </c>
      <c r="T8" s="103"/>
      <c r="U8" s="103"/>
      <c r="V8" s="694" t="s">
        <v>212</v>
      </c>
      <c r="W8" s="104"/>
      <c r="X8" s="104"/>
      <c r="Y8" s="104"/>
      <c r="Z8" s="104"/>
      <c r="AA8" s="104"/>
      <c r="AB8" s="105"/>
    </row>
    <row r="9" ht="21.75" customHeight="1" spans="1:57">
      <c r="A9" s="106"/>
      <c r="B9" s="107"/>
      <c r="C9" s="107"/>
      <c r="D9" s="107"/>
      <c r="E9" s="107"/>
      <c r="F9" s="108"/>
      <c r="G9" s="109"/>
      <c r="H9" s="109"/>
      <c r="I9" s="109"/>
      <c r="J9" s="109"/>
      <c r="K9" s="110"/>
      <c r="L9" s="110"/>
      <c r="M9" s="110"/>
      <c r="N9" s="110"/>
      <c r="O9" s="110"/>
      <c r="P9" s="110"/>
      <c r="Q9" s="110"/>
      <c r="R9" s="111"/>
      <c r="S9" s="102" t="s">
        <v>190</v>
      </c>
      <c r="T9" s="103"/>
      <c r="U9" s="103"/>
      <c r="V9" s="112" t="str">
        <f>IF('INPUT DATA'!F30&lt;&gt;"",'INPUT DATA'!F30,'INPUT DATA'!F28)</f>
        <v>General Mathematics</v>
      </c>
      <c r="W9" s="112"/>
      <c r="X9" s="112"/>
      <c r="Y9" s="112"/>
      <c r="Z9" s="112"/>
      <c r="AA9" s="112"/>
      <c r="AB9" s="113"/>
      <c r="AC9" s="114"/>
      <c r="AD9" s="114"/>
      <c r="AE9" s="114"/>
      <c r="AF9" s="115"/>
      <c r="AG9" s="115"/>
      <c r="AH9" s="115"/>
      <c r="AI9" s="115"/>
    </row>
    <row r="10" s="63" customFormat="1" ht="21" customHeight="1" spans="1:57">
      <c r="A10" s="106"/>
      <c r="B10" s="107"/>
      <c r="C10" s="107"/>
      <c r="D10" s="107"/>
      <c r="E10" s="107"/>
      <c r="F10" s="116" t="s">
        <v>189</v>
      </c>
      <c r="G10" s="117"/>
      <c r="H10" s="117"/>
      <c r="I10" s="118" t="str">
        <f>'INPUT DATA'!F22</f>
        <v>ROBERTO MENDOZA</v>
      </c>
      <c r="J10" s="118"/>
      <c r="K10" s="118"/>
      <c r="L10" s="118"/>
      <c r="M10" s="118"/>
      <c r="N10" s="118"/>
      <c r="O10" s="118"/>
      <c r="P10" s="118"/>
      <c r="Q10" s="118"/>
      <c r="R10" s="119"/>
      <c r="S10" s="120" t="s">
        <v>209</v>
      </c>
      <c r="T10" s="121"/>
      <c r="U10" s="121"/>
      <c r="V10" s="122" t="str">
        <f>'INPUT DATA'!F26</f>
        <v>Core Subject (All Tracks)</v>
      </c>
      <c r="W10" s="122"/>
      <c r="X10" s="122"/>
      <c r="Y10" s="122"/>
      <c r="Z10" s="122"/>
      <c r="AA10" s="122"/>
      <c r="AB10" s="123"/>
      <c r="AC10" s="124"/>
      <c r="AD10" s="124"/>
      <c r="AE10" s="125"/>
      <c r="AF10" s="124"/>
      <c r="AG10" s="124"/>
      <c r="AH10" s="126"/>
      <c r="AI10" s="127"/>
    </row>
    <row r="11" s="63" customFormat="1" ht="39" customHeight="1" spans="1:57">
      <c r="A11" s="128"/>
      <c r="B11" s="129"/>
      <c r="C11" s="129"/>
      <c r="D11" s="129"/>
      <c r="E11" s="129"/>
      <c r="F11" s="130" t="s">
        <v>213</v>
      </c>
      <c r="G11" s="131"/>
      <c r="H11" s="131"/>
      <c r="I11" s="131"/>
      <c r="J11" s="130" t="s">
        <v>214</v>
      </c>
      <c r="K11" s="131"/>
      <c r="L11" s="131"/>
      <c r="M11" s="131"/>
      <c r="N11" s="130" t="s">
        <v>215</v>
      </c>
      <c r="O11" s="131"/>
      <c r="P11" s="131"/>
      <c r="Q11" s="131"/>
      <c r="R11" s="130" t="s">
        <v>216</v>
      </c>
      <c r="S11" s="131"/>
      <c r="T11" s="131"/>
      <c r="U11" s="132"/>
      <c r="V11" s="133" t="s">
        <v>217</v>
      </c>
      <c r="W11" s="134"/>
      <c r="X11" s="134"/>
      <c r="Y11" s="135"/>
      <c r="Z11" s="136" t="s">
        <v>206</v>
      </c>
      <c r="AA11" s="137"/>
      <c r="AB11" s="138"/>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41" t="s">
        <v>199</v>
      </c>
      <c r="B12" s="142"/>
      <c r="C12" s="142"/>
      <c r="D12" s="142"/>
      <c r="E12" s="142"/>
      <c r="F12" s="143"/>
      <c r="G12" s="144"/>
      <c r="H12" s="144"/>
      <c r="I12" s="144"/>
      <c r="J12" s="144"/>
      <c r="K12" s="144"/>
      <c r="L12" s="144"/>
      <c r="M12" s="144"/>
      <c r="N12" s="144"/>
      <c r="O12" s="144"/>
      <c r="P12" s="144"/>
      <c r="Q12" s="144"/>
      <c r="R12" s="144"/>
      <c r="S12" s="144"/>
      <c r="T12" s="144"/>
      <c r="U12" s="145"/>
      <c r="V12" s="146"/>
      <c r="W12" s="147"/>
      <c r="X12" s="147"/>
      <c r="Y12" s="147"/>
      <c r="Z12" s="147"/>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t="str">
        <f>'INPUT DATA'!L11</f>
        <v>ALCANTARA, CEDRIC R.</v>
      </c>
      <c r="C13" s="153"/>
      <c r="D13" s="153"/>
      <c r="E13" s="154"/>
      <c r="F13" s="155" t="str" cm="1">
        <f ca="1" t="array" ref="F13">IF('Helper(IMPORTANT!)'!CY3&lt;&gt;"",'Helper(IMPORTANT!)'!CY3:CY103,"")</f>
        <v/>
      </c>
      <c r="G13" s="156"/>
      <c r="H13" s="156"/>
      <c r="I13" s="157"/>
      <c r="J13" s="158" cm="1">
        <f ca="1" t="array" ref="J13:J113">'Helper(IMPORTANT!)'!CZ3:CZ103</f>
        <v>91</v>
      </c>
      <c r="K13" s="156"/>
      <c r="L13" s="156"/>
      <c r="M13" s="157"/>
      <c r="N13" s="158" t="str" cm="1">
        <f ca="1" t="array" ref="N13:N113">'Helper(IMPORTANT!)'!DA3:DA103</f>
        <v/>
      </c>
      <c r="O13" s="156"/>
      <c r="P13" s="156"/>
      <c r="Q13" s="157"/>
      <c r="R13" s="158" t="str" cm="1">
        <f ca="1" t="array" ref="R13:R113">'Helper(IMPORTANT!)'!DB3:DB103</f>
        <v/>
      </c>
      <c r="S13" s="156"/>
      <c r="T13" s="156"/>
      <c r="U13" s="159"/>
      <c r="V13" s="160" t="str">
        <f ca="1">IF(OR(F13="",N13="",J13="",R13=""),"",IF(ISERROR(ROUND(AVERAGE(F13,J13,N13,R13),0)),"",ROUND(AVERAGE(F13,J13,N13,R13),0)))</f>
        <v/>
      </c>
      <c r="W13" s="161"/>
      <c r="X13" s="161"/>
      <c r="Y13" s="162"/>
      <c r="Z13" s="163" t="str">
        <f ca="1">IF(OR($F13="",J13="",N13="",R13="",$V13=""),"",IF($V13&gt;=75,"PASSED","FAILED"))</f>
        <v/>
      </c>
      <c r="AA13" s="164"/>
      <c r="AB13" s="165"/>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t="str">
        <f>'INPUT DATA'!L12</f>
        <v>AQUINO, MIGUEL K.</v>
      </c>
      <c r="C14" s="153"/>
      <c r="D14" s="153"/>
      <c r="E14" s="154"/>
      <c r="F14" s="167"/>
      <c r="G14" s="168"/>
      <c r="H14" s="168"/>
      <c r="I14" s="169"/>
      <c r="J14" s="170">
        <v>78</v>
      </c>
      <c r="K14" s="168"/>
      <c r="L14" s="168"/>
      <c r="M14" s="169"/>
      <c r="N14" s="170" t="str">
        <v/>
      </c>
      <c r="O14" s="168"/>
      <c r="P14" s="168"/>
      <c r="Q14" s="169"/>
      <c r="R14" s="170" t="str">
        <v/>
      </c>
      <c r="S14" s="168"/>
      <c r="T14" s="168"/>
      <c r="U14" s="171"/>
      <c r="V14" s="160" t="str">
        <f ca="1" t="shared" ref="V14:V26" si="0">IF(OR(F14="",N14="",J14="",R14=""),"",IF(ISERROR(ROUND(AVERAGE(F14,J14,N14,R14),0)),"",ROUND(AVERAGE(F14,J14,N14,R14),0)))</f>
        <v/>
      </c>
      <c r="W14" s="161"/>
      <c r="X14" s="161"/>
      <c r="Y14" s="162"/>
      <c r="Z14" s="163" t="str">
        <f ca="1" t="shared" ref="Z14:Z32" si="1">IF(OR($F14="",J14="",N14="",R14="",$V14=""),"",IF($V14&gt;=75,"PASSED","FAILED"))</f>
        <v/>
      </c>
      <c r="AA14" s="164"/>
      <c r="AB14" s="165"/>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t="str">
        <f>'INPUT DATA'!L13</f>
        <v>BAUTISTA, JOHN PAUL D.</v>
      </c>
      <c r="C15" s="153"/>
      <c r="D15" s="153"/>
      <c r="E15" s="154"/>
      <c r="F15" s="167"/>
      <c r="G15" s="168"/>
      <c r="H15" s="168"/>
      <c r="I15" s="169"/>
      <c r="J15" s="170">
        <v>92</v>
      </c>
      <c r="K15" s="168"/>
      <c r="L15" s="168"/>
      <c r="M15" s="169"/>
      <c r="N15" s="170" t="str">
        <v/>
      </c>
      <c r="O15" s="168"/>
      <c r="P15" s="168"/>
      <c r="Q15" s="169"/>
      <c r="R15" s="170" t="str">
        <v/>
      </c>
      <c r="S15" s="168"/>
      <c r="T15" s="168"/>
      <c r="U15" s="171"/>
      <c r="V15" s="160" t="str">
        <f ca="1" t="shared" si="0"/>
        <v/>
      </c>
      <c r="W15" s="161"/>
      <c r="X15" s="161"/>
      <c r="Y15" s="162"/>
      <c r="Z15" s="163" t="str">
        <f ca="1" t="shared" si="1"/>
        <v/>
      </c>
      <c r="AA15" s="164"/>
      <c r="AB15" s="165"/>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t="str">
        <f>'INPUT DATA'!L14</f>
        <v>BAUTISTA, JOSHUA A.</v>
      </c>
      <c r="C16" s="153"/>
      <c r="D16" s="153"/>
      <c r="E16" s="154"/>
      <c r="F16" s="167"/>
      <c r="G16" s="168"/>
      <c r="H16" s="168"/>
      <c r="I16" s="169"/>
      <c r="J16" s="170">
        <v>74</v>
      </c>
      <c r="K16" s="168"/>
      <c r="L16" s="168"/>
      <c r="M16" s="169"/>
      <c r="N16" s="170" t="str">
        <v/>
      </c>
      <c r="O16" s="168"/>
      <c r="P16" s="168"/>
      <c r="Q16" s="169"/>
      <c r="R16" s="170" t="str">
        <v/>
      </c>
      <c r="S16" s="168"/>
      <c r="T16" s="168"/>
      <c r="U16" s="171"/>
      <c r="V16" s="160" t="str">
        <f ca="1" t="shared" si="0"/>
        <v/>
      </c>
      <c r="W16" s="161"/>
      <c r="X16" s="161"/>
      <c r="Y16" s="162"/>
      <c r="Z16" s="163" t="str">
        <f ca="1" t="shared" si="1"/>
        <v/>
      </c>
      <c r="AA16" s="164"/>
      <c r="AB16" s="165"/>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t="str">
        <f>'INPUT DATA'!L15</f>
        <v>DELA CRUZ, VINCENT B.</v>
      </c>
      <c r="C17" s="153"/>
      <c r="D17" s="153"/>
      <c r="E17" s="154"/>
      <c r="F17" s="167"/>
      <c r="G17" s="168"/>
      <c r="H17" s="168"/>
      <c r="I17" s="169"/>
      <c r="J17" s="170" t="str">
        <v/>
      </c>
      <c r="K17" s="168"/>
      <c r="L17" s="168"/>
      <c r="M17" s="169"/>
      <c r="N17" s="170" t="str">
        <v/>
      </c>
      <c r="O17" s="168"/>
      <c r="P17" s="168"/>
      <c r="Q17" s="169"/>
      <c r="R17" s="170" t="str">
        <v/>
      </c>
      <c r="S17" s="168"/>
      <c r="T17" s="168"/>
      <c r="U17" s="171"/>
      <c r="V17" s="160" t="str">
        <f ca="1" t="shared" si="0"/>
        <v/>
      </c>
      <c r="W17" s="161"/>
      <c r="X17" s="161"/>
      <c r="Y17" s="162"/>
      <c r="Z17" s="163" t="str">
        <f ca="1" t="shared" si="1"/>
        <v/>
      </c>
      <c r="AA17" s="164"/>
      <c r="AB17" s="165"/>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t="str">
        <f>'INPUT DATA'!L16</f>
        <v>DOMINGO, JOSHUA S.</v>
      </c>
      <c r="C18" s="153"/>
      <c r="D18" s="153"/>
      <c r="E18" s="154"/>
      <c r="F18" s="167"/>
      <c r="G18" s="168"/>
      <c r="H18" s="168"/>
      <c r="I18" s="169"/>
      <c r="J18" s="170">
        <v>90</v>
      </c>
      <c r="K18" s="168"/>
      <c r="L18" s="168"/>
      <c r="M18" s="169"/>
      <c r="N18" s="170" t="str">
        <v/>
      </c>
      <c r="O18" s="168"/>
      <c r="P18" s="168"/>
      <c r="Q18" s="169"/>
      <c r="R18" s="170" t="str">
        <v/>
      </c>
      <c r="S18" s="168"/>
      <c r="T18" s="168"/>
      <c r="U18" s="171"/>
      <c r="V18" s="160" t="str">
        <f ca="1" t="shared" si="0"/>
        <v/>
      </c>
      <c r="W18" s="161"/>
      <c r="X18" s="161"/>
      <c r="Y18" s="162"/>
      <c r="Z18" s="163" t="str">
        <f ca="1" t="shared" si="1"/>
        <v/>
      </c>
      <c r="AA18" s="164"/>
      <c r="AB18" s="165"/>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t="str">
        <f>'INPUT DATA'!L17</f>
        <v>FERNANDEZ, ADRIAN T.</v>
      </c>
      <c r="C19" s="153"/>
      <c r="D19" s="153"/>
      <c r="E19" s="154"/>
      <c r="F19" s="167"/>
      <c r="G19" s="168"/>
      <c r="H19" s="168"/>
      <c r="I19" s="169"/>
      <c r="J19" s="170">
        <v>96</v>
      </c>
      <c r="K19" s="168"/>
      <c r="L19" s="168"/>
      <c r="M19" s="169"/>
      <c r="N19" s="170" t="str">
        <v/>
      </c>
      <c r="O19" s="168"/>
      <c r="P19" s="168"/>
      <c r="Q19" s="169"/>
      <c r="R19" s="170" t="str">
        <v/>
      </c>
      <c r="S19" s="168"/>
      <c r="T19" s="168"/>
      <c r="U19" s="171"/>
      <c r="V19" s="160" t="str">
        <f ca="1" t="shared" si="0"/>
        <v/>
      </c>
      <c r="W19" s="161"/>
      <c r="X19" s="161"/>
      <c r="Y19" s="162"/>
      <c r="Z19" s="163" t="str">
        <f ca="1" t="shared" si="1"/>
        <v/>
      </c>
      <c r="AA19" s="164"/>
      <c r="AB19" s="165"/>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t="str">
        <f>'INPUT DATA'!L18</f>
        <v>IGNACIO JR., GABRIEL N.</v>
      </c>
      <c r="C20" s="153"/>
      <c r="D20" s="153"/>
      <c r="E20" s="154"/>
      <c r="F20" s="167"/>
      <c r="G20" s="168"/>
      <c r="H20" s="168"/>
      <c r="I20" s="169"/>
      <c r="J20" s="170">
        <v>85</v>
      </c>
      <c r="K20" s="168"/>
      <c r="L20" s="168"/>
      <c r="M20" s="169"/>
      <c r="N20" s="170" t="str">
        <v/>
      </c>
      <c r="O20" s="168"/>
      <c r="P20" s="168"/>
      <c r="Q20" s="169"/>
      <c r="R20" s="170" t="str">
        <v/>
      </c>
      <c r="S20" s="168"/>
      <c r="T20" s="168"/>
      <c r="U20" s="171"/>
      <c r="V20" s="160" t="str">
        <f ca="1" t="shared" si="0"/>
        <v/>
      </c>
      <c r="W20" s="161"/>
      <c r="X20" s="161"/>
      <c r="Y20" s="162"/>
      <c r="Z20" s="163" t="str">
        <f ca="1" t="shared" si="1"/>
        <v/>
      </c>
      <c r="AA20" s="164"/>
      <c r="AB20" s="165"/>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t="str">
        <f>'INPUT DATA'!L19</f>
        <v>IGNACIO, JERICHO A.</v>
      </c>
      <c r="C21" s="153"/>
      <c r="D21" s="153"/>
      <c r="E21" s="154"/>
      <c r="F21" s="167"/>
      <c r="G21" s="168"/>
      <c r="H21" s="168"/>
      <c r="I21" s="169"/>
      <c r="J21" s="170">
        <v>86</v>
      </c>
      <c r="K21" s="168"/>
      <c r="L21" s="168"/>
      <c r="M21" s="169"/>
      <c r="N21" s="170" t="str">
        <v/>
      </c>
      <c r="O21" s="168"/>
      <c r="P21" s="168"/>
      <c r="Q21" s="169"/>
      <c r="R21" s="170" t="str">
        <v/>
      </c>
      <c r="S21" s="168"/>
      <c r="T21" s="168"/>
      <c r="U21" s="171"/>
      <c r="V21" s="160" t="str">
        <f ca="1" t="shared" si="0"/>
        <v/>
      </c>
      <c r="W21" s="161"/>
      <c r="X21" s="161"/>
      <c r="Y21" s="162"/>
      <c r="Z21" s="163" t="str">
        <f ca="1" t="shared" si="1"/>
        <v/>
      </c>
      <c r="AA21" s="164"/>
      <c r="AB21" s="165"/>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t="str">
        <f>'INPUT DATA'!L20</f>
        <v>LUMAPAS, MARK ANTHONY Y.</v>
      </c>
      <c r="C22" s="153"/>
      <c r="D22" s="153"/>
      <c r="E22" s="154"/>
      <c r="F22" s="167"/>
      <c r="G22" s="168"/>
      <c r="H22" s="168"/>
      <c r="I22" s="169"/>
      <c r="J22" s="170">
        <v>80</v>
      </c>
      <c r="K22" s="168"/>
      <c r="L22" s="168"/>
      <c r="M22" s="169"/>
      <c r="N22" s="170" t="str">
        <v/>
      </c>
      <c r="O22" s="168"/>
      <c r="P22" s="168"/>
      <c r="Q22" s="169"/>
      <c r="R22" s="170" t="str">
        <v/>
      </c>
      <c r="S22" s="168"/>
      <c r="T22" s="168"/>
      <c r="U22" s="171"/>
      <c r="V22" s="160" t="str">
        <f ca="1" t="shared" si="0"/>
        <v/>
      </c>
      <c r="W22" s="161"/>
      <c r="X22" s="161"/>
      <c r="Y22" s="162"/>
      <c r="Z22" s="163" t="str">
        <f ca="1" t="shared" si="1"/>
        <v/>
      </c>
      <c r="AA22" s="164"/>
      <c r="AB22" s="165"/>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t="str">
        <f>'INPUT DATA'!L21</f>
        <v>MERCADO, VINCENT G.</v>
      </c>
      <c r="C23" s="153"/>
      <c r="D23" s="153"/>
      <c r="E23" s="154"/>
      <c r="F23" s="167"/>
      <c r="G23" s="168"/>
      <c r="H23" s="168"/>
      <c r="I23" s="169"/>
      <c r="J23" s="170">
        <v>77</v>
      </c>
      <c r="K23" s="168"/>
      <c r="L23" s="168"/>
      <c r="M23" s="169"/>
      <c r="N23" s="170" t="str">
        <v/>
      </c>
      <c r="O23" s="168"/>
      <c r="P23" s="168"/>
      <c r="Q23" s="169"/>
      <c r="R23" s="170" t="str">
        <v/>
      </c>
      <c r="S23" s="168"/>
      <c r="T23" s="168"/>
      <c r="U23" s="171"/>
      <c r="V23" s="160" t="str">
        <f ca="1" t="shared" si="0"/>
        <v/>
      </c>
      <c r="W23" s="161"/>
      <c r="X23" s="161"/>
      <c r="Y23" s="162"/>
      <c r="Z23" s="163" t="str">
        <f ca="1" t="shared" si="1"/>
        <v/>
      </c>
      <c r="AA23" s="164"/>
      <c r="AB23" s="165"/>
      <c r="AI23" s="150"/>
      <c r="AK23" s="65"/>
      <c r="BD23" s="68"/>
      <c r="BE23" s="68"/>
    </row>
    <row r="24" ht="18" customHeight="1" spans="1:57">
      <c r="A24" s="166">
        <v>12</v>
      </c>
      <c r="B24" s="152" t="str">
        <f>'INPUT DATA'!L22</f>
        <v>MORALES, JOSHUA C.</v>
      </c>
      <c r="C24" s="153"/>
      <c r="D24" s="153"/>
      <c r="E24" s="154"/>
      <c r="F24" s="167"/>
      <c r="G24" s="168"/>
      <c r="H24" s="168"/>
      <c r="I24" s="169"/>
      <c r="J24" s="170">
        <v>94</v>
      </c>
      <c r="K24" s="168"/>
      <c r="L24" s="168"/>
      <c r="M24" s="169"/>
      <c r="N24" s="170" t="str">
        <v/>
      </c>
      <c r="O24" s="168"/>
      <c r="P24" s="168"/>
      <c r="Q24" s="169"/>
      <c r="R24" s="170" t="str">
        <v/>
      </c>
      <c r="S24" s="168"/>
      <c r="T24" s="168"/>
      <c r="U24" s="171"/>
      <c r="V24" s="160" t="str">
        <f ca="1" t="shared" si="0"/>
        <v/>
      </c>
      <c r="W24" s="161"/>
      <c r="X24" s="161"/>
      <c r="Y24" s="162"/>
      <c r="Z24" s="163" t="str">
        <f ca="1" t="shared" si="1"/>
        <v/>
      </c>
      <c r="AA24" s="164"/>
      <c r="AB24" s="165"/>
      <c r="AI24" s="150"/>
      <c r="AK24" s="65"/>
      <c r="BD24" s="68"/>
      <c r="BE24" s="68"/>
    </row>
    <row r="25" ht="18" customHeight="1" spans="1:57">
      <c r="A25" s="166">
        <v>13</v>
      </c>
      <c r="B25" s="152" t="str">
        <f>'INPUT DATA'!L23</f>
        <v>RAMOS, BENEDICT Y.</v>
      </c>
      <c r="C25" s="153"/>
      <c r="D25" s="153"/>
      <c r="E25" s="154"/>
      <c r="F25" s="167"/>
      <c r="G25" s="168"/>
      <c r="H25" s="168"/>
      <c r="I25" s="169"/>
      <c r="J25" s="170">
        <v>88</v>
      </c>
      <c r="K25" s="168"/>
      <c r="L25" s="168"/>
      <c r="M25" s="169"/>
      <c r="N25" s="170" t="str">
        <v/>
      </c>
      <c r="O25" s="168"/>
      <c r="P25" s="168"/>
      <c r="Q25" s="169"/>
      <c r="R25" s="170" t="str">
        <v/>
      </c>
      <c r="S25" s="168"/>
      <c r="T25" s="168"/>
      <c r="U25" s="171"/>
      <c r="V25" s="160" t="str">
        <f ca="1" t="shared" si="0"/>
        <v/>
      </c>
      <c r="W25" s="161"/>
      <c r="X25" s="161"/>
      <c r="Y25" s="162"/>
      <c r="Z25" s="163" t="str">
        <f ca="1" t="shared" si="1"/>
        <v/>
      </c>
      <c r="AA25" s="164"/>
      <c r="AB25" s="165"/>
      <c r="AI25" s="150"/>
      <c r="AK25" s="65"/>
      <c r="BD25" s="68"/>
      <c r="BE25" s="68"/>
    </row>
    <row r="26" ht="18" customHeight="1" spans="1:57">
      <c r="A26" s="166">
        <v>14</v>
      </c>
      <c r="B26" s="152" t="str">
        <f>'INPUT DATA'!L24</f>
        <v>REYES, KYLE N.</v>
      </c>
      <c r="C26" s="153"/>
      <c r="D26" s="153"/>
      <c r="E26" s="154"/>
      <c r="F26" s="167"/>
      <c r="G26" s="168"/>
      <c r="H26" s="168"/>
      <c r="I26" s="169"/>
      <c r="J26" s="170">
        <v>80</v>
      </c>
      <c r="K26" s="168"/>
      <c r="L26" s="168"/>
      <c r="M26" s="169"/>
      <c r="N26" s="170" t="str">
        <v/>
      </c>
      <c r="O26" s="168"/>
      <c r="P26" s="168"/>
      <c r="Q26" s="169"/>
      <c r="R26" s="170" t="str">
        <v/>
      </c>
      <c r="S26" s="168"/>
      <c r="T26" s="168"/>
      <c r="U26" s="171"/>
      <c r="V26" s="160" t="str">
        <f ca="1" t="shared" si="0"/>
        <v/>
      </c>
      <c r="W26" s="161"/>
      <c r="X26" s="161"/>
      <c r="Y26" s="162"/>
      <c r="Z26" s="163" t="str">
        <f ca="1" t="shared" si="1"/>
        <v/>
      </c>
      <c r="AA26" s="164"/>
      <c r="AB26" s="165"/>
      <c r="AI26" s="150"/>
      <c r="AK26" s="65"/>
      <c r="BD26" s="68"/>
      <c r="BE26" s="68"/>
    </row>
    <row r="27" ht="18" customHeight="1" spans="1:57">
      <c r="A27" s="166">
        <v>15</v>
      </c>
      <c r="B27" s="152" t="str">
        <f>'INPUT DATA'!L25</f>
        <v>SANTOS, NATHANIEL E.</v>
      </c>
      <c r="C27" s="153"/>
      <c r="D27" s="153"/>
      <c r="E27" s="154"/>
      <c r="F27" s="167"/>
      <c r="G27" s="168"/>
      <c r="H27" s="168"/>
      <c r="I27" s="169"/>
      <c r="J27" s="170">
        <v>74</v>
      </c>
      <c r="K27" s="168"/>
      <c r="L27" s="168"/>
      <c r="M27" s="169"/>
      <c r="N27" s="170" t="str">
        <v/>
      </c>
      <c r="O27" s="168"/>
      <c r="P27" s="168"/>
      <c r="Q27" s="169"/>
      <c r="R27" s="170" t="str">
        <v/>
      </c>
      <c r="S27" s="168"/>
      <c r="T27" s="168"/>
      <c r="U27" s="171"/>
      <c r="V27" s="160" t="str">
        <f ca="1" t="shared" ref="V27:V62" si="2">IF(OR(F27="",N27="",J27="",R27=""),"",IF(ISERROR(ROUND(AVERAGE(F27,J27,N27,R27),0)),"",ROUND(AVERAGE(F27,J27,N27,R27),0)))</f>
        <v/>
      </c>
      <c r="W27" s="161"/>
      <c r="X27" s="161"/>
      <c r="Y27" s="162"/>
      <c r="Z27" s="163" t="str">
        <f ca="1" t="shared" si="1"/>
        <v/>
      </c>
      <c r="AA27" s="164"/>
      <c r="AB27" s="165"/>
      <c r="AI27" s="150"/>
      <c r="AK27" s="65"/>
    </row>
    <row r="28" ht="18" customHeight="1" spans="1:57">
      <c r="A28" s="166">
        <v>16</v>
      </c>
      <c r="B28" s="152" t="str">
        <f>'INPUT DATA'!L26</f>
        <v>SUMALINOG, PAOLO Z.</v>
      </c>
      <c r="C28" s="153"/>
      <c r="D28" s="153"/>
      <c r="E28" s="154"/>
      <c r="F28" s="167"/>
      <c r="G28" s="168"/>
      <c r="H28" s="168"/>
      <c r="I28" s="169"/>
      <c r="J28" s="170">
        <v>78</v>
      </c>
      <c r="K28" s="168"/>
      <c r="L28" s="168"/>
      <c r="M28" s="169"/>
      <c r="N28" s="170" t="str">
        <v/>
      </c>
      <c r="O28" s="168"/>
      <c r="P28" s="168"/>
      <c r="Q28" s="169"/>
      <c r="R28" s="170" t="str">
        <v/>
      </c>
      <c r="S28" s="168"/>
      <c r="T28" s="168"/>
      <c r="U28" s="171"/>
      <c r="V28" s="160" t="str">
        <f ca="1" t="shared" si="2"/>
        <v/>
      </c>
      <c r="W28" s="161"/>
      <c r="X28" s="161"/>
      <c r="Y28" s="162"/>
      <c r="Z28" s="163" t="str">
        <f ca="1" t="shared" si="1"/>
        <v/>
      </c>
      <c r="AA28" s="164"/>
      <c r="AB28" s="165"/>
      <c r="AI28" s="150"/>
      <c r="AK28" s="65"/>
    </row>
    <row r="29" ht="18" customHeight="1" spans="1:57">
      <c r="A29" s="166">
        <v>17</v>
      </c>
      <c r="B29" s="152" t="str">
        <f>'INPUT DATA'!L27</f>
        <v>TORRES JR., BENEDICT V.</v>
      </c>
      <c r="C29" s="153"/>
      <c r="D29" s="153"/>
      <c r="E29" s="154"/>
      <c r="F29" s="167"/>
      <c r="G29" s="168"/>
      <c r="H29" s="168"/>
      <c r="I29" s="169"/>
      <c r="J29" s="170">
        <v>84</v>
      </c>
      <c r="K29" s="168"/>
      <c r="L29" s="168"/>
      <c r="M29" s="169"/>
      <c r="N29" s="170" t="str">
        <v/>
      </c>
      <c r="O29" s="168"/>
      <c r="P29" s="168"/>
      <c r="Q29" s="169"/>
      <c r="R29" s="170" t="str">
        <v/>
      </c>
      <c r="S29" s="168"/>
      <c r="T29" s="168"/>
      <c r="U29" s="171"/>
      <c r="V29" s="160" t="str">
        <f ca="1" t="shared" si="2"/>
        <v/>
      </c>
      <c r="W29" s="161"/>
      <c r="X29" s="161"/>
      <c r="Y29" s="162"/>
      <c r="Z29" s="163" t="str">
        <f ca="1" t="shared" si="1"/>
        <v/>
      </c>
      <c r="AA29" s="164"/>
      <c r="AB29" s="165"/>
      <c r="AI29" s="150"/>
      <c r="AK29" s="65"/>
    </row>
    <row r="30" ht="18" customHeight="1" spans="1:57">
      <c r="A30" s="166">
        <v>18</v>
      </c>
      <c r="B30" s="152" t="str">
        <f>'INPUT DATA'!L28</f>
        <v>VILLANUEVA JR., FRANCIS K.</v>
      </c>
      <c r="C30" s="153"/>
      <c r="D30" s="153"/>
      <c r="E30" s="154"/>
      <c r="F30" s="167"/>
      <c r="G30" s="168"/>
      <c r="H30" s="168"/>
      <c r="I30" s="169"/>
      <c r="J30" s="170">
        <v>88</v>
      </c>
      <c r="K30" s="168"/>
      <c r="L30" s="168"/>
      <c r="M30" s="169"/>
      <c r="N30" s="170" t="str">
        <v/>
      </c>
      <c r="O30" s="168"/>
      <c r="P30" s="168"/>
      <c r="Q30" s="169"/>
      <c r="R30" s="170" t="str">
        <v/>
      </c>
      <c r="S30" s="168"/>
      <c r="T30" s="168"/>
      <c r="U30" s="171"/>
      <c r="V30" s="160" t="str">
        <f ca="1" t="shared" si="2"/>
        <v/>
      </c>
      <c r="W30" s="161"/>
      <c r="X30" s="161"/>
      <c r="Y30" s="162"/>
      <c r="Z30" s="163" t="str">
        <f ca="1" t="shared" si="1"/>
        <v/>
      </c>
      <c r="AA30" s="164"/>
      <c r="AB30" s="165"/>
      <c r="AI30" s="150"/>
      <c r="AK30" s="65"/>
    </row>
    <row r="31" ht="18" customHeight="1" spans="1:57">
      <c r="A31" s="166">
        <v>19</v>
      </c>
      <c r="B31" s="152" t="str">
        <f>'INPUT DATA'!L29</f>
        <v>YBANEZ, IVAN P.</v>
      </c>
      <c r="C31" s="153"/>
      <c r="D31" s="153"/>
      <c r="E31" s="154"/>
      <c r="F31" s="167"/>
      <c r="G31" s="168"/>
      <c r="H31" s="168"/>
      <c r="I31" s="169"/>
      <c r="J31" s="170">
        <v>95</v>
      </c>
      <c r="K31" s="168"/>
      <c r="L31" s="168"/>
      <c r="M31" s="169"/>
      <c r="N31" s="170" t="str">
        <v/>
      </c>
      <c r="O31" s="168"/>
      <c r="P31" s="168"/>
      <c r="Q31" s="169"/>
      <c r="R31" s="170" t="str">
        <v/>
      </c>
      <c r="S31" s="168"/>
      <c r="T31" s="168"/>
      <c r="U31" s="171"/>
      <c r="V31" s="160" t="str">
        <f ca="1" t="shared" si="2"/>
        <v/>
      </c>
      <c r="W31" s="161"/>
      <c r="X31" s="161"/>
      <c r="Y31" s="162"/>
      <c r="Z31" s="163" t="str">
        <f ca="1" t="shared" si="1"/>
        <v/>
      </c>
      <c r="AA31" s="164"/>
      <c r="AB31" s="165"/>
      <c r="AI31" s="150"/>
      <c r="AK31" s="65"/>
    </row>
    <row r="32" ht="18" customHeight="1" spans="1:57">
      <c r="A32" s="166">
        <v>20</v>
      </c>
      <c r="B32" s="152">
        <f>'INPUT DATA'!L30</f>
        <v>0</v>
      </c>
      <c r="C32" s="153"/>
      <c r="D32" s="153"/>
      <c r="E32" s="154"/>
      <c r="F32" s="167"/>
      <c r="G32" s="168"/>
      <c r="H32" s="168"/>
      <c r="I32" s="169"/>
      <c r="J32" s="170" t="str">
        <v/>
      </c>
      <c r="K32" s="168"/>
      <c r="L32" s="168"/>
      <c r="M32" s="169"/>
      <c r="N32" s="170" t="str">
        <v/>
      </c>
      <c r="O32" s="168"/>
      <c r="P32" s="168"/>
      <c r="Q32" s="169"/>
      <c r="R32" s="170" t="str">
        <v/>
      </c>
      <c r="S32" s="168"/>
      <c r="T32" s="168"/>
      <c r="U32" s="171"/>
      <c r="V32" s="160" t="str">
        <f ca="1" t="shared" si="2"/>
        <v/>
      </c>
      <c r="W32" s="161"/>
      <c r="X32" s="161"/>
      <c r="Y32" s="162"/>
      <c r="Z32" s="163" t="str">
        <f ca="1" t="shared" si="1"/>
        <v/>
      </c>
      <c r="AA32" s="164"/>
      <c r="AB32" s="165"/>
      <c r="AI32" s="150"/>
      <c r="AK32" s="65"/>
    </row>
    <row r="33" ht="18" customHeight="1" spans="1:55">
      <c r="A33" s="166">
        <v>21</v>
      </c>
      <c r="B33" s="152">
        <f>'INPUT DATA'!L31</f>
        <v>0</v>
      </c>
      <c r="C33" s="153"/>
      <c r="D33" s="153"/>
      <c r="E33" s="154"/>
      <c r="F33" s="167"/>
      <c r="G33" s="168"/>
      <c r="H33" s="168"/>
      <c r="I33" s="169"/>
      <c r="J33" s="170" t="str">
        <v/>
      </c>
      <c r="K33" s="168"/>
      <c r="L33" s="168"/>
      <c r="M33" s="169"/>
      <c r="N33" s="170" t="str">
        <v/>
      </c>
      <c r="O33" s="168"/>
      <c r="P33" s="168"/>
      <c r="Q33" s="169"/>
      <c r="R33" s="170" t="str">
        <v/>
      </c>
      <c r="S33" s="168"/>
      <c r="T33" s="168"/>
      <c r="U33" s="171"/>
      <c r="V33" s="160" t="str">
        <f ca="1" t="shared" si="2"/>
        <v/>
      </c>
      <c r="W33" s="161"/>
      <c r="X33" s="161"/>
      <c r="Y33" s="162"/>
      <c r="Z33" s="163" t="str">
        <f ca="1" t="shared" ref="Z33:Z82" si="3">IF(OR($F33="",J33="",N33="",R33="",$V33=""),"",IF($V33&gt;=75,"PASSED","FAILED"))</f>
        <v/>
      </c>
      <c r="AA33" s="164"/>
      <c r="AB33" s="165"/>
      <c r="AI33" s="150"/>
      <c r="AK33" s="65"/>
    </row>
    <row r="34" ht="18" customHeight="1" spans="1:55">
      <c r="A34" s="166">
        <v>22</v>
      </c>
      <c r="B34" s="152">
        <f>'INPUT DATA'!L32</f>
        <v>0</v>
      </c>
      <c r="C34" s="153"/>
      <c r="D34" s="153"/>
      <c r="E34" s="154"/>
      <c r="F34" s="167"/>
      <c r="G34" s="168"/>
      <c r="H34" s="168"/>
      <c r="I34" s="169"/>
      <c r="J34" s="170" t="str">
        <v/>
      </c>
      <c r="K34" s="168"/>
      <c r="L34" s="168"/>
      <c r="M34" s="169"/>
      <c r="N34" s="170" t="str">
        <v/>
      </c>
      <c r="O34" s="168"/>
      <c r="P34" s="168"/>
      <c r="Q34" s="169"/>
      <c r="R34" s="170" t="str">
        <v/>
      </c>
      <c r="S34" s="168"/>
      <c r="T34" s="168"/>
      <c r="U34" s="171"/>
      <c r="V34" s="160" t="str">
        <f ca="1" t="shared" si="2"/>
        <v/>
      </c>
      <c r="W34" s="161"/>
      <c r="X34" s="161"/>
      <c r="Y34" s="162"/>
      <c r="Z34" s="163" t="str">
        <f ca="1" t="shared" si="3"/>
        <v/>
      </c>
      <c r="AA34" s="164"/>
      <c r="AB34" s="165"/>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167"/>
      <c r="G35" s="168"/>
      <c r="H35" s="168"/>
      <c r="I35" s="169"/>
      <c r="J35" s="170" t="str">
        <v/>
      </c>
      <c r="K35" s="168"/>
      <c r="L35" s="168"/>
      <c r="M35" s="169"/>
      <c r="N35" s="170" t="str">
        <v/>
      </c>
      <c r="O35" s="168"/>
      <c r="P35" s="168"/>
      <c r="Q35" s="169"/>
      <c r="R35" s="170" t="str">
        <v/>
      </c>
      <c r="S35" s="168"/>
      <c r="T35" s="168"/>
      <c r="U35" s="171"/>
      <c r="V35" s="160" t="str">
        <f ca="1" t="shared" si="2"/>
        <v/>
      </c>
      <c r="W35" s="161"/>
      <c r="X35" s="161"/>
      <c r="Y35" s="162"/>
      <c r="Z35" s="163" t="str">
        <f ca="1" t="shared" si="3"/>
        <v/>
      </c>
      <c r="AA35" s="164"/>
      <c r="AB35" s="165"/>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167"/>
      <c r="G36" s="168"/>
      <c r="H36" s="168"/>
      <c r="I36" s="169"/>
      <c r="J36" s="170" t="str">
        <v/>
      </c>
      <c r="K36" s="168"/>
      <c r="L36" s="168"/>
      <c r="M36" s="169"/>
      <c r="N36" s="170" t="str">
        <v/>
      </c>
      <c r="O36" s="168"/>
      <c r="P36" s="168"/>
      <c r="Q36" s="169"/>
      <c r="R36" s="170" t="str">
        <v/>
      </c>
      <c r="S36" s="168"/>
      <c r="T36" s="168"/>
      <c r="U36" s="171"/>
      <c r="V36" s="160" t="str">
        <f ca="1" t="shared" si="2"/>
        <v/>
      </c>
      <c r="W36" s="161"/>
      <c r="X36" s="161"/>
      <c r="Y36" s="162"/>
      <c r="Z36" s="163" t="str">
        <f ca="1" t="shared" si="3"/>
        <v/>
      </c>
      <c r="AA36" s="164"/>
      <c r="AB36" s="165"/>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167"/>
      <c r="G37" s="168"/>
      <c r="H37" s="168"/>
      <c r="I37" s="169"/>
      <c r="J37" s="170" t="str">
        <v/>
      </c>
      <c r="K37" s="168"/>
      <c r="L37" s="168"/>
      <c r="M37" s="169"/>
      <c r="N37" s="170" t="str">
        <v/>
      </c>
      <c r="O37" s="168"/>
      <c r="P37" s="168"/>
      <c r="Q37" s="169"/>
      <c r="R37" s="170" t="str">
        <v/>
      </c>
      <c r="S37" s="168"/>
      <c r="T37" s="168"/>
      <c r="U37" s="171"/>
      <c r="V37" s="160" t="str">
        <f ca="1" t="shared" si="2"/>
        <v/>
      </c>
      <c r="W37" s="161"/>
      <c r="X37" s="161"/>
      <c r="Y37" s="162"/>
      <c r="Z37" s="163" t="str">
        <f ca="1" t="shared" si="3"/>
        <v/>
      </c>
      <c r="AA37" s="164"/>
      <c r="AB37" s="165"/>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167"/>
      <c r="G38" s="168"/>
      <c r="H38" s="168"/>
      <c r="I38" s="169"/>
      <c r="J38" s="170" t="str">
        <v/>
      </c>
      <c r="K38" s="168"/>
      <c r="L38" s="168"/>
      <c r="M38" s="169"/>
      <c r="N38" s="170" t="str">
        <v/>
      </c>
      <c r="O38" s="168"/>
      <c r="P38" s="168"/>
      <c r="Q38" s="169"/>
      <c r="R38" s="170" t="str">
        <v/>
      </c>
      <c r="S38" s="168"/>
      <c r="T38" s="168"/>
      <c r="U38" s="171"/>
      <c r="V38" s="160" t="str">
        <f ca="1" t="shared" si="2"/>
        <v/>
      </c>
      <c r="W38" s="161"/>
      <c r="X38" s="161"/>
      <c r="Y38" s="162"/>
      <c r="Z38" s="163" t="str">
        <f ca="1" t="shared" si="3"/>
        <v/>
      </c>
      <c r="AA38" s="164"/>
      <c r="AB38" s="165"/>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167"/>
      <c r="G39" s="168"/>
      <c r="H39" s="168"/>
      <c r="I39" s="169"/>
      <c r="J39" s="170" t="str">
        <v/>
      </c>
      <c r="K39" s="168"/>
      <c r="L39" s="168"/>
      <c r="M39" s="169"/>
      <c r="N39" s="170" t="str">
        <v/>
      </c>
      <c r="O39" s="168"/>
      <c r="P39" s="168"/>
      <c r="Q39" s="169"/>
      <c r="R39" s="170" t="str">
        <v/>
      </c>
      <c r="S39" s="168"/>
      <c r="T39" s="168"/>
      <c r="U39" s="171"/>
      <c r="V39" s="160" t="str">
        <f ca="1" t="shared" si="2"/>
        <v/>
      </c>
      <c r="W39" s="161"/>
      <c r="X39" s="161"/>
      <c r="Y39" s="162"/>
      <c r="Z39" s="163" t="str">
        <f ca="1" t="shared" si="3"/>
        <v/>
      </c>
      <c r="AA39" s="164"/>
      <c r="AB39" s="165"/>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167"/>
      <c r="G40" s="168"/>
      <c r="H40" s="168"/>
      <c r="I40" s="169"/>
      <c r="J40" s="170" t="str">
        <v/>
      </c>
      <c r="K40" s="168"/>
      <c r="L40" s="168"/>
      <c r="M40" s="169"/>
      <c r="N40" s="170" t="str">
        <v/>
      </c>
      <c r="O40" s="168"/>
      <c r="P40" s="168"/>
      <c r="Q40" s="169"/>
      <c r="R40" s="170" t="str">
        <v/>
      </c>
      <c r="S40" s="168"/>
      <c r="T40" s="168"/>
      <c r="U40" s="171"/>
      <c r="V40" s="160" t="str">
        <f ca="1" t="shared" si="2"/>
        <v/>
      </c>
      <c r="W40" s="161"/>
      <c r="X40" s="161"/>
      <c r="Y40" s="162"/>
      <c r="Z40" s="163" t="str">
        <f ca="1" t="shared" si="3"/>
        <v/>
      </c>
      <c r="AA40" s="164"/>
      <c r="AB40" s="165"/>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167"/>
      <c r="G41" s="168"/>
      <c r="H41" s="168"/>
      <c r="I41" s="169"/>
      <c r="J41" s="170" t="str">
        <v/>
      </c>
      <c r="K41" s="168"/>
      <c r="L41" s="168"/>
      <c r="M41" s="169"/>
      <c r="N41" s="170" t="str">
        <v/>
      </c>
      <c r="O41" s="168"/>
      <c r="P41" s="168"/>
      <c r="Q41" s="169"/>
      <c r="R41" s="170" t="str">
        <v/>
      </c>
      <c r="S41" s="168"/>
      <c r="T41" s="168"/>
      <c r="U41" s="171"/>
      <c r="V41" s="160" t="str">
        <f ca="1" t="shared" si="2"/>
        <v/>
      </c>
      <c r="W41" s="161"/>
      <c r="X41" s="161"/>
      <c r="Y41" s="162"/>
      <c r="Z41" s="163" t="str">
        <f ca="1" t="shared" si="3"/>
        <v/>
      </c>
      <c r="AA41" s="164"/>
      <c r="AB41" s="165"/>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167"/>
      <c r="G42" s="168"/>
      <c r="H42" s="168"/>
      <c r="I42" s="169"/>
      <c r="J42" s="170" t="str">
        <v/>
      </c>
      <c r="K42" s="168"/>
      <c r="L42" s="168"/>
      <c r="M42" s="169"/>
      <c r="N42" s="170" t="str">
        <v/>
      </c>
      <c r="O42" s="168"/>
      <c r="P42" s="168"/>
      <c r="Q42" s="169"/>
      <c r="R42" s="170" t="str">
        <v/>
      </c>
      <c r="S42" s="168"/>
      <c r="T42" s="168"/>
      <c r="U42" s="171"/>
      <c r="V42" s="160" t="str">
        <f ca="1" t="shared" si="2"/>
        <v/>
      </c>
      <c r="W42" s="161"/>
      <c r="X42" s="161"/>
      <c r="Y42" s="162"/>
      <c r="Z42" s="163" t="str">
        <f ca="1" t="shared" si="3"/>
        <v/>
      </c>
      <c r="AA42" s="164"/>
      <c r="AB42" s="165"/>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167"/>
      <c r="G43" s="168"/>
      <c r="H43" s="168"/>
      <c r="I43" s="169"/>
      <c r="J43" s="170" t="str">
        <v/>
      </c>
      <c r="K43" s="168"/>
      <c r="L43" s="168"/>
      <c r="M43" s="169"/>
      <c r="N43" s="170" t="str">
        <v/>
      </c>
      <c r="O43" s="168"/>
      <c r="P43" s="168"/>
      <c r="Q43" s="169"/>
      <c r="R43" s="170" t="str">
        <v/>
      </c>
      <c r="S43" s="168"/>
      <c r="T43" s="168"/>
      <c r="U43" s="171"/>
      <c r="V43" s="160" t="str">
        <f ca="1" t="shared" si="2"/>
        <v/>
      </c>
      <c r="W43" s="161"/>
      <c r="X43" s="161"/>
      <c r="Y43" s="162"/>
      <c r="Z43" s="163" t="str">
        <f ca="1" t="shared" si="3"/>
        <v/>
      </c>
      <c r="AA43" s="164"/>
      <c r="AB43" s="165"/>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167"/>
      <c r="G44" s="168"/>
      <c r="H44" s="168"/>
      <c r="I44" s="169"/>
      <c r="J44" s="170" t="str">
        <v/>
      </c>
      <c r="K44" s="168"/>
      <c r="L44" s="168"/>
      <c r="M44" s="169"/>
      <c r="N44" s="170" t="str">
        <v/>
      </c>
      <c r="O44" s="168"/>
      <c r="P44" s="168"/>
      <c r="Q44" s="169"/>
      <c r="R44" s="170" t="str">
        <v/>
      </c>
      <c r="S44" s="168"/>
      <c r="T44" s="168"/>
      <c r="U44" s="171"/>
      <c r="V44" s="160" t="str">
        <f ca="1" t="shared" si="2"/>
        <v/>
      </c>
      <c r="W44" s="161"/>
      <c r="X44" s="161"/>
      <c r="Y44" s="162"/>
      <c r="Z44" s="163" t="str">
        <f ca="1" t="shared" si="3"/>
        <v/>
      </c>
      <c r="AA44" s="164"/>
      <c r="AB44" s="165"/>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167"/>
      <c r="G45" s="168"/>
      <c r="H45" s="168"/>
      <c r="I45" s="169"/>
      <c r="J45" s="170" t="str">
        <v/>
      </c>
      <c r="K45" s="168"/>
      <c r="L45" s="168"/>
      <c r="M45" s="169"/>
      <c r="N45" s="170" t="str">
        <v/>
      </c>
      <c r="O45" s="168"/>
      <c r="P45" s="168"/>
      <c r="Q45" s="169"/>
      <c r="R45" s="170" t="str">
        <v/>
      </c>
      <c r="S45" s="168"/>
      <c r="T45" s="168"/>
      <c r="U45" s="171"/>
      <c r="V45" s="160" t="str">
        <f ca="1" t="shared" si="2"/>
        <v/>
      </c>
      <c r="W45" s="161"/>
      <c r="X45" s="161"/>
      <c r="Y45" s="162"/>
      <c r="Z45" s="163" t="str">
        <f ca="1" t="shared" si="3"/>
        <v/>
      </c>
      <c r="AA45" s="164"/>
      <c r="AB45" s="165"/>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167"/>
      <c r="G46" s="168"/>
      <c r="H46" s="168"/>
      <c r="I46" s="169"/>
      <c r="J46" s="170" t="str">
        <v/>
      </c>
      <c r="K46" s="168"/>
      <c r="L46" s="168"/>
      <c r="M46" s="169"/>
      <c r="N46" s="170" t="str">
        <v/>
      </c>
      <c r="O46" s="168"/>
      <c r="P46" s="168"/>
      <c r="Q46" s="169"/>
      <c r="R46" s="170" t="str">
        <v/>
      </c>
      <c r="S46" s="168"/>
      <c r="T46" s="168"/>
      <c r="U46" s="171"/>
      <c r="V46" s="160" t="str">
        <f ca="1" t="shared" si="2"/>
        <v/>
      </c>
      <c r="W46" s="161"/>
      <c r="X46" s="161"/>
      <c r="Y46" s="162"/>
      <c r="Z46" s="163" t="str">
        <f ca="1" t="shared" si="3"/>
        <v/>
      </c>
      <c r="AA46" s="164"/>
      <c r="AB46" s="165"/>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167"/>
      <c r="G47" s="168"/>
      <c r="H47" s="168"/>
      <c r="I47" s="169"/>
      <c r="J47" s="170" t="str">
        <v/>
      </c>
      <c r="K47" s="168"/>
      <c r="L47" s="168"/>
      <c r="M47" s="169"/>
      <c r="N47" s="170" t="str">
        <v/>
      </c>
      <c r="O47" s="168"/>
      <c r="P47" s="168"/>
      <c r="Q47" s="169"/>
      <c r="R47" s="170" t="str">
        <v/>
      </c>
      <c r="S47" s="168"/>
      <c r="T47" s="168"/>
      <c r="U47" s="171"/>
      <c r="V47" s="160" t="str">
        <f ca="1" t="shared" si="2"/>
        <v/>
      </c>
      <c r="W47" s="161"/>
      <c r="X47" s="161"/>
      <c r="Y47" s="162"/>
      <c r="Z47" s="163" t="str">
        <f ca="1" t="shared" si="3"/>
        <v/>
      </c>
      <c r="AA47" s="164"/>
      <c r="AB47" s="165"/>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167"/>
      <c r="G48" s="168"/>
      <c r="H48" s="168"/>
      <c r="I48" s="169"/>
      <c r="J48" s="170" t="str">
        <v/>
      </c>
      <c r="K48" s="168"/>
      <c r="L48" s="168"/>
      <c r="M48" s="169"/>
      <c r="N48" s="170" t="str">
        <v/>
      </c>
      <c r="O48" s="168"/>
      <c r="P48" s="168"/>
      <c r="Q48" s="169"/>
      <c r="R48" s="170" t="str">
        <v/>
      </c>
      <c r="S48" s="168"/>
      <c r="T48" s="168"/>
      <c r="U48" s="171"/>
      <c r="V48" s="160" t="str">
        <f ca="1" t="shared" si="2"/>
        <v/>
      </c>
      <c r="W48" s="161"/>
      <c r="X48" s="161"/>
      <c r="Y48" s="162"/>
      <c r="Z48" s="163" t="str">
        <f ca="1" t="shared" si="3"/>
        <v/>
      </c>
      <c r="AA48" s="164"/>
      <c r="AB48" s="165"/>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167"/>
      <c r="G49" s="168"/>
      <c r="H49" s="168"/>
      <c r="I49" s="169"/>
      <c r="J49" s="170" t="str">
        <v/>
      </c>
      <c r="K49" s="168"/>
      <c r="L49" s="168"/>
      <c r="M49" s="169"/>
      <c r="N49" s="170" t="str">
        <v/>
      </c>
      <c r="O49" s="168"/>
      <c r="P49" s="168"/>
      <c r="Q49" s="169"/>
      <c r="R49" s="170" t="str">
        <v/>
      </c>
      <c r="S49" s="168"/>
      <c r="T49" s="168"/>
      <c r="U49" s="171"/>
      <c r="V49" s="160" t="str">
        <f ca="1" t="shared" si="2"/>
        <v/>
      </c>
      <c r="W49" s="161"/>
      <c r="X49" s="161"/>
      <c r="Y49" s="162"/>
      <c r="Z49" s="163" t="str">
        <f ca="1" t="shared" si="3"/>
        <v/>
      </c>
      <c r="AA49" s="164"/>
      <c r="AB49" s="165"/>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167"/>
      <c r="G50" s="168"/>
      <c r="H50" s="168"/>
      <c r="I50" s="169"/>
      <c r="J50" s="170" t="str">
        <v/>
      </c>
      <c r="K50" s="168"/>
      <c r="L50" s="168"/>
      <c r="M50" s="169"/>
      <c r="N50" s="170" t="str">
        <v/>
      </c>
      <c r="O50" s="168"/>
      <c r="P50" s="168"/>
      <c r="Q50" s="169"/>
      <c r="R50" s="170" t="str">
        <v/>
      </c>
      <c r="S50" s="168"/>
      <c r="T50" s="168"/>
      <c r="U50" s="171"/>
      <c r="V50" s="160" t="str">
        <f ca="1" t="shared" si="2"/>
        <v/>
      </c>
      <c r="W50" s="161"/>
      <c r="X50" s="161"/>
      <c r="Y50" s="162"/>
      <c r="Z50" s="163" t="str">
        <f ca="1" t="shared" si="3"/>
        <v/>
      </c>
      <c r="AA50" s="164"/>
      <c r="AB50" s="165"/>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167"/>
      <c r="G51" s="168"/>
      <c r="H51" s="168"/>
      <c r="I51" s="169"/>
      <c r="J51" s="170" t="str">
        <v/>
      </c>
      <c r="K51" s="168"/>
      <c r="L51" s="168"/>
      <c r="M51" s="169"/>
      <c r="N51" s="170" t="str">
        <v/>
      </c>
      <c r="O51" s="168"/>
      <c r="P51" s="168"/>
      <c r="Q51" s="169"/>
      <c r="R51" s="170" t="str">
        <v/>
      </c>
      <c r="S51" s="168"/>
      <c r="T51" s="168"/>
      <c r="U51" s="171"/>
      <c r="V51" s="160" t="str">
        <f ca="1" t="shared" si="2"/>
        <v/>
      </c>
      <c r="W51" s="161"/>
      <c r="X51" s="161"/>
      <c r="Y51" s="162"/>
      <c r="Z51" s="163" t="str">
        <f ca="1" t="shared" si="3"/>
        <v/>
      </c>
      <c r="AA51" s="164"/>
      <c r="AB51" s="165"/>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167"/>
      <c r="G52" s="168"/>
      <c r="H52" s="168"/>
      <c r="I52" s="169"/>
      <c r="J52" s="170" t="str">
        <v/>
      </c>
      <c r="K52" s="168"/>
      <c r="L52" s="168"/>
      <c r="M52" s="169"/>
      <c r="N52" s="170" t="str">
        <v/>
      </c>
      <c r="O52" s="168"/>
      <c r="P52" s="168"/>
      <c r="Q52" s="169"/>
      <c r="R52" s="170" t="str">
        <v/>
      </c>
      <c r="S52" s="168"/>
      <c r="T52" s="168"/>
      <c r="U52" s="171"/>
      <c r="V52" s="160" t="str">
        <f ca="1" t="shared" si="2"/>
        <v/>
      </c>
      <c r="W52" s="161"/>
      <c r="X52" s="161"/>
      <c r="Y52" s="162"/>
      <c r="Z52" s="163" t="str">
        <f ca="1" t="shared" si="3"/>
        <v/>
      </c>
      <c r="AA52" s="164"/>
      <c r="AB52" s="165"/>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167"/>
      <c r="G53" s="168"/>
      <c r="H53" s="168"/>
      <c r="I53" s="169"/>
      <c r="J53" s="170" t="str">
        <v/>
      </c>
      <c r="K53" s="168"/>
      <c r="L53" s="168"/>
      <c r="M53" s="169"/>
      <c r="N53" s="170" t="str">
        <v/>
      </c>
      <c r="O53" s="168"/>
      <c r="P53" s="168"/>
      <c r="Q53" s="169"/>
      <c r="R53" s="170" t="str">
        <v/>
      </c>
      <c r="S53" s="168"/>
      <c r="T53" s="168"/>
      <c r="U53" s="171"/>
      <c r="V53" s="160" t="str">
        <f ca="1" t="shared" si="2"/>
        <v/>
      </c>
      <c r="W53" s="161"/>
      <c r="X53" s="161"/>
      <c r="Y53" s="162"/>
      <c r="Z53" s="163" t="str">
        <f ca="1" t="shared" si="3"/>
        <v/>
      </c>
      <c r="AA53" s="164"/>
      <c r="AB53" s="165"/>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167"/>
      <c r="G54" s="168"/>
      <c r="H54" s="168"/>
      <c r="I54" s="169"/>
      <c r="J54" s="170" t="str">
        <v/>
      </c>
      <c r="K54" s="168"/>
      <c r="L54" s="168"/>
      <c r="M54" s="169"/>
      <c r="N54" s="170" t="str">
        <v/>
      </c>
      <c r="O54" s="168"/>
      <c r="P54" s="168"/>
      <c r="Q54" s="169"/>
      <c r="R54" s="170" t="str">
        <v/>
      </c>
      <c r="S54" s="168"/>
      <c r="T54" s="168"/>
      <c r="U54" s="171"/>
      <c r="V54" s="160" t="str">
        <f ca="1" t="shared" si="2"/>
        <v/>
      </c>
      <c r="W54" s="161"/>
      <c r="X54" s="161"/>
      <c r="Y54" s="162"/>
      <c r="Z54" s="163" t="str">
        <f ca="1" t="shared" si="3"/>
        <v/>
      </c>
      <c r="AA54" s="164"/>
      <c r="AB54" s="165"/>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167"/>
      <c r="G55" s="168"/>
      <c r="H55" s="168"/>
      <c r="I55" s="169"/>
      <c r="J55" s="170" t="str">
        <v/>
      </c>
      <c r="K55" s="168"/>
      <c r="L55" s="168"/>
      <c r="M55" s="169"/>
      <c r="N55" s="170" t="str">
        <v/>
      </c>
      <c r="O55" s="168"/>
      <c r="P55" s="168"/>
      <c r="Q55" s="169"/>
      <c r="R55" s="170" t="str">
        <v/>
      </c>
      <c r="S55" s="168"/>
      <c r="T55" s="168"/>
      <c r="U55" s="171"/>
      <c r="V55" s="160" t="str">
        <f ca="1" t="shared" si="2"/>
        <v/>
      </c>
      <c r="W55" s="161"/>
      <c r="X55" s="161"/>
      <c r="Y55" s="162"/>
      <c r="Z55" s="163" t="str">
        <f ca="1" t="shared" si="3"/>
        <v/>
      </c>
      <c r="AA55" s="164"/>
      <c r="AB55" s="165"/>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167"/>
      <c r="G56" s="168"/>
      <c r="H56" s="168"/>
      <c r="I56" s="169"/>
      <c r="J56" s="170" t="str">
        <v/>
      </c>
      <c r="K56" s="168"/>
      <c r="L56" s="168"/>
      <c r="M56" s="169"/>
      <c r="N56" s="170" t="str">
        <v/>
      </c>
      <c r="O56" s="168"/>
      <c r="P56" s="168"/>
      <c r="Q56" s="169"/>
      <c r="R56" s="170" t="str">
        <v/>
      </c>
      <c r="S56" s="168"/>
      <c r="T56" s="168"/>
      <c r="U56" s="171"/>
      <c r="V56" s="160" t="str">
        <f ca="1" t="shared" si="2"/>
        <v/>
      </c>
      <c r="W56" s="161"/>
      <c r="X56" s="161"/>
      <c r="Y56" s="162"/>
      <c r="Z56" s="163" t="str">
        <f ca="1" t="shared" si="3"/>
        <v/>
      </c>
      <c r="AA56" s="164"/>
      <c r="AB56" s="165"/>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167"/>
      <c r="G57" s="168"/>
      <c r="H57" s="168"/>
      <c r="I57" s="169"/>
      <c r="J57" s="170" t="str">
        <v/>
      </c>
      <c r="K57" s="168"/>
      <c r="L57" s="168"/>
      <c r="M57" s="169"/>
      <c r="N57" s="170" t="str">
        <v/>
      </c>
      <c r="O57" s="168"/>
      <c r="P57" s="168"/>
      <c r="Q57" s="169"/>
      <c r="R57" s="170" t="str">
        <v/>
      </c>
      <c r="S57" s="168"/>
      <c r="T57" s="168"/>
      <c r="U57" s="171"/>
      <c r="V57" s="160" t="str">
        <f ca="1" t="shared" si="2"/>
        <v/>
      </c>
      <c r="W57" s="161"/>
      <c r="X57" s="161"/>
      <c r="Y57" s="162"/>
      <c r="Z57" s="163" t="str">
        <f ca="1" t="shared" si="3"/>
        <v/>
      </c>
      <c r="AA57" s="164"/>
      <c r="AB57" s="165"/>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167"/>
      <c r="G58" s="168"/>
      <c r="H58" s="168"/>
      <c r="I58" s="169"/>
      <c r="J58" s="170" t="str">
        <v/>
      </c>
      <c r="K58" s="168"/>
      <c r="L58" s="168"/>
      <c r="M58" s="169"/>
      <c r="N58" s="170" t="str">
        <v/>
      </c>
      <c r="O58" s="168"/>
      <c r="P58" s="168"/>
      <c r="Q58" s="169"/>
      <c r="R58" s="170" t="str">
        <v/>
      </c>
      <c r="S58" s="168"/>
      <c r="T58" s="168"/>
      <c r="U58" s="171"/>
      <c r="V58" s="160" t="str">
        <f ca="1" t="shared" si="2"/>
        <v/>
      </c>
      <c r="W58" s="161"/>
      <c r="X58" s="161"/>
      <c r="Y58" s="162"/>
      <c r="Z58" s="163" t="str">
        <f ca="1" t="shared" si="3"/>
        <v/>
      </c>
      <c r="AA58" s="164"/>
      <c r="AB58" s="165"/>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167"/>
      <c r="G59" s="168"/>
      <c r="H59" s="168"/>
      <c r="I59" s="169"/>
      <c r="J59" s="170" t="str">
        <v/>
      </c>
      <c r="K59" s="168"/>
      <c r="L59" s="168"/>
      <c r="M59" s="169"/>
      <c r="N59" s="170" t="str">
        <v/>
      </c>
      <c r="O59" s="168"/>
      <c r="P59" s="168"/>
      <c r="Q59" s="169"/>
      <c r="R59" s="170" t="str">
        <v/>
      </c>
      <c r="S59" s="168"/>
      <c r="T59" s="168"/>
      <c r="U59" s="171"/>
      <c r="V59" s="160" t="str">
        <f ca="1" t="shared" si="2"/>
        <v/>
      </c>
      <c r="W59" s="161"/>
      <c r="X59" s="161"/>
      <c r="Y59" s="162"/>
      <c r="Z59" s="163" t="str">
        <f ca="1" t="shared" si="3"/>
        <v/>
      </c>
      <c r="AA59" s="164"/>
      <c r="AB59" s="165"/>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167"/>
      <c r="G60" s="168"/>
      <c r="H60" s="168"/>
      <c r="I60" s="169"/>
      <c r="J60" s="170" t="str">
        <v/>
      </c>
      <c r="K60" s="168"/>
      <c r="L60" s="168"/>
      <c r="M60" s="169"/>
      <c r="N60" s="170" t="str">
        <v/>
      </c>
      <c r="O60" s="168"/>
      <c r="P60" s="168"/>
      <c r="Q60" s="169"/>
      <c r="R60" s="170" t="str">
        <v/>
      </c>
      <c r="S60" s="168"/>
      <c r="T60" s="168"/>
      <c r="U60" s="171"/>
      <c r="V60" s="160" t="str">
        <f ca="1" t="shared" si="2"/>
        <v/>
      </c>
      <c r="W60" s="161"/>
      <c r="X60" s="161"/>
      <c r="Y60" s="162"/>
      <c r="Z60" s="163" t="str">
        <f ca="1" t="shared" si="3"/>
        <v/>
      </c>
      <c r="AA60" s="164"/>
      <c r="AB60" s="165"/>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167"/>
      <c r="G61" s="168"/>
      <c r="H61" s="168"/>
      <c r="I61" s="169"/>
      <c r="J61" s="170" t="str">
        <v/>
      </c>
      <c r="K61" s="168"/>
      <c r="L61" s="168"/>
      <c r="M61" s="169"/>
      <c r="N61" s="170" t="str">
        <v/>
      </c>
      <c r="O61" s="168"/>
      <c r="P61" s="168"/>
      <c r="Q61" s="169"/>
      <c r="R61" s="170" t="str">
        <v/>
      </c>
      <c r="S61" s="168"/>
      <c r="T61" s="168"/>
      <c r="U61" s="171"/>
      <c r="V61" s="160" t="str">
        <f ca="1" t="shared" si="2"/>
        <v/>
      </c>
      <c r="W61" s="161"/>
      <c r="X61" s="161"/>
      <c r="Y61" s="162"/>
      <c r="Z61" s="163" t="str">
        <f ca="1" t="shared" si="3"/>
        <v/>
      </c>
      <c r="AA61" s="164"/>
      <c r="AB61" s="165"/>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173"/>
      <c r="G62" s="174"/>
      <c r="H62" s="174"/>
      <c r="I62" s="175"/>
      <c r="J62" s="176" t="str">
        <v/>
      </c>
      <c r="K62" s="174"/>
      <c r="L62" s="174"/>
      <c r="M62" s="175"/>
      <c r="N62" s="176" t="str">
        <v/>
      </c>
      <c r="O62" s="174"/>
      <c r="P62" s="174"/>
      <c r="Q62" s="175"/>
      <c r="R62" s="176" t="str">
        <v/>
      </c>
      <c r="S62" s="174"/>
      <c r="T62" s="174"/>
      <c r="U62" s="177"/>
      <c r="V62" s="160" t="str">
        <f ca="1" t="shared" si="2"/>
        <v/>
      </c>
      <c r="W62" s="161"/>
      <c r="X62" s="161"/>
      <c r="Y62" s="162"/>
      <c r="Z62" s="178" t="str">
        <f ca="1" t="shared" si="3"/>
        <v/>
      </c>
      <c r="AA62" s="179"/>
      <c r="AB62" s="180"/>
      <c r="AI62" s="150"/>
      <c r="AK62" s="65"/>
      <c r="AN62" s="67"/>
      <c r="AO62" s="67"/>
      <c r="AP62" s="67"/>
      <c r="AQ62" s="67"/>
      <c r="AR62" s="67"/>
      <c r="AS62" s="67"/>
      <c r="AT62" s="67"/>
      <c r="AU62" s="67"/>
      <c r="AV62" s="67"/>
      <c r="AW62" s="67"/>
      <c r="AX62" s="67"/>
      <c r="AY62" s="67"/>
      <c r="AZ62" s="67"/>
      <c r="BA62" s="67"/>
      <c r="BB62" s="67"/>
      <c r="BC62" s="67"/>
    </row>
    <row r="63" ht="18" customHeight="1" spans="1:55">
      <c r="A63" s="181" t="s">
        <v>207</v>
      </c>
      <c r="B63" s="182"/>
      <c r="C63" s="182"/>
      <c r="D63" s="182"/>
      <c r="E63" s="183"/>
      <c r="F63" s="184"/>
      <c r="G63" s="185"/>
      <c r="H63" s="185"/>
      <c r="I63" s="185"/>
      <c r="J63" s="185">
        <v>0</v>
      </c>
      <c r="K63" s="185"/>
      <c r="L63" s="185"/>
      <c r="M63" s="185"/>
      <c r="N63" s="185">
        <v>0</v>
      </c>
      <c r="O63" s="185"/>
      <c r="P63" s="185"/>
      <c r="Q63" s="185"/>
      <c r="R63" s="185">
        <v>0</v>
      </c>
      <c r="S63" s="185"/>
      <c r="T63" s="185"/>
      <c r="U63" s="186"/>
      <c r="V63" s="187"/>
      <c r="W63" s="188"/>
      <c r="X63" s="188"/>
      <c r="Y63" s="188"/>
      <c r="Z63" s="189" t="str">
        <f ca="1" t="shared" si="3"/>
        <v/>
      </c>
      <c r="AA63" s="189"/>
      <c r="AB63" s="190"/>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t="str">
        <f>'INPUT DATA'!O11</f>
        <v>ALCANTARA, ANGELICA U.</v>
      </c>
      <c r="C64" s="153"/>
      <c r="D64" s="153"/>
      <c r="E64" s="154"/>
      <c r="F64" s="167"/>
      <c r="G64" s="168"/>
      <c r="H64" s="168"/>
      <c r="I64" s="169"/>
      <c r="J64" s="170">
        <v>94</v>
      </c>
      <c r="K64" s="168"/>
      <c r="L64" s="168"/>
      <c r="M64" s="169"/>
      <c r="N64" s="170" t="str">
        <v/>
      </c>
      <c r="O64" s="168"/>
      <c r="P64" s="168"/>
      <c r="Q64" s="169"/>
      <c r="R64" s="170" t="str">
        <v/>
      </c>
      <c r="S64" s="168"/>
      <c r="T64" s="168"/>
      <c r="U64" s="171"/>
      <c r="V64" s="160" t="str">
        <f ca="1">IF(OR(F64="",N64="",J64="",R64=""),"",IF(ISERROR(ROUND(AVERAGE(F64,J64,N64,R64),0)),"",ROUND(AVERAGE(F64,J64,N64,R64),0)))</f>
        <v/>
      </c>
      <c r="W64" s="161"/>
      <c r="X64" s="161"/>
      <c r="Y64" s="162"/>
      <c r="Z64" s="163" t="str">
        <f ca="1" t="shared" si="3"/>
        <v/>
      </c>
      <c r="AA64" s="164"/>
      <c r="AB64" s="165"/>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t="str">
        <f>'INPUT DATA'!O12</f>
        <v>ALCANTARA, SHAIRA V.</v>
      </c>
      <c r="C65" s="153"/>
      <c r="D65" s="153"/>
      <c r="E65" s="154"/>
      <c r="F65" s="167"/>
      <c r="G65" s="168"/>
      <c r="H65" s="168"/>
      <c r="I65" s="169"/>
      <c r="J65" s="170">
        <v>90</v>
      </c>
      <c r="K65" s="168"/>
      <c r="L65" s="168"/>
      <c r="M65" s="169"/>
      <c r="N65" s="170" t="str">
        <v/>
      </c>
      <c r="O65" s="168"/>
      <c r="P65" s="168"/>
      <c r="Q65" s="169"/>
      <c r="R65" s="170" t="str">
        <v/>
      </c>
      <c r="S65" s="168"/>
      <c r="T65" s="168"/>
      <c r="U65" s="171"/>
      <c r="V65" s="160" t="str">
        <f ca="1" t="shared" ref="V65:V113" si="4">IF(OR(F65="",N65="",J65="",R65=""),"",IF(ISERROR(ROUND(AVERAGE(F65,J65,N65,R65),0)),"",ROUND(AVERAGE(F65,J65,N65,R65),0)))</f>
        <v/>
      </c>
      <c r="W65" s="161"/>
      <c r="X65" s="161"/>
      <c r="Y65" s="162"/>
      <c r="Z65" s="163" t="str">
        <f ca="1" t="shared" si="3"/>
        <v/>
      </c>
      <c r="AA65" s="164"/>
      <c r="AB65" s="165"/>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t="str">
        <f>'INPUT DATA'!O13</f>
        <v>AQUINO, HANNAH D.</v>
      </c>
      <c r="C66" s="153"/>
      <c r="D66" s="153"/>
      <c r="E66" s="154"/>
      <c r="F66" s="167"/>
      <c r="G66" s="168"/>
      <c r="H66" s="168"/>
      <c r="I66" s="169"/>
      <c r="J66" s="170">
        <v>90</v>
      </c>
      <c r="K66" s="168"/>
      <c r="L66" s="168"/>
      <c r="M66" s="169"/>
      <c r="N66" s="170" t="str">
        <v/>
      </c>
      <c r="O66" s="168"/>
      <c r="P66" s="168"/>
      <c r="Q66" s="169"/>
      <c r="R66" s="170" t="str">
        <v/>
      </c>
      <c r="S66" s="168"/>
      <c r="T66" s="168"/>
      <c r="U66" s="171"/>
      <c r="V66" s="160" t="str">
        <f ca="1" t="shared" si="4"/>
        <v/>
      </c>
      <c r="W66" s="161"/>
      <c r="X66" s="161"/>
      <c r="Y66" s="162"/>
      <c r="Z66" s="163" t="str">
        <f ca="1" t="shared" si="3"/>
        <v/>
      </c>
      <c r="AA66" s="164"/>
      <c r="AB66" s="165"/>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t="str">
        <f>'INPUT DATA'!O14</f>
        <v>BAUTISTA, JASMINE H.</v>
      </c>
      <c r="C67" s="153"/>
      <c r="D67" s="153"/>
      <c r="E67" s="154"/>
      <c r="F67" s="167"/>
      <c r="G67" s="168"/>
      <c r="H67" s="168"/>
      <c r="I67" s="169"/>
      <c r="J67" s="170">
        <v>92</v>
      </c>
      <c r="K67" s="168"/>
      <c r="L67" s="168"/>
      <c r="M67" s="169"/>
      <c r="N67" s="170" t="str">
        <v/>
      </c>
      <c r="O67" s="168"/>
      <c r="P67" s="168"/>
      <c r="Q67" s="169"/>
      <c r="R67" s="170" t="str">
        <v/>
      </c>
      <c r="S67" s="168"/>
      <c r="T67" s="168"/>
      <c r="U67" s="171"/>
      <c r="V67" s="160" t="str">
        <f ca="1" t="shared" si="4"/>
        <v/>
      </c>
      <c r="W67" s="161"/>
      <c r="X67" s="161"/>
      <c r="Y67" s="162"/>
      <c r="Z67" s="163" t="str">
        <f ca="1" t="shared" si="3"/>
        <v/>
      </c>
      <c r="AA67" s="164"/>
      <c r="AB67" s="165"/>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t="str">
        <f>'INPUT DATA'!O15</f>
        <v>CABRERA, MAE Z.</v>
      </c>
      <c r="C68" s="153"/>
      <c r="D68" s="153"/>
      <c r="E68" s="154"/>
      <c r="F68" s="167"/>
      <c r="G68" s="168"/>
      <c r="H68" s="168"/>
      <c r="I68" s="169"/>
      <c r="J68" s="170">
        <v>85</v>
      </c>
      <c r="K68" s="168"/>
      <c r="L68" s="168"/>
      <c r="M68" s="169"/>
      <c r="N68" s="170" t="str">
        <v/>
      </c>
      <c r="O68" s="168"/>
      <c r="P68" s="168"/>
      <c r="Q68" s="169"/>
      <c r="R68" s="170" t="str">
        <v/>
      </c>
      <c r="S68" s="168"/>
      <c r="T68" s="168"/>
      <c r="U68" s="171"/>
      <c r="V68" s="160" t="str">
        <f ca="1" t="shared" si="4"/>
        <v/>
      </c>
      <c r="W68" s="161"/>
      <c r="X68" s="161"/>
      <c r="Y68" s="162"/>
      <c r="Z68" s="163" t="str">
        <f ca="1" t="shared" si="3"/>
        <v/>
      </c>
      <c r="AA68" s="164"/>
      <c r="AB68" s="165"/>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t="str">
        <f>'INPUT DATA'!O16</f>
        <v>CASTILLO, MIKAELA N.</v>
      </c>
      <c r="C69" s="153"/>
      <c r="D69" s="153"/>
      <c r="E69" s="154"/>
      <c r="F69" s="167"/>
      <c r="G69" s="168"/>
      <c r="H69" s="168"/>
      <c r="I69" s="169"/>
      <c r="J69" s="170">
        <v>86</v>
      </c>
      <c r="K69" s="168"/>
      <c r="L69" s="168"/>
      <c r="M69" s="169"/>
      <c r="N69" s="170" t="str">
        <v/>
      </c>
      <c r="O69" s="168"/>
      <c r="P69" s="168"/>
      <c r="Q69" s="169"/>
      <c r="R69" s="170" t="str">
        <v/>
      </c>
      <c r="S69" s="168"/>
      <c r="T69" s="168"/>
      <c r="U69" s="171"/>
      <c r="V69" s="160" t="str">
        <f ca="1" t="shared" si="4"/>
        <v/>
      </c>
      <c r="W69" s="161"/>
      <c r="X69" s="161"/>
      <c r="Y69" s="162"/>
      <c r="Z69" s="163" t="str">
        <f ca="1" t="shared" si="3"/>
        <v/>
      </c>
      <c r="AA69" s="164"/>
      <c r="AB69" s="165"/>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t="str">
        <f>'INPUT DATA'!O17</f>
        <v>CASTILLO, TRISHA V.</v>
      </c>
      <c r="C70" s="153"/>
      <c r="D70" s="153"/>
      <c r="E70" s="154"/>
      <c r="F70" s="167"/>
      <c r="G70" s="168"/>
      <c r="H70" s="168"/>
      <c r="I70" s="169"/>
      <c r="J70" s="170" t="str">
        <v/>
      </c>
      <c r="K70" s="168"/>
      <c r="L70" s="168"/>
      <c r="M70" s="169"/>
      <c r="N70" s="170" t="str">
        <v/>
      </c>
      <c r="O70" s="168"/>
      <c r="P70" s="168"/>
      <c r="Q70" s="169"/>
      <c r="R70" s="170" t="str">
        <v/>
      </c>
      <c r="S70" s="168"/>
      <c r="T70" s="168"/>
      <c r="U70" s="171"/>
      <c r="V70" s="160" t="str">
        <f ca="1" t="shared" si="4"/>
        <v/>
      </c>
      <c r="W70" s="161"/>
      <c r="X70" s="161"/>
      <c r="Y70" s="162"/>
      <c r="Z70" s="163" t="str">
        <f ca="1" t="shared" si="3"/>
        <v/>
      </c>
      <c r="AA70" s="164"/>
      <c r="AB70" s="165"/>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t="str">
        <f>'INPUT DATA'!O18</f>
        <v>DELA CRUZ, DIANE L.</v>
      </c>
      <c r="C71" s="153"/>
      <c r="D71" s="153"/>
      <c r="E71" s="154"/>
      <c r="F71" s="167"/>
      <c r="G71" s="168"/>
      <c r="H71" s="168"/>
      <c r="I71" s="169"/>
      <c r="J71" s="170">
        <v>87</v>
      </c>
      <c r="K71" s="168"/>
      <c r="L71" s="168"/>
      <c r="M71" s="169"/>
      <c r="N71" s="170" t="str">
        <v/>
      </c>
      <c r="O71" s="168"/>
      <c r="P71" s="168"/>
      <c r="Q71" s="169"/>
      <c r="R71" s="170" t="str">
        <v/>
      </c>
      <c r="S71" s="168"/>
      <c r="T71" s="168"/>
      <c r="U71" s="171"/>
      <c r="V71" s="160" t="str">
        <f ca="1" t="shared" si="4"/>
        <v/>
      </c>
      <c r="W71" s="161"/>
      <c r="X71" s="161"/>
      <c r="Y71" s="162"/>
      <c r="Z71" s="163" t="str">
        <f ca="1" t="shared" si="3"/>
        <v/>
      </c>
      <c r="AA71" s="164"/>
      <c r="AB71" s="165"/>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t="str">
        <f>'INPUT DATA'!O19</f>
        <v>DELA CRUZ, MARIA CLARA F.</v>
      </c>
      <c r="C72" s="153"/>
      <c r="D72" s="153"/>
      <c r="E72" s="154"/>
      <c r="F72" s="167"/>
      <c r="G72" s="168"/>
      <c r="H72" s="168"/>
      <c r="I72" s="169"/>
      <c r="J72" s="170">
        <v>94</v>
      </c>
      <c r="K72" s="168"/>
      <c r="L72" s="168"/>
      <c r="M72" s="169"/>
      <c r="N72" s="170" t="str">
        <v/>
      </c>
      <c r="O72" s="168"/>
      <c r="P72" s="168"/>
      <c r="Q72" s="169"/>
      <c r="R72" s="170" t="str">
        <v/>
      </c>
      <c r="S72" s="168"/>
      <c r="T72" s="168"/>
      <c r="U72" s="171"/>
      <c r="V72" s="160" t="str">
        <f ca="1" t="shared" si="4"/>
        <v/>
      </c>
      <c r="W72" s="161"/>
      <c r="X72" s="161"/>
      <c r="Y72" s="162"/>
      <c r="Z72" s="163" t="str">
        <f ca="1" t="shared" si="3"/>
        <v/>
      </c>
      <c r="AA72" s="164"/>
      <c r="AB72" s="165"/>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t="str">
        <f>'INPUT DATA'!O20</f>
        <v>FERNANDEZ, ANGELICA I.</v>
      </c>
      <c r="C73" s="153"/>
      <c r="D73" s="153"/>
      <c r="E73" s="154"/>
      <c r="F73" s="167"/>
      <c r="G73" s="168"/>
      <c r="H73" s="168"/>
      <c r="I73" s="169"/>
      <c r="J73" s="170">
        <v>94</v>
      </c>
      <c r="K73" s="168"/>
      <c r="L73" s="168"/>
      <c r="M73" s="169"/>
      <c r="N73" s="170" t="str">
        <v/>
      </c>
      <c r="O73" s="168"/>
      <c r="P73" s="168"/>
      <c r="Q73" s="169"/>
      <c r="R73" s="170" t="str">
        <v/>
      </c>
      <c r="S73" s="168"/>
      <c r="T73" s="168"/>
      <c r="U73" s="171"/>
      <c r="V73" s="160" t="str">
        <f ca="1" t="shared" si="4"/>
        <v/>
      </c>
      <c r="W73" s="161"/>
      <c r="X73" s="161"/>
      <c r="Y73" s="162"/>
      <c r="Z73" s="163" t="str">
        <f ca="1" t="shared" si="3"/>
        <v/>
      </c>
      <c r="AA73" s="164"/>
      <c r="AB73" s="165"/>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t="str">
        <f>'INPUT DATA'!O21</f>
        <v>IGNACIO, PATRICIA K.</v>
      </c>
      <c r="C74" s="153"/>
      <c r="D74" s="153"/>
      <c r="E74" s="154"/>
      <c r="F74" s="167"/>
      <c r="G74" s="168"/>
      <c r="H74" s="168"/>
      <c r="I74" s="169"/>
      <c r="J74" s="170">
        <v>86</v>
      </c>
      <c r="K74" s="168"/>
      <c r="L74" s="168"/>
      <c r="M74" s="169"/>
      <c r="N74" s="170" t="str">
        <v/>
      </c>
      <c r="O74" s="168"/>
      <c r="P74" s="168"/>
      <c r="Q74" s="169"/>
      <c r="R74" s="170" t="str">
        <v/>
      </c>
      <c r="S74" s="168"/>
      <c r="T74" s="168"/>
      <c r="U74" s="171"/>
      <c r="V74" s="160" t="str">
        <f ca="1" t="shared" si="4"/>
        <v/>
      </c>
      <c r="W74" s="161"/>
      <c r="X74" s="161"/>
      <c r="Y74" s="162"/>
      <c r="Z74" s="163" t="str">
        <f ca="1" t="shared" si="3"/>
        <v/>
      </c>
      <c r="AA74" s="164"/>
      <c r="AB74" s="165"/>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t="str">
        <f>'INPUT DATA'!O22</f>
        <v>LOPEZ, JILLIAN T.</v>
      </c>
      <c r="C75" s="153"/>
      <c r="D75" s="153"/>
      <c r="E75" s="154"/>
      <c r="F75" s="167"/>
      <c r="G75" s="168"/>
      <c r="H75" s="168"/>
      <c r="I75" s="169"/>
      <c r="J75" s="170">
        <v>79</v>
      </c>
      <c r="K75" s="168"/>
      <c r="L75" s="168"/>
      <c r="M75" s="169"/>
      <c r="N75" s="170" t="str">
        <v/>
      </c>
      <c r="O75" s="168"/>
      <c r="P75" s="168"/>
      <c r="Q75" s="169"/>
      <c r="R75" s="170" t="str">
        <v/>
      </c>
      <c r="S75" s="168"/>
      <c r="T75" s="168"/>
      <c r="U75" s="171"/>
      <c r="V75" s="160" t="str">
        <f ca="1" t="shared" si="4"/>
        <v/>
      </c>
      <c r="W75" s="161"/>
      <c r="X75" s="161"/>
      <c r="Y75" s="162"/>
      <c r="Z75" s="163" t="str">
        <f ca="1" t="shared" si="3"/>
        <v/>
      </c>
      <c r="AA75" s="164"/>
      <c r="AB75" s="165"/>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t="str">
        <f>'INPUT DATA'!O23</f>
        <v>LUMAPAS, RHEA P.</v>
      </c>
      <c r="C76" s="153"/>
      <c r="D76" s="153"/>
      <c r="E76" s="154"/>
      <c r="F76" s="167"/>
      <c r="G76" s="168"/>
      <c r="H76" s="168"/>
      <c r="I76" s="169"/>
      <c r="J76" s="170">
        <v>79</v>
      </c>
      <c r="K76" s="168"/>
      <c r="L76" s="168"/>
      <c r="M76" s="169"/>
      <c r="N76" s="170" t="str">
        <v/>
      </c>
      <c r="O76" s="168"/>
      <c r="P76" s="168"/>
      <c r="Q76" s="169"/>
      <c r="R76" s="170" t="str">
        <v/>
      </c>
      <c r="S76" s="168"/>
      <c r="T76" s="168"/>
      <c r="U76" s="171"/>
      <c r="V76" s="160" t="str">
        <f ca="1" t="shared" si="4"/>
        <v/>
      </c>
      <c r="W76" s="161"/>
      <c r="X76" s="161"/>
      <c r="Y76" s="162"/>
      <c r="Z76" s="163" t="str">
        <f ca="1" t="shared" si="3"/>
        <v/>
      </c>
      <c r="AA76" s="164"/>
      <c r="AB76" s="165"/>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t="str">
        <f>'INPUT DATA'!O24</f>
        <v>MERCADO, NICOLE Y.</v>
      </c>
      <c r="C77" s="153"/>
      <c r="D77" s="153"/>
      <c r="E77" s="154"/>
      <c r="F77" s="167"/>
      <c r="G77" s="168"/>
      <c r="H77" s="168"/>
      <c r="I77" s="169"/>
      <c r="J77" s="170">
        <v>83</v>
      </c>
      <c r="K77" s="168"/>
      <c r="L77" s="168"/>
      <c r="M77" s="169"/>
      <c r="N77" s="170" t="str">
        <v/>
      </c>
      <c r="O77" s="168"/>
      <c r="P77" s="168"/>
      <c r="Q77" s="169"/>
      <c r="R77" s="170" t="str">
        <v/>
      </c>
      <c r="S77" s="168"/>
      <c r="T77" s="168"/>
      <c r="U77" s="171"/>
      <c r="V77" s="160" t="str">
        <f ca="1" t="shared" si="4"/>
        <v/>
      </c>
      <c r="W77" s="161"/>
      <c r="X77" s="161"/>
      <c r="Y77" s="162"/>
      <c r="Z77" s="163" t="str">
        <f ca="1" t="shared" si="3"/>
        <v/>
      </c>
      <c r="AA77" s="164"/>
      <c r="AB77" s="165"/>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t="str">
        <f>'INPUT DATA'!O25</f>
        <v>NAVARRO, BEA H.</v>
      </c>
      <c r="C78" s="153"/>
      <c r="D78" s="153"/>
      <c r="E78" s="154"/>
      <c r="F78" s="167"/>
      <c r="G78" s="168"/>
      <c r="H78" s="168"/>
      <c r="I78" s="169"/>
      <c r="J78" s="170">
        <v>77</v>
      </c>
      <c r="K78" s="168"/>
      <c r="L78" s="168"/>
      <c r="M78" s="169"/>
      <c r="N78" s="170" t="str">
        <v/>
      </c>
      <c r="O78" s="168"/>
      <c r="P78" s="168"/>
      <c r="Q78" s="169"/>
      <c r="R78" s="170" t="str">
        <v/>
      </c>
      <c r="S78" s="168"/>
      <c r="T78" s="168"/>
      <c r="U78" s="171"/>
      <c r="V78" s="160" t="str">
        <f ca="1" t="shared" si="4"/>
        <v/>
      </c>
      <c r="W78" s="161"/>
      <c r="X78" s="161"/>
      <c r="Y78" s="162"/>
      <c r="Z78" s="163" t="str">
        <f ca="1" t="shared" si="3"/>
        <v/>
      </c>
      <c r="AA78" s="164"/>
      <c r="AB78" s="165"/>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t="str">
        <f>'INPUT DATA'!O26</f>
        <v>PANGANIBAN, NICOLE B.</v>
      </c>
      <c r="C79" s="153"/>
      <c r="D79" s="153"/>
      <c r="E79" s="154"/>
      <c r="F79" s="167"/>
      <c r="G79" s="168"/>
      <c r="H79" s="168"/>
      <c r="I79" s="169"/>
      <c r="J79" s="170">
        <v>97</v>
      </c>
      <c r="K79" s="168"/>
      <c r="L79" s="168"/>
      <c r="M79" s="169"/>
      <c r="N79" s="170" t="str">
        <v/>
      </c>
      <c r="O79" s="168"/>
      <c r="P79" s="168"/>
      <c r="Q79" s="169"/>
      <c r="R79" s="170" t="str">
        <v/>
      </c>
      <c r="S79" s="168"/>
      <c r="T79" s="168"/>
      <c r="U79" s="171"/>
      <c r="V79" s="160" t="str">
        <f ca="1" t="shared" si="4"/>
        <v/>
      </c>
      <c r="W79" s="161"/>
      <c r="X79" s="161"/>
      <c r="Y79" s="162"/>
      <c r="Z79" s="163" t="str">
        <f ca="1" t="shared" si="3"/>
        <v/>
      </c>
      <c r="AA79" s="164"/>
      <c r="AB79" s="165"/>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t="str">
        <f>'INPUT DATA'!O27</f>
        <v>RAMOS, JOANNA T.</v>
      </c>
      <c r="C80" s="153"/>
      <c r="D80" s="153"/>
      <c r="E80" s="154"/>
      <c r="F80" s="167"/>
      <c r="G80" s="168"/>
      <c r="H80" s="168"/>
      <c r="I80" s="169"/>
      <c r="J80" s="170">
        <v>76</v>
      </c>
      <c r="K80" s="168"/>
      <c r="L80" s="168"/>
      <c r="M80" s="169"/>
      <c r="N80" s="170" t="str">
        <v/>
      </c>
      <c r="O80" s="168"/>
      <c r="P80" s="168"/>
      <c r="Q80" s="169"/>
      <c r="R80" s="170" t="str">
        <v/>
      </c>
      <c r="S80" s="168"/>
      <c r="T80" s="168"/>
      <c r="U80" s="171"/>
      <c r="V80" s="160" t="str">
        <f ca="1" t="shared" si="4"/>
        <v/>
      </c>
      <c r="W80" s="161"/>
      <c r="X80" s="161"/>
      <c r="Y80" s="162"/>
      <c r="Z80" s="163" t="str">
        <f ca="1" t="shared" si="3"/>
        <v/>
      </c>
      <c r="AA80" s="164"/>
      <c r="AB80" s="165"/>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t="str">
        <f>'INPUT DATA'!O28</f>
        <v>SANTOS, BIANCA H.</v>
      </c>
      <c r="C81" s="153"/>
      <c r="D81" s="153"/>
      <c r="E81" s="154"/>
      <c r="F81" s="167"/>
      <c r="G81" s="168"/>
      <c r="H81" s="168"/>
      <c r="I81" s="169"/>
      <c r="J81" s="170">
        <v>80</v>
      </c>
      <c r="K81" s="168"/>
      <c r="L81" s="168"/>
      <c r="M81" s="169"/>
      <c r="N81" s="170" t="str">
        <v/>
      </c>
      <c r="O81" s="168"/>
      <c r="P81" s="168"/>
      <c r="Q81" s="169"/>
      <c r="R81" s="170" t="str">
        <v/>
      </c>
      <c r="S81" s="168"/>
      <c r="T81" s="168"/>
      <c r="U81" s="171"/>
      <c r="V81" s="160" t="str">
        <f ca="1" t="shared" si="4"/>
        <v/>
      </c>
      <c r="W81" s="161"/>
      <c r="X81" s="161"/>
      <c r="Y81" s="162"/>
      <c r="Z81" s="163" t="str">
        <f ca="1" t="shared" si="3"/>
        <v/>
      </c>
      <c r="AA81" s="164"/>
      <c r="AB81" s="165"/>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t="str">
        <f>'INPUT DATA'!O29</f>
        <v>SANTOS, JASMINE T.</v>
      </c>
      <c r="C82" s="153"/>
      <c r="D82" s="153"/>
      <c r="E82" s="154"/>
      <c r="F82" s="167"/>
      <c r="G82" s="168"/>
      <c r="H82" s="168"/>
      <c r="I82" s="169"/>
      <c r="J82" s="170">
        <v>73</v>
      </c>
      <c r="K82" s="168"/>
      <c r="L82" s="168"/>
      <c r="M82" s="169"/>
      <c r="N82" s="170" t="str">
        <v/>
      </c>
      <c r="O82" s="168"/>
      <c r="P82" s="168"/>
      <c r="Q82" s="169"/>
      <c r="R82" s="170" t="str">
        <v/>
      </c>
      <c r="S82" s="168"/>
      <c r="T82" s="168"/>
      <c r="U82" s="171"/>
      <c r="V82" s="160" t="str">
        <f ca="1" t="shared" si="4"/>
        <v/>
      </c>
      <c r="W82" s="161"/>
      <c r="X82" s="161"/>
      <c r="Y82" s="162"/>
      <c r="Z82" s="163" t="str">
        <f ca="1" t="shared" si="3"/>
        <v/>
      </c>
      <c r="AA82" s="164"/>
      <c r="AB82" s="165"/>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t="str">
        <f>'INPUT DATA'!O30</f>
        <v>SARMIENTO, JASMINE J.</v>
      </c>
      <c r="C83" s="153"/>
      <c r="D83" s="153"/>
      <c r="E83" s="154"/>
      <c r="F83" s="167"/>
      <c r="G83" s="168"/>
      <c r="H83" s="168"/>
      <c r="I83" s="169"/>
      <c r="J83" s="170">
        <v>75</v>
      </c>
      <c r="K83" s="168"/>
      <c r="L83" s="168"/>
      <c r="M83" s="169"/>
      <c r="N83" s="170" t="str">
        <v/>
      </c>
      <c r="O83" s="168"/>
      <c r="P83" s="168"/>
      <c r="Q83" s="169"/>
      <c r="R83" s="170" t="str">
        <v/>
      </c>
      <c r="S83" s="168"/>
      <c r="T83" s="168"/>
      <c r="U83" s="171"/>
      <c r="V83" s="160" t="str">
        <f ca="1" t="shared" si="4"/>
        <v/>
      </c>
      <c r="W83" s="161"/>
      <c r="X83" s="161"/>
      <c r="Y83" s="162"/>
      <c r="Z83" s="163" t="str">
        <f ca="1" t="shared" ref="Z83:Z113" si="5">IF(OR($F83="",J83="",N83="",R83="",$V83=""),"",IF($V83&gt;=75,"PASSED","FAILED"))</f>
        <v/>
      </c>
      <c r="AA83" s="164"/>
      <c r="AB83" s="165"/>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t="str">
        <f>'INPUT DATA'!O31</f>
        <v>SUMALINOG, ERICA R.</v>
      </c>
      <c r="C84" s="153"/>
      <c r="D84" s="153"/>
      <c r="E84" s="154"/>
      <c r="F84" s="167"/>
      <c r="G84" s="168"/>
      <c r="H84" s="168"/>
      <c r="I84" s="169"/>
      <c r="J84" s="170">
        <v>78</v>
      </c>
      <c r="K84" s="168"/>
      <c r="L84" s="168"/>
      <c r="M84" s="169"/>
      <c r="N84" s="170" t="str">
        <v/>
      </c>
      <c r="O84" s="168"/>
      <c r="P84" s="168"/>
      <c r="Q84" s="169"/>
      <c r="R84" s="170" t="str">
        <v/>
      </c>
      <c r="S84" s="168"/>
      <c r="T84" s="168"/>
      <c r="U84" s="171"/>
      <c r="V84" s="160" t="str">
        <f ca="1" t="shared" si="4"/>
        <v/>
      </c>
      <c r="W84" s="161"/>
      <c r="X84" s="161"/>
      <c r="Y84" s="162"/>
      <c r="Z84" s="163" t="str">
        <f ca="1" t="shared" si="5"/>
        <v/>
      </c>
      <c r="AA84" s="164"/>
      <c r="AB84" s="165"/>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167"/>
      <c r="G85" s="168"/>
      <c r="H85" s="168"/>
      <c r="I85" s="169"/>
      <c r="J85" s="170" t="str">
        <v/>
      </c>
      <c r="K85" s="168"/>
      <c r="L85" s="168"/>
      <c r="M85" s="169"/>
      <c r="N85" s="170" t="str">
        <v/>
      </c>
      <c r="O85" s="168"/>
      <c r="P85" s="168"/>
      <c r="Q85" s="169"/>
      <c r="R85" s="170" t="str">
        <v/>
      </c>
      <c r="S85" s="168"/>
      <c r="T85" s="168"/>
      <c r="U85" s="171"/>
      <c r="V85" s="160" t="str">
        <f ca="1" t="shared" si="4"/>
        <v/>
      </c>
      <c r="W85" s="161"/>
      <c r="X85" s="161"/>
      <c r="Y85" s="162"/>
      <c r="Z85" s="163" t="str">
        <f ca="1" t="shared" si="5"/>
        <v/>
      </c>
      <c r="AA85" s="164"/>
      <c r="AB85" s="165"/>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167"/>
      <c r="G86" s="168"/>
      <c r="H86" s="168"/>
      <c r="I86" s="169"/>
      <c r="J86" s="170" t="str">
        <v/>
      </c>
      <c r="K86" s="168"/>
      <c r="L86" s="168"/>
      <c r="M86" s="169"/>
      <c r="N86" s="170" t="str">
        <v/>
      </c>
      <c r="O86" s="168"/>
      <c r="P86" s="168"/>
      <c r="Q86" s="169"/>
      <c r="R86" s="170" t="str">
        <v/>
      </c>
      <c r="S86" s="168"/>
      <c r="T86" s="168"/>
      <c r="U86" s="171"/>
      <c r="V86" s="160" t="str">
        <f ca="1" t="shared" si="4"/>
        <v/>
      </c>
      <c r="W86" s="161"/>
      <c r="X86" s="161"/>
      <c r="Y86" s="162"/>
      <c r="Z86" s="163" t="str">
        <f ca="1" t="shared" si="5"/>
        <v/>
      </c>
      <c r="AA86" s="164"/>
      <c r="AB86" s="165"/>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167"/>
      <c r="G87" s="168"/>
      <c r="H87" s="168"/>
      <c r="I87" s="169"/>
      <c r="J87" s="170" t="str">
        <v/>
      </c>
      <c r="K87" s="168"/>
      <c r="L87" s="168"/>
      <c r="M87" s="169"/>
      <c r="N87" s="170" t="str">
        <v/>
      </c>
      <c r="O87" s="168"/>
      <c r="P87" s="168"/>
      <c r="Q87" s="169"/>
      <c r="R87" s="170" t="str">
        <v/>
      </c>
      <c r="S87" s="168"/>
      <c r="T87" s="168"/>
      <c r="U87" s="171"/>
      <c r="V87" s="160" t="str">
        <f ca="1" t="shared" si="4"/>
        <v/>
      </c>
      <c r="W87" s="161"/>
      <c r="X87" s="161"/>
      <c r="Y87" s="162"/>
      <c r="Z87" s="163" t="str">
        <f ca="1" t="shared" si="5"/>
        <v/>
      </c>
      <c r="AA87" s="164"/>
      <c r="AB87" s="165"/>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167"/>
      <c r="G88" s="168"/>
      <c r="H88" s="168"/>
      <c r="I88" s="169"/>
      <c r="J88" s="170" t="str">
        <v/>
      </c>
      <c r="K88" s="168"/>
      <c r="L88" s="168"/>
      <c r="M88" s="169"/>
      <c r="N88" s="170" t="str">
        <v/>
      </c>
      <c r="O88" s="168"/>
      <c r="P88" s="168"/>
      <c r="Q88" s="169"/>
      <c r="R88" s="170" t="str">
        <v/>
      </c>
      <c r="S88" s="168"/>
      <c r="T88" s="168"/>
      <c r="U88" s="171"/>
      <c r="V88" s="160" t="str">
        <f ca="1" t="shared" si="4"/>
        <v/>
      </c>
      <c r="W88" s="161"/>
      <c r="X88" s="161"/>
      <c r="Y88" s="162"/>
      <c r="Z88" s="163" t="str">
        <f ca="1" t="shared" si="5"/>
        <v/>
      </c>
      <c r="AA88" s="164"/>
      <c r="AB88" s="165"/>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167"/>
      <c r="G89" s="168"/>
      <c r="H89" s="168"/>
      <c r="I89" s="169"/>
      <c r="J89" s="170" t="str">
        <v/>
      </c>
      <c r="K89" s="168"/>
      <c r="L89" s="168"/>
      <c r="M89" s="169"/>
      <c r="N89" s="170" t="str">
        <v/>
      </c>
      <c r="O89" s="168"/>
      <c r="P89" s="168"/>
      <c r="Q89" s="169"/>
      <c r="R89" s="170" t="str">
        <v/>
      </c>
      <c r="S89" s="168"/>
      <c r="T89" s="168"/>
      <c r="U89" s="171"/>
      <c r="V89" s="160" t="str">
        <f ca="1" t="shared" si="4"/>
        <v/>
      </c>
      <c r="W89" s="161"/>
      <c r="X89" s="161"/>
      <c r="Y89" s="162"/>
      <c r="Z89" s="163" t="str">
        <f ca="1" t="shared" si="5"/>
        <v/>
      </c>
      <c r="AA89" s="164"/>
      <c r="AB89" s="165"/>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167"/>
      <c r="G90" s="168"/>
      <c r="H90" s="168"/>
      <c r="I90" s="169"/>
      <c r="J90" s="170" t="str">
        <v/>
      </c>
      <c r="K90" s="168"/>
      <c r="L90" s="168"/>
      <c r="M90" s="169"/>
      <c r="N90" s="170" t="str">
        <v/>
      </c>
      <c r="O90" s="168"/>
      <c r="P90" s="168"/>
      <c r="Q90" s="169"/>
      <c r="R90" s="170" t="str">
        <v/>
      </c>
      <c r="S90" s="168"/>
      <c r="T90" s="168"/>
      <c r="U90" s="171"/>
      <c r="V90" s="160" t="str">
        <f ca="1" t="shared" si="4"/>
        <v/>
      </c>
      <c r="W90" s="161"/>
      <c r="X90" s="161"/>
      <c r="Y90" s="162"/>
      <c r="Z90" s="163" t="str">
        <f ca="1" t="shared" si="5"/>
        <v/>
      </c>
      <c r="AA90" s="164"/>
      <c r="AB90" s="165"/>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167"/>
      <c r="G91" s="168"/>
      <c r="H91" s="168"/>
      <c r="I91" s="169"/>
      <c r="J91" s="170" t="str">
        <v/>
      </c>
      <c r="K91" s="168"/>
      <c r="L91" s="168"/>
      <c r="M91" s="169"/>
      <c r="N91" s="170" t="str">
        <v/>
      </c>
      <c r="O91" s="168"/>
      <c r="P91" s="168"/>
      <c r="Q91" s="169"/>
      <c r="R91" s="170" t="str">
        <v/>
      </c>
      <c r="S91" s="168"/>
      <c r="T91" s="168"/>
      <c r="U91" s="171"/>
      <c r="V91" s="160" t="str">
        <f ca="1" t="shared" si="4"/>
        <v/>
      </c>
      <c r="W91" s="161"/>
      <c r="X91" s="161"/>
      <c r="Y91" s="162"/>
      <c r="Z91" s="163" t="str">
        <f ca="1" t="shared" si="5"/>
        <v/>
      </c>
      <c r="AA91" s="164"/>
      <c r="AB91" s="165"/>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167"/>
      <c r="G92" s="168"/>
      <c r="H92" s="168"/>
      <c r="I92" s="169"/>
      <c r="J92" s="170" t="str">
        <v/>
      </c>
      <c r="K92" s="168"/>
      <c r="L92" s="168"/>
      <c r="M92" s="169"/>
      <c r="N92" s="170" t="str">
        <v/>
      </c>
      <c r="O92" s="168"/>
      <c r="P92" s="168"/>
      <c r="Q92" s="169"/>
      <c r="R92" s="170" t="str">
        <v/>
      </c>
      <c r="S92" s="168"/>
      <c r="T92" s="168"/>
      <c r="U92" s="171"/>
      <c r="V92" s="160" t="str">
        <f ca="1" t="shared" si="4"/>
        <v/>
      </c>
      <c r="W92" s="161"/>
      <c r="X92" s="161"/>
      <c r="Y92" s="162"/>
      <c r="Z92" s="163" t="str">
        <f ca="1" t="shared" si="5"/>
        <v/>
      </c>
      <c r="AA92" s="164"/>
      <c r="AB92" s="165"/>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167"/>
      <c r="G93" s="168"/>
      <c r="H93" s="168"/>
      <c r="I93" s="169"/>
      <c r="J93" s="170" t="str">
        <v/>
      </c>
      <c r="K93" s="168"/>
      <c r="L93" s="168"/>
      <c r="M93" s="169"/>
      <c r="N93" s="170" t="str">
        <v/>
      </c>
      <c r="O93" s="168"/>
      <c r="P93" s="168"/>
      <c r="Q93" s="169"/>
      <c r="R93" s="170" t="str">
        <v/>
      </c>
      <c r="S93" s="168"/>
      <c r="T93" s="168"/>
      <c r="U93" s="171"/>
      <c r="V93" s="160" t="str">
        <f ca="1" t="shared" si="4"/>
        <v/>
      </c>
      <c r="W93" s="161"/>
      <c r="X93" s="161"/>
      <c r="Y93" s="162"/>
      <c r="Z93" s="163" t="str">
        <f ca="1" t="shared" si="5"/>
        <v/>
      </c>
      <c r="AA93" s="164"/>
      <c r="AB93" s="165"/>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167"/>
      <c r="G94" s="168"/>
      <c r="H94" s="168"/>
      <c r="I94" s="169"/>
      <c r="J94" s="170" t="str">
        <v/>
      </c>
      <c r="K94" s="168"/>
      <c r="L94" s="168"/>
      <c r="M94" s="169"/>
      <c r="N94" s="170" t="str">
        <v/>
      </c>
      <c r="O94" s="168"/>
      <c r="P94" s="168"/>
      <c r="Q94" s="169"/>
      <c r="R94" s="170" t="str">
        <v/>
      </c>
      <c r="S94" s="168"/>
      <c r="T94" s="168"/>
      <c r="U94" s="171"/>
      <c r="V94" s="160" t="str">
        <f ca="1" t="shared" si="4"/>
        <v/>
      </c>
      <c r="W94" s="161"/>
      <c r="X94" s="161"/>
      <c r="Y94" s="162"/>
      <c r="Z94" s="163" t="str">
        <f ca="1" t="shared" si="5"/>
        <v/>
      </c>
      <c r="AA94" s="164"/>
      <c r="AB94" s="165"/>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167"/>
      <c r="G95" s="168"/>
      <c r="H95" s="168"/>
      <c r="I95" s="169"/>
      <c r="J95" s="170" t="str">
        <v/>
      </c>
      <c r="K95" s="168"/>
      <c r="L95" s="168"/>
      <c r="M95" s="169"/>
      <c r="N95" s="170" t="str">
        <v/>
      </c>
      <c r="O95" s="168"/>
      <c r="P95" s="168"/>
      <c r="Q95" s="169"/>
      <c r="R95" s="170" t="str">
        <v/>
      </c>
      <c r="S95" s="168"/>
      <c r="T95" s="168"/>
      <c r="U95" s="171"/>
      <c r="V95" s="160" t="str">
        <f ca="1" t="shared" si="4"/>
        <v/>
      </c>
      <c r="W95" s="161"/>
      <c r="X95" s="161"/>
      <c r="Y95" s="162"/>
      <c r="Z95" s="163" t="str">
        <f ca="1" t="shared" si="5"/>
        <v/>
      </c>
      <c r="AA95" s="164"/>
      <c r="AB95" s="165"/>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167"/>
      <c r="G96" s="168"/>
      <c r="H96" s="168"/>
      <c r="I96" s="169"/>
      <c r="J96" s="170" t="str">
        <v/>
      </c>
      <c r="K96" s="168"/>
      <c r="L96" s="168"/>
      <c r="M96" s="169"/>
      <c r="N96" s="170" t="str">
        <v/>
      </c>
      <c r="O96" s="168"/>
      <c r="P96" s="168"/>
      <c r="Q96" s="169"/>
      <c r="R96" s="170" t="str">
        <v/>
      </c>
      <c r="S96" s="168"/>
      <c r="T96" s="168"/>
      <c r="U96" s="171"/>
      <c r="V96" s="160" t="str">
        <f ca="1" t="shared" si="4"/>
        <v/>
      </c>
      <c r="W96" s="161"/>
      <c r="X96" s="161"/>
      <c r="Y96" s="162"/>
      <c r="Z96" s="163" t="str">
        <f ca="1" t="shared" si="5"/>
        <v/>
      </c>
      <c r="AA96" s="164"/>
      <c r="AB96" s="165"/>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167"/>
      <c r="G97" s="168"/>
      <c r="H97" s="168"/>
      <c r="I97" s="169"/>
      <c r="J97" s="170" t="str">
        <v/>
      </c>
      <c r="K97" s="168"/>
      <c r="L97" s="168"/>
      <c r="M97" s="169"/>
      <c r="N97" s="170" t="str">
        <v/>
      </c>
      <c r="O97" s="168"/>
      <c r="P97" s="168"/>
      <c r="Q97" s="169"/>
      <c r="R97" s="170" t="str">
        <v/>
      </c>
      <c r="S97" s="168"/>
      <c r="T97" s="168"/>
      <c r="U97" s="171"/>
      <c r="V97" s="160" t="str">
        <f ca="1" t="shared" si="4"/>
        <v/>
      </c>
      <c r="W97" s="161"/>
      <c r="X97" s="161"/>
      <c r="Y97" s="162"/>
      <c r="Z97" s="163" t="str">
        <f ca="1" t="shared" si="5"/>
        <v/>
      </c>
      <c r="AA97" s="164"/>
      <c r="AB97" s="165"/>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167"/>
      <c r="G98" s="168"/>
      <c r="H98" s="168"/>
      <c r="I98" s="169"/>
      <c r="J98" s="170" t="str">
        <v/>
      </c>
      <c r="K98" s="168"/>
      <c r="L98" s="168"/>
      <c r="M98" s="169"/>
      <c r="N98" s="170" t="str">
        <v/>
      </c>
      <c r="O98" s="168"/>
      <c r="P98" s="168"/>
      <c r="Q98" s="169"/>
      <c r="R98" s="170" t="str">
        <v/>
      </c>
      <c r="S98" s="168"/>
      <c r="T98" s="168"/>
      <c r="U98" s="171"/>
      <c r="V98" s="160" t="str">
        <f ca="1" t="shared" si="4"/>
        <v/>
      </c>
      <c r="W98" s="161"/>
      <c r="X98" s="161"/>
      <c r="Y98" s="162"/>
      <c r="Z98" s="163" t="str">
        <f ca="1" t="shared" si="5"/>
        <v/>
      </c>
      <c r="AA98" s="164"/>
      <c r="AB98" s="165"/>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167"/>
      <c r="G99" s="168"/>
      <c r="H99" s="168"/>
      <c r="I99" s="169"/>
      <c r="J99" s="170" t="str">
        <v/>
      </c>
      <c r="K99" s="168"/>
      <c r="L99" s="168"/>
      <c r="M99" s="169"/>
      <c r="N99" s="170" t="str">
        <v/>
      </c>
      <c r="O99" s="168"/>
      <c r="P99" s="168"/>
      <c r="Q99" s="169"/>
      <c r="R99" s="170" t="str">
        <v/>
      </c>
      <c r="S99" s="168"/>
      <c r="T99" s="168"/>
      <c r="U99" s="171"/>
      <c r="V99" s="160" t="str">
        <f ca="1" t="shared" si="4"/>
        <v/>
      </c>
      <c r="W99" s="161"/>
      <c r="X99" s="161"/>
      <c r="Y99" s="162"/>
      <c r="Z99" s="163" t="str">
        <f ca="1" t="shared" si="5"/>
        <v/>
      </c>
      <c r="AA99" s="164"/>
      <c r="AB99" s="165"/>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167"/>
      <c r="G100" s="168"/>
      <c r="H100" s="168"/>
      <c r="I100" s="169"/>
      <c r="J100" s="170" t="str">
        <v/>
      </c>
      <c r="K100" s="168"/>
      <c r="L100" s="168"/>
      <c r="M100" s="169"/>
      <c r="N100" s="170" t="str">
        <v/>
      </c>
      <c r="O100" s="168"/>
      <c r="P100" s="168"/>
      <c r="Q100" s="169"/>
      <c r="R100" s="170" t="str">
        <v/>
      </c>
      <c r="S100" s="168"/>
      <c r="T100" s="168"/>
      <c r="U100" s="171"/>
      <c r="V100" s="160" t="str">
        <f ca="1" t="shared" si="4"/>
        <v/>
      </c>
      <c r="W100" s="161"/>
      <c r="X100" s="161"/>
      <c r="Y100" s="162"/>
      <c r="Z100" s="163" t="str">
        <f ca="1" t="shared" si="5"/>
        <v/>
      </c>
      <c r="AA100" s="164"/>
      <c r="AB100" s="165"/>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167"/>
      <c r="G101" s="168"/>
      <c r="H101" s="168"/>
      <c r="I101" s="169"/>
      <c r="J101" s="170" t="str">
        <v/>
      </c>
      <c r="K101" s="168"/>
      <c r="L101" s="168"/>
      <c r="M101" s="169"/>
      <c r="N101" s="170" t="str">
        <v/>
      </c>
      <c r="O101" s="168"/>
      <c r="P101" s="168"/>
      <c r="Q101" s="169"/>
      <c r="R101" s="170" t="str">
        <v/>
      </c>
      <c r="S101" s="168"/>
      <c r="T101" s="168"/>
      <c r="U101" s="171"/>
      <c r="V101" s="160" t="str">
        <f ca="1" t="shared" si="4"/>
        <v/>
      </c>
      <c r="W101" s="161"/>
      <c r="X101" s="161"/>
      <c r="Y101" s="162"/>
      <c r="Z101" s="163" t="str">
        <f ca="1" t="shared" si="5"/>
        <v/>
      </c>
      <c r="AA101" s="164"/>
      <c r="AB101" s="165"/>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167"/>
      <c r="G102" s="168"/>
      <c r="H102" s="168"/>
      <c r="I102" s="169"/>
      <c r="J102" s="170" t="str">
        <v/>
      </c>
      <c r="K102" s="168"/>
      <c r="L102" s="168"/>
      <c r="M102" s="169"/>
      <c r="N102" s="170" t="str">
        <v/>
      </c>
      <c r="O102" s="168"/>
      <c r="P102" s="168"/>
      <c r="Q102" s="169"/>
      <c r="R102" s="170" t="str">
        <v/>
      </c>
      <c r="S102" s="168"/>
      <c r="T102" s="168"/>
      <c r="U102" s="171"/>
      <c r="V102" s="160" t="str">
        <f ca="1" t="shared" si="4"/>
        <v/>
      </c>
      <c r="W102" s="161"/>
      <c r="X102" s="161"/>
      <c r="Y102" s="162"/>
      <c r="Z102" s="163" t="str">
        <f ca="1" t="shared" si="5"/>
        <v/>
      </c>
      <c r="AA102" s="164"/>
      <c r="AB102" s="165"/>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167"/>
      <c r="G103" s="168"/>
      <c r="H103" s="168"/>
      <c r="I103" s="169"/>
      <c r="J103" s="170" t="str">
        <v/>
      </c>
      <c r="K103" s="168"/>
      <c r="L103" s="168"/>
      <c r="M103" s="169"/>
      <c r="N103" s="170" t="str">
        <v/>
      </c>
      <c r="O103" s="168"/>
      <c r="P103" s="168"/>
      <c r="Q103" s="169"/>
      <c r="R103" s="170" t="str">
        <v/>
      </c>
      <c r="S103" s="168"/>
      <c r="T103" s="168"/>
      <c r="U103" s="171"/>
      <c r="V103" s="160" t="str">
        <f ca="1" t="shared" si="4"/>
        <v/>
      </c>
      <c r="W103" s="161"/>
      <c r="X103" s="161"/>
      <c r="Y103" s="162"/>
      <c r="Z103" s="163" t="str">
        <f ca="1" t="shared" si="5"/>
        <v/>
      </c>
      <c r="AA103" s="164"/>
      <c r="AB103" s="165"/>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167"/>
      <c r="G104" s="168"/>
      <c r="H104" s="168"/>
      <c r="I104" s="169"/>
      <c r="J104" s="170" t="str">
        <v/>
      </c>
      <c r="K104" s="168"/>
      <c r="L104" s="168"/>
      <c r="M104" s="169"/>
      <c r="N104" s="170" t="str">
        <v/>
      </c>
      <c r="O104" s="168"/>
      <c r="P104" s="168"/>
      <c r="Q104" s="169"/>
      <c r="R104" s="170" t="str">
        <v/>
      </c>
      <c r="S104" s="168"/>
      <c r="T104" s="168"/>
      <c r="U104" s="171"/>
      <c r="V104" s="160" t="str">
        <f ca="1" t="shared" si="4"/>
        <v/>
      </c>
      <c r="W104" s="161"/>
      <c r="X104" s="161"/>
      <c r="Y104" s="162"/>
      <c r="Z104" s="163" t="str">
        <f ca="1" t="shared" si="5"/>
        <v/>
      </c>
      <c r="AA104" s="164"/>
      <c r="AB104" s="165"/>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167"/>
      <c r="G105" s="168"/>
      <c r="H105" s="168"/>
      <c r="I105" s="169"/>
      <c r="J105" s="170" t="str">
        <v/>
      </c>
      <c r="K105" s="168"/>
      <c r="L105" s="168"/>
      <c r="M105" s="169"/>
      <c r="N105" s="170" t="str">
        <v/>
      </c>
      <c r="O105" s="168"/>
      <c r="P105" s="168"/>
      <c r="Q105" s="169"/>
      <c r="R105" s="170" t="str">
        <v/>
      </c>
      <c r="S105" s="168"/>
      <c r="T105" s="168"/>
      <c r="U105" s="171"/>
      <c r="V105" s="160" t="str">
        <f ca="1" t="shared" si="4"/>
        <v/>
      </c>
      <c r="W105" s="161"/>
      <c r="X105" s="161"/>
      <c r="Y105" s="162"/>
      <c r="Z105" s="163" t="str">
        <f ca="1" t="shared" si="5"/>
        <v/>
      </c>
      <c r="AA105" s="164"/>
      <c r="AB105" s="165"/>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167"/>
      <c r="G106" s="168"/>
      <c r="H106" s="168"/>
      <c r="I106" s="169"/>
      <c r="J106" s="170" t="str">
        <v/>
      </c>
      <c r="K106" s="168"/>
      <c r="L106" s="168"/>
      <c r="M106" s="169"/>
      <c r="N106" s="170" t="str">
        <v/>
      </c>
      <c r="O106" s="168"/>
      <c r="P106" s="168"/>
      <c r="Q106" s="169"/>
      <c r="R106" s="170" t="str">
        <v/>
      </c>
      <c r="S106" s="168"/>
      <c r="T106" s="168"/>
      <c r="U106" s="171"/>
      <c r="V106" s="160" t="str">
        <f ca="1" t="shared" si="4"/>
        <v/>
      </c>
      <c r="W106" s="161"/>
      <c r="X106" s="161"/>
      <c r="Y106" s="162"/>
      <c r="Z106" s="163" t="str">
        <f ca="1" t="shared" si="5"/>
        <v/>
      </c>
      <c r="AA106" s="164"/>
      <c r="AB106" s="165"/>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167"/>
      <c r="G107" s="168"/>
      <c r="H107" s="168"/>
      <c r="I107" s="169"/>
      <c r="J107" s="170" t="str">
        <v/>
      </c>
      <c r="K107" s="168"/>
      <c r="L107" s="168"/>
      <c r="M107" s="169"/>
      <c r="N107" s="170" t="str">
        <v/>
      </c>
      <c r="O107" s="168"/>
      <c r="P107" s="168"/>
      <c r="Q107" s="169"/>
      <c r="R107" s="170" t="str">
        <v/>
      </c>
      <c r="S107" s="168"/>
      <c r="T107" s="168"/>
      <c r="U107" s="171"/>
      <c r="V107" s="160" t="str">
        <f ca="1" t="shared" si="4"/>
        <v/>
      </c>
      <c r="W107" s="161"/>
      <c r="X107" s="161"/>
      <c r="Y107" s="162"/>
      <c r="Z107" s="163" t="str">
        <f ca="1" t="shared" si="5"/>
        <v/>
      </c>
      <c r="AA107" s="164"/>
      <c r="AB107" s="165"/>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167"/>
      <c r="G108" s="168"/>
      <c r="H108" s="168"/>
      <c r="I108" s="169"/>
      <c r="J108" s="170" t="str">
        <v/>
      </c>
      <c r="K108" s="168"/>
      <c r="L108" s="168"/>
      <c r="M108" s="169"/>
      <c r="N108" s="170" t="str">
        <v/>
      </c>
      <c r="O108" s="168"/>
      <c r="P108" s="168"/>
      <c r="Q108" s="169"/>
      <c r="R108" s="170" t="str">
        <v/>
      </c>
      <c r="S108" s="168"/>
      <c r="T108" s="168"/>
      <c r="U108" s="171"/>
      <c r="V108" s="160" t="str">
        <f ca="1" t="shared" si="4"/>
        <v/>
      </c>
      <c r="W108" s="161"/>
      <c r="X108" s="161"/>
      <c r="Y108" s="162"/>
      <c r="Z108" s="163" t="str">
        <f ca="1" t="shared" si="5"/>
        <v/>
      </c>
      <c r="AA108" s="164"/>
      <c r="AB108" s="165"/>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167"/>
      <c r="G109" s="168"/>
      <c r="H109" s="168"/>
      <c r="I109" s="169"/>
      <c r="J109" s="170" t="str">
        <v/>
      </c>
      <c r="K109" s="168"/>
      <c r="L109" s="168"/>
      <c r="M109" s="169"/>
      <c r="N109" s="170" t="str">
        <v/>
      </c>
      <c r="O109" s="168"/>
      <c r="P109" s="168"/>
      <c r="Q109" s="169"/>
      <c r="R109" s="170" t="str">
        <v/>
      </c>
      <c r="S109" s="168"/>
      <c r="T109" s="168"/>
      <c r="U109" s="171"/>
      <c r="V109" s="160" t="str">
        <f ca="1" t="shared" si="4"/>
        <v/>
      </c>
      <c r="W109" s="161"/>
      <c r="X109" s="161"/>
      <c r="Y109" s="162"/>
      <c r="Z109" s="163" t="str">
        <f ca="1" t="shared" si="5"/>
        <v/>
      </c>
      <c r="AA109" s="164"/>
      <c r="AB109" s="165"/>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167"/>
      <c r="G110" s="168"/>
      <c r="H110" s="168"/>
      <c r="I110" s="169"/>
      <c r="J110" s="170" t="str">
        <v/>
      </c>
      <c r="K110" s="168"/>
      <c r="L110" s="168"/>
      <c r="M110" s="169"/>
      <c r="N110" s="170" t="str">
        <v/>
      </c>
      <c r="O110" s="168"/>
      <c r="P110" s="168"/>
      <c r="Q110" s="169"/>
      <c r="R110" s="170" t="str">
        <v/>
      </c>
      <c r="S110" s="168"/>
      <c r="T110" s="168"/>
      <c r="U110" s="171"/>
      <c r="V110" s="160" t="str">
        <f ca="1" t="shared" si="4"/>
        <v/>
      </c>
      <c r="W110" s="161"/>
      <c r="X110" s="161"/>
      <c r="Y110" s="162"/>
      <c r="Z110" s="163" t="str">
        <f ca="1" t="shared" si="5"/>
        <v/>
      </c>
      <c r="AA110" s="164"/>
      <c r="AB110" s="165"/>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167"/>
      <c r="G111" s="168"/>
      <c r="H111" s="168"/>
      <c r="I111" s="169"/>
      <c r="J111" s="170" t="str">
        <v/>
      </c>
      <c r="K111" s="168"/>
      <c r="L111" s="168"/>
      <c r="M111" s="169"/>
      <c r="N111" s="170" t="str">
        <v/>
      </c>
      <c r="O111" s="168"/>
      <c r="P111" s="168"/>
      <c r="Q111" s="169"/>
      <c r="R111" s="170" t="str">
        <v/>
      </c>
      <c r="S111" s="168"/>
      <c r="T111" s="168"/>
      <c r="U111" s="171"/>
      <c r="V111" s="160" t="str">
        <f ca="1" t="shared" si="4"/>
        <v/>
      </c>
      <c r="W111" s="161"/>
      <c r="X111" s="161"/>
      <c r="Y111" s="162"/>
      <c r="Z111" s="163" t="str">
        <f ca="1" t="shared" si="5"/>
        <v/>
      </c>
      <c r="AA111" s="164"/>
      <c r="AB111" s="165"/>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167"/>
      <c r="G112" s="168"/>
      <c r="H112" s="168"/>
      <c r="I112" s="169"/>
      <c r="J112" s="170" t="str">
        <v/>
      </c>
      <c r="K112" s="168"/>
      <c r="L112" s="168"/>
      <c r="M112" s="169"/>
      <c r="N112" s="170" t="str">
        <v/>
      </c>
      <c r="O112" s="168"/>
      <c r="P112" s="168"/>
      <c r="Q112" s="169"/>
      <c r="R112" s="170" t="str">
        <v/>
      </c>
      <c r="S112" s="168"/>
      <c r="T112" s="168"/>
      <c r="U112" s="171"/>
      <c r="V112" s="160" t="str">
        <f ca="1" t="shared" si="4"/>
        <v/>
      </c>
      <c r="W112" s="161"/>
      <c r="X112" s="161"/>
      <c r="Y112" s="162"/>
      <c r="Z112" s="163" t="str">
        <f ca="1" t="shared" si="5"/>
        <v/>
      </c>
      <c r="AA112" s="164"/>
      <c r="AB112" s="165"/>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195"/>
      <c r="G113" s="196"/>
      <c r="H113" s="196"/>
      <c r="I113" s="197"/>
      <c r="J113" s="198" t="str">
        <v/>
      </c>
      <c r="K113" s="196"/>
      <c r="L113" s="196"/>
      <c r="M113" s="197"/>
      <c r="N113" s="198" t="str">
        <v/>
      </c>
      <c r="O113" s="196"/>
      <c r="P113" s="196"/>
      <c r="Q113" s="197"/>
      <c r="R113" s="198" t="str">
        <v/>
      </c>
      <c r="S113" s="196"/>
      <c r="T113" s="196"/>
      <c r="U113" s="199"/>
      <c r="V113" s="160" t="str">
        <f ca="1" t="shared" si="4"/>
        <v/>
      </c>
      <c r="W113" s="161"/>
      <c r="X113" s="161"/>
      <c r="Y113" s="162"/>
      <c r="Z113" s="200" t="str">
        <f ca="1" t="shared" si="5"/>
        <v/>
      </c>
      <c r="AA113" s="201"/>
      <c r="AB113" s="20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340">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I11"/>
    <mergeCell ref="J11:M11"/>
    <mergeCell ref="N11:Q11"/>
    <mergeCell ref="R11:U11"/>
    <mergeCell ref="V11:Y11"/>
    <mergeCell ref="Z11:AB11"/>
    <mergeCell ref="F12:I12"/>
    <mergeCell ref="J12:M12"/>
    <mergeCell ref="N12:Q12"/>
    <mergeCell ref="R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B64:E64"/>
    <mergeCell ref="V64:Y64"/>
    <mergeCell ref="Z64:AB64"/>
    <mergeCell ref="B65:E65"/>
    <mergeCell ref="V65:Y65"/>
    <mergeCell ref="Z65:AB65"/>
    <mergeCell ref="B66:E66"/>
    <mergeCell ref="V66:Y66"/>
    <mergeCell ref="Z66:AB66"/>
    <mergeCell ref="B67:E67"/>
    <mergeCell ref="V67:Y67"/>
    <mergeCell ref="Z67:AB67"/>
    <mergeCell ref="B68:E68"/>
    <mergeCell ref="V68:Y68"/>
    <mergeCell ref="Z68:AB68"/>
    <mergeCell ref="B69:E69"/>
    <mergeCell ref="V69:Y69"/>
    <mergeCell ref="Z69:AB69"/>
    <mergeCell ref="B70:E70"/>
    <mergeCell ref="V70:Y70"/>
    <mergeCell ref="Z70:AB70"/>
    <mergeCell ref="B71:E71"/>
    <mergeCell ref="V71:Y71"/>
    <mergeCell ref="Z71:AB71"/>
    <mergeCell ref="B72:E72"/>
    <mergeCell ref="V72:Y72"/>
    <mergeCell ref="Z72:AB72"/>
    <mergeCell ref="B73:E73"/>
    <mergeCell ref="V73:Y73"/>
    <mergeCell ref="Z73:AB73"/>
    <mergeCell ref="B74:E74"/>
    <mergeCell ref="V74:Y74"/>
    <mergeCell ref="Z74:AB74"/>
    <mergeCell ref="B75:E75"/>
    <mergeCell ref="V75:Y75"/>
    <mergeCell ref="Z75:AB75"/>
    <mergeCell ref="B76:E76"/>
    <mergeCell ref="V76:Y76"/>
    <mergeCell ref="Z76:AB76"/>
    <mergeCell ref="B77:E77"/>
    <mergeCell ref="V77:Y77"/>
    <mergeCell ref="Z77:AB77"/>
    <mergeCell ref="B78:E78"/>
    <mergeCell ref="V78:Y78"/>
    <mergeCell ref="Z78:AB78"/>
    <mergeCell ref="B79:E79"/>
    <mergeCell ref="V79:Y79"/>
    <mergeCell ref="Z79:AB79"/>
    <mergeCell ref="B80:E80"/>
    <mergeCell ref="V80:Y80"/>
    <mergeCell ref="Z80:AB80"/>
    <mergeCell ref="B81:E81"/>
    <mergeCell ref="V81:Y81"/>
    <mergeCell ref="Z81:AB81"/>
    <mergeCell ref="B82:E82"/>
    <mergeCell ref="V82:Y82"/>
    <mergeCell ref="Z82:AB82"/>
    <mergeCell ref="B83:E83"/>
    <mergeCell ref="V83:Y83"/>
    <mergeCell ref="Z83:AB83"/>
    <mergeCell ref="B84:E84"/>
    <mergeCell ref="V84:Y84"/>
    <mergeCell ref="Z84:AB84"/>
    <mergeCell ref="B85:E85"/>
    <mergeCell ref="V85:Y85"/>
    <mergeCell ref="Z85:AB85"/>
    <mergeCell ref="B86:E86"/>
    <mergeCell ref="V86:Y86"/>
    <mergeCell ref="Z86:AB86"/>
    <mergeCell ref="B87:E87"/>
    <mergeCell ref="V87:Y87"/>
    <mergeCell ref="Z87:AB87"/>
    <mergeCell ref="B88:E88"/>
    <mergeCell ref="V88:Y88"/>
    <mergeCell ref="Z88:AB88"/>
    <mergeCell ref="B89:E89"/>
    <mergeCell ref="V89:Y89"/>
    <mergeCell ref="Z89:AB89"/>
    <mergeCell ref="B90:E90"/>
    <mergeCell ref="V90:Y90"/>
    <mergeCell ref="Z90:AB90"/>
    <mergeCell ref="B91:E91"/>
    <mergeCell ref="V91:Y91"/>
    <mergeCell ref="Z91:AB91"/>
    <mergeCell ref="B92:E92"/>
    <mergeCell ref="V92:Y92"/>
    <mergeCell ref="Z92:AB92"/>
    <mergeCell ref="B93:E93"/>
    <mergeCell ref="V93:Y93"/>
    <mergeCell ref="Z93:AB93"/>
    <mergeCell ref="B94:E94"/>
    <mergeCell ref="V94:Y94"/>
    <mergeCell ref="Z94:AB94"/>
    <mergeCell ref="B95:E95"/>
    <mergeCell ref="V95:Y95"/>
    <mergeCell ref="Z95:AB95"/>
    <mergeCell ref="B96:E96"/>
    <mergeCell ref="V96:Y96"/>
    <mergeCell ref="Z96:AB96"/>
    <mergeCell ref="B97:E97"/>
    <mergeCell ref="V97:Y97"/>
    <mergeCell ref="Z97:AB97"/>
    <mergeCell ref="B98:E98"/>
    <mergeCell ref="V98:Y98"/>
    <mergeCell ref="Z98:AB98"/>
    <mergeCell ref="B99:E99"/>
    <mergeCell ref="V99:Y99"/>
    <mergeCell ref="Z99:AB99"/>
    <mergeCell ref="B100:E100"/>
    <mergeCell ref="V100:Y100"/>
    <mergeCell ref="Z100:AB100"/>
    <mergeCell ref="B101:E101"/>
    <mergeCell ref="V101:Y101"/>
    <mergeCell ref="Z101:AB101"/>
    <mergeCell ref="B102:E102"/>
    <mergeCell ref="V102:Y102"/>
    <mergeCell ref="Z102:AB102"/>
    <mergeCell ref="B103:E103"/>
    <mergeCell ref="V103:Y103"/>
    <mergeCell ref="Z103:AB103"/>
    <mergeCell ref="B104:E104"/>
    <mergeCell ref="V104:Y104"/>
    <mergeCell ref="Z104:AB104"/>
    <mergeCell ref="B105:E105"/>
    <mergeCell ref="V105:Y105"/>
    <mergeCell ref="Z105:AB105"/>
    <mergeCell ref="B106:E106"/>
    <mergeCell ref="V106:Y106"/>
    <mergeCell ref="Z106:AB106"/>
    <mergeCell ref="B107:E107"/>
    <mergeCell ref="V107:Y107"/>
    <mergeCell ref="Z107:AB107"/>
    <mergeCell ref="B108:E108"/>
    <mergeCell ref="V108:Y108"/>
    <mergeCell ref="Z108:AB108"/>
    <mergeCell ref="B109:E109"/>
    <mergeCell ref="V109:Y109"/>
    <mergeCell ref="Z109:AB109"/>
    <mergeCell ref="B110:E110"/>
    <mergeCell ref="V110:Y110"/>
    <mergeCell ref="Z110:AB110"/>
    <mergeCell ref="B111:E111"/>
    <mergeCell ref="V111:Y111"/>
    <mergeCell ref="Z111:AB111"/>
    <mergeCell ref="B112:E112"/>
    <mergeCell ref="V112:Y112"/>
    <mergeCell ref="Z112:AB112"/>
    <mergeCell ref="B113:E113"/>
    <mergeCell ref="V113:Y113"/>
    <mergeCell ref="Z113:AB113"/>
    <mergeCell ref="A1:AB2"/>
    <mergeCell ref="A8:E11"/>
    <mergeCell ref="F8:J9"/>
    <mergeCell ref="K8:R9"/>
  </mergeCells>
  <conditionalFormatting sqref="B13:E62">
    <cfRule type="expression" dxfId="6" priority="3">
      <formula>IF($V13&lt;75,TRUE,FALSE)</formula>
    </cfRule>
  </conditionalFormatting>
  <conditionalFormatting sqref="V13:Y62">
    <cfRule type="cellIs" dxfId="4" priority="9" operator="lessThan">
      <formula>75</formula>
    </cfRule>
  </conditionalFormatting>
  <conditionalFormatting sqref="Z13:AB113">
    <cfRule type="containsText" dxfId="7" priority="7"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dataValidations count="24">
    <dataValidation allowBlank="1" showErrorMessage="1" prompt="EITHER WRITE YOUR OWN HPS OR EMPTY" sqref="V11 Z11 F11:F12 J11:J12 N11:N12 R11:R12"/>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3:F113 J13:J113 N13:N113 R13:R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1"/>
  </sheetPr>
  <dimension ref="A1:DN204"/>
  <sheetViews>
    <sheetView zoomScale="85" zoomScaleNormal="85" topLeftCell="DQ1" workbookViewId="0">
      <selection activeCell="DQ1" sqref="DQ1"/>
    </sheetView>
  </sheetViews>
  <sheetFormatPr defaultColWidth="8.88888888888889" defaultRowHeight="13.8" zeroHeight="1"/>
  <cols>
    <col min="1" max="1" width="4.11111111111111" style="2" hidden="1" customWidth="1"/>
    <col min="2" max="9" width="4.11111111111111" style="3" hidden="1" customWidth="1"/>
    <col min="10" max="10" width="4.11111111111111" style="4" hidden="1" customWidth="1"/>
    <col min="11" max="20" width="4.11111111111111" style="3" hidden="1" customWidth="1"/>
    <col min="21" max="21" width="7.33333333333333" style="4" hidden="1" customWidth="1"/>
    <col min="22" max="22" width="4.11111111111111" style="2" hidden="1" customWidth="1"/>
    <col min="23" max="30" width="4.11111111111111" style="3" hidden="1" customWidth="1"/>
    <col min="31" max="31" width="4.11111111111111" style="4" hidden="1" customWidth="1"/>
    <col min="32" max="41" width="4.11111111111111" style="3" hidden="1" customWidth="1"/>
    <col min="42" max="42" width="7.33333333333333" style="3" hidden="1" customWidth="1"/>
    <col min="43" max="43" width="4.11111111111111" style="2" hidden="1" customWidth="1"/>
    <col min="44" max="51" width="4.11111111111111" style="3" hidden="1" customWidth="1"/>
    <col min="52" max="52" width="4.11111111111111" style="4" hidden="1" customWidth="1"/>
    <col min="53" max="62" width="4.11111111111111" style="3" hidden="1" customWidth="1"/>
    <col min="63" max="63" width="7.33333333333333" style="4" hidden="1" customWidth="1"/>
    <col min="64" max="64" width="4.11111111111111" style="2" hidden="1" customWidth="1"/>
    <col min="65" max="72" width="4.11111111111111" style="3" hidden="1" customWidth="1"/>
    <col min="73" max="73" width="4.11111111111111" style="4" hidden="1" customWidth="1"/>
    <col min="74" max="83" width="4.11111111111111" style="3" hidden="1" customWidth="1"/>
    <col min="84" max="85" width="7.33333333333333" style="3" hidden="1" customWidth="1"/>
    <col min="86" max="86" width="52.4444444444444" style="5" hidden="1" customWidth="1"/>
    <col min="87" max="89" width="23.6666666666667" style="5" hidden="1" customWidth="1"/>
    <col min="90" max="94" width="10.1111111111111" style="3" hidden="1" customWidth="1"/>
    <col min="95" max="98" width="8.88888888888889" style="5" hidden="1" customWidth="1"/>
    <col min="99" max="102" width="8.88888888888889" style="3" hidden="1" customWidth="1"/>
    <col min="103" max="107" width="8.88888888888889" style="5" hidden="1" customWidth="1"/>
    <col min="108" max="108" width="57.6666666666667" style="5" hidden="1" customWidth="1"/>
    <col min="109" max="110" width="23.7777777777778" style="5" hidden="1" customWidth="1"/>
    <col min="111" max="112" width="5.22222222222222" style="5" hidden="1" customWidth="1"/>
    <col min="113" max="115" width="36.3333333333333" style="5" hidden="1" customWidth="1"/>
    <col min="116" max="117" width="8.88888888888889" style="5" hidden="1" customWidth="1"/>
    <col min="118" max="118" width="8.88888888888889" style="3" hidden="1" customWidth="1"/>
    <col min="119" max="120" width="8.88888888888889" style="5" hidden="1" customWidth="1"/>
    <col min="121" max="16384" width="8.88888888888889" style="5"/>
  </cols>
  <sheetData>
    <row r="1" s="1" customFormat="1" ht="28.35" spans="1:118">
      <c r="A1" s="6" t="s">
        <v>218</v>
      </c>
      <c r="B1" s="7"/>
      <c r="C1" s="7"/>
      <c r="D1" s="7"/>
      <c r="E1" s="7"/>
      <c r="F1" s="7"/>
      <c r="G1" s="7"/>
      <c r="H1" s="7"/>
      <c r="I1" s="7"/>
      <c r="J1" s="8"/>
      <c r="K1" s="6" t="s">
        <v>219</v>
      </c>
      <c r="L1" s="7"/>
      <c r="M1" s="7"/>
      <c r="N1" s="7"/>
      <c r="O1" s="7"/>
      <c r="P1" s="7"/>
      <c r="Q1" s="7"/>
      <c r="R1" s="7"/>
      <c r="S1" s="7"/>
      <c r="T1" s="8"/>
      <c r="U1" s="9" t="s">
        <v>220</v>
      </c>
      <c r="V1" s="6" t="s">
        <v>221</v>
      </c>
      <c r="W1" s="7"/>
      <c r="X1" s="7"/>
      <c r="Y1" s="7"/>
      <c r="Z1" s="7"/>
      <c r="AA1" s="7"/>
      <c r="AB1" s="7"/>
      <c r="AC1" s="7"/>
      <c r="AD1" s="7"/>
      <c r="AE1" s="8"/>
      <c r="AF1" s="6" t="s">
        <v>222</v>
      </c>
      <c r="AG1" s="7"/>
      <c r="AH1" s="7"/>
      <c r="AI1" s="7"/>
      <c r="AJ1" s="7"/>
      <c r="AK1" s="7"/>
      <c r="AL1" s="7"/>
      <c r="AM1" s="7"/>
      <c r="AN1" s="7"/>
      <c r="AO1" s="8"/>
      <c r="AP1" s="9" t="s">
        <v>223</v>
      </c>
      <c r="AQ1" s="6" t="s">
        <v>224</v>
      </c>
      <c r="AR1" s="7"/>
      <c r="AS1" s="7"/>
      <c r="AT1" s="7"/>
      <c r="AU1" s="7"/>
      <c r="AV1" s="7"/>
      <c r="AW1" s="7"/>
      <c r="AX1" s="7"/>
      <c r="AY1" s="7"/>
      <c r="AZ1" s="8"/>
      <c r="BA1" s="6" t="s">
        <v>225</v>
      </c>
      <c r="BB1" s="7"/>
      <c r="BC1" s="7"/>
      <c r="BD1" s="7"/>
      <c r="BE1" s="7"/>
      <c r="BF1" s="7"/>
      <c r="BG1" s="7"/>
      <c r="BH1" s="7"/>
      <c r="BI1" s="7"/>
      <c r="BJ1" s="8"/>
      <c r="BK1" s="9" t="s">
        <v>226</v>
      </c>
      <c r="BL1" s="6" t="s">
        <v>227</v>
      </c>
      <c r="BM1" s="7"/>
      <c r="BN1" s="7"/>
      <c r="BO1" s="7"/>
      <c r="BP1" s="7"/>
      <c r="BQ1" s="7"/>
      <c r="BR1" s="7"/>
      <c r="BS1" s="7"/>
      <c r="BT1" s="7"/>
      <c r="BU1" s="8"/>
      <c r="BV1" s="6" t="s">
        <v>228</v>
      </c>
      <c r="BW1" s="7"/>
      <c r="BX1" s="7"/>
      <c r="BY1" s="7"/>
      <c r="BZ1" s="7"/>
      <c r="CA1" s="7"/>
      <c r="CB1" s="7"/>
      <c r="CC1" s="7"/>
      <c r="CD1" s="7"/>
      <c r="CE1" s="8"/>
      <c r="CF1" s="9" t="s">
        <v>229</v>
      </c>
      <c r="CG1" s="10" t="s">
        <v>230</v>
      </c>
      <c r="CH1" s="11" t="s">
        <v>24</v>
      </c>
      <c r="CI1" s="11" t="s">
        <v>66</v>
      </c>
      <c r="CJ1" s="11" t="s">
        <v>67</v>
      </c>
      <c r="CK1" s="11" t="s">
        <v>68</v>
      </c>
      <c r="CL1" s="12" t="s">
        <v>231</v>
      </c>
      <c r="CM1" s="12" t="s">
        <v>232</v>
      </c>
      <c r="CN1" s="12" t="s">
        <v>233</v>
      </c>
      <c r="CO1" s="12">
        <v>11</v>
      </c>
      <c r="CP1" s="12">
        <v>12</v>
      </c>
      <c r="CQ1" s="1">
        <v>0</v>
      </c>
      <c r="CR1" s="1">
        <v>60</v>
      </c>
      <c r="CT1" s="1" t="s">
        <v>234</v>
      </c>
      <c r="CU1" s="13" t="s">
        <v>46</v>
      </c>
      <c r="CV1" s="13" t="s">
        <v>47</v>
      </c>
      <c r="CW1" s="14" t="s">
        <v>48</v>
      </c>
      <c r="CX1" s="14" t="s">
        <v>49</v>
      </c>
      <c r="CY1" s="15" t="s">
        <v>46</v>
      </c>
      <c r="CZ1" s="15" t="s">
        <v>47</v>
      </c>
      <c r="DA1" s="15" t="s">
        <v>48</v>
      </c>
      <c r="DB1" s="15" t="s">
        <v>49</v>
      </c>
      <c r="DD1" s="16" t="s">
        <v>235</v>
      </c>
      <c r="DE1" s="17">
        <v>11</v>
      </c>
      <c r="DF1" s="18">
        <v>12</v>
      </c>
      <c r="DI1" s="19" t="s">
        <v>236</v>
      </c>
      <c r="DJ1" s="20" t="s">
        <v>237</v>
      </c>
      <c r="DK1" s="20" t="s">
        <v>238</v>
      </c>
      <c r="DL1" s="20" t="s">
        <v>239</v>
      </c>
      <c r="DM1" s="20" t="s">
        <v>240</v>
      </c>
      <c r="DN1" s="21"/>
    </row>
    <row r="2" spans="1:118">
      <c r="A2" s="22">
        <v>1</v>
      </c>
      <c r="B2" s="23">
        <v>2</v>
      </c>
      <c r="C2" s="23">
        <v>3</v>
      </c>
      <c r="D2" s="23">
        <v>4</v>
      </c>
      <c r="E2" s="23">
        <v>5</v>
      </c>
      <c r="F2" s="23">
        <v>6</v>
      </c>
      <c r="G2" s="23">
        <v>7</v>
      </c>
      <c r="H2" s="23">
        <v>8</v>
      </c>
      <c r="I2" s="23">
        <v>9</v>
      </c>
      <c r="J2" s="24">
        <v>10</v>
      </c>
      <c r="K2" s="23">
        <v>1</v>
      </c>
      <c r="L2" s="23">
        <v>2</v>
      </c>
      <c r="M2" s="23">
        <v>3</v>
      </c>
      <c r="N2" s="23">
        <v>4</v>
      </c>
      <c r="O2" s="23">
        <v>5</v>
      </c>
      <c r="P2" s="23">
        <v>6</v>
      </c>
      <c r="Q2" s="23">
        <v>7</v>
      </c>
      <c r="R2" s="23">
        <v>8</v>
      </c>
      <c r="S2" s="23">
        <v>9</v>
      </c>
      <c r="T2" s="23">
        <v>10</v>
      </c>
      <c r="U2" s="25">
        <v>1</v>
      </c>
      <c r="V2" s="22">
        <v>1</v>
      </c>
      <c r="W2" s="23">
        <v>2</v>
      </c>
      <c r="X2" s="23">
        <v>3</v>
      </c>
      <c r="Y2" s="23">
        <v>4</v>
      </c>
      <c r="Z2" s="23">
        <v>5</v>
      </c>
      <c r="AA2" s="23">
        <v>6</v>
      </c>
      <c r="AB2" s="23">
        <v>7</v>
      </c>
      <c r="AC2" s="23">
        <v>8</v>
      </c>
      <c r="AD2" s="23">
        <v>9</v>
      </c>
      <c r="AE2" s="24">
        <v>10</v>
      </c>
      <c r="AF2" s="23">
        <v>1</v>
      </c>
      <c r="AG2" s="23">
        <v>2</v>
      </c>
      <c r="AH2" s="23">
        <v>3</v>
      </c>
      <c r="AI2" s="23">
        <v>4</v>
      </c>
      <c r="AJ2" s="23">
        <v>5</v>
      </c>
      <c r="AK2" s="23">
        <v>6</v>
      </c>
      <c r="AL2" s="23">
        <v>7</v>
      </c>
      <c r="AM2" s="23">
        <v>8</v>
      </c>
      <c r="AN2" s="23">
        <v>9</v>
      </c>
      <c r="AO2" s="23">
        <v>10</v>
      </c>
      <c r="AP2" s="25">
        <v>1</v>
      </c>
      <c r="AQ2" s="22">
        <v>1</v>
      </c>
      <c r="AR2" s="23">
        <v>2</v>
      </c>
      <c r="AS2" s="23">
        <v>3</v>
      </c>
      <c r="AT2" s="23">
        <v>4</v>
      </c>
      <c r="AU2" s="23">
        <v>5</v>
      </c>
      <c r="AV2" s="23">
        <v>6</v>
      </c>
      <c r="AW2" s="23">
        <v>7</v>
      </c>
      <c r="AX2" s="23">
        <v>8</v>
      </c>
      <c r="AY2" s="23">
        <v>9</v>
      </c>
      <c r="AZ2" s="24">
        <v>10</v>
      </c>
      <c r="BA2" s="23">
        <v>1</v>
      </c>
      <c r="BB2" s="23">
        <v>2</v>
      </c>
      <c r="BC2" s="23">
        <v>3</v>
      </c>
      <c r="BD2" s="23">
        <v>4</v>
      </c>
      <c r="BE2" s="23">
        <v>5</v>
      </c>
      <c r="BF2" s="23">
        <v>6</v>
      </c>
      <c r="BG2" s="23">
        <v>7</v>
      </c>
      <c r="BH2" s="23">
        <v>8</v>
      </c>
      <c r="BI2" s="23">
        <v>9</v>
      </c>
      <c r="BJ2" s="23">
        <v>10</v>
      </c>
      <c r="BK2" s="25">
        <v>1</v>
      </c>
      <c r="BL2" s="22">
        <v>1</v>
      </c>
      <c r="BM2" s="23">
        <v>2</v>
      </c>
      <c r="BN2" s="23">
        <v>3</v>
      </c>
      <c r="BO2" s="23">
        <v>4</v>
      </c>
      <c r="BP2" s="23">
        <v>5</v>
      </c>
      <c r="BQ2" s="23">
        <v>6</v>
      </c>
      <c r="BR2" s="23">
        <v>7</v>
      </c>
      <c r="BS2" s="23">
        <v>8</v>
      </c>
      <c r="BT2" s="23">
        <v>9</v>
      </c>
      <c r="BU2" s="24">
        <v>10</v>
      </c>
      <c r="BV2" s="23">
        <v>1</v>
      </c>
      <c r="BW2" s="23">
        <v>2</v>
      </c>
      <c r="BX2" s="23">
        <v>3</v>
      </c>
      <c r="BY2" s="23">
        <v>4</v>
      </c>
      <c r="BZ2" s="23">
        <v>5</v>
      </c>
      <c r="CA2" s="23">
        <v>6</v>
      </c>
      <c r="CB2" s="23">
        <v>7</v>
      </c>
      <c r="CC2" s="23">
        <v>8</v>
      </c>
      <c r="CD2" s="23">
        <v>9</v>
      </c>
      <c r="CE2" s="23">
        <v>10</v>
      </c>
      <c r="CF2" s="25">
        <v>1</v>
      </c>
      <c r="CG2" s="26">
        <v>11</v>
      </c>
      <c r="CH2" s="27" t="s">
        <v>76</v>
      </c>
      <c r="CI2" s="27" t="str">
        <f>CI$1&amp;" ("&amp;CL2*100&amp;"%)"</f>
        <v>WRITTEN WORK (25%)</v>
      </c>
      <c r="CJ2" s="27" t="str">
        <f t="shared" ref="CJ2:CK6" si="0">CJ$1&amp;" ("&amp;CM2*100&amp;"%)"</f>
        <v>PERFORMANCE TASK (50%)</v>
      </c>
      <c r="CK2" s="27" t="str">
        <f t="shared" si="0"/>
        <v>QUARTERLY ASSESSMENT (25%)</v>
      </c>
      <c r="CL2" s="28">
        <v>0.25</v>
      </c>
      <c r="CM2" s="28">
        <v>0.5</v>
      </c>
      <c r="CN2" s="28">
        <v>0.25</v>
      </c>
      <c r="CO2" s="28">
        <v>4</v>
      </c>
      <c r="CP2" s="28"/>
      <c r="CQ2" s="5">
        <v>4</v>
      </c>
      <c r="CR2" s="5">
        <v>61</v>
      </c>
      <c r="CT2" s="5" t="s">
        <v>91</v>
      </c>
      <c r="DD2" s="29" t="s">
        <v>76</v>
      </c>
      <c r="DE2" s="30" t="s">
        <v>80</v>
      </c>
      <c r="DF2" s="31"/>
      <c r="DI2" s="32" t="s">
        <v>76</v>
      </c>
      <c r="DJ2" s="33" t="s">
        <v>60</v>
      </c>
      <c r="DK2" s="33" t="s">
        <v>241</v>
      </c>
      <c r="DL2" s="33">
        <v>4</v>
      </c>
      <c r="DM2" s="33">
        <v>0</v>
      </c>
      <c r="DN2" s="34">
        <v>11</v>
      </c>
    </row>
    <row r="3" spans="1:118">
      <c r="A3" s="2" cm="1">
        <f t="array" ref="A3">_xlfn.SEQUENCE('Q1'!F11+1,1,'Q1'!F11,-1)</f>
        <v>0</v>
      </c>
      <c r="B3" s="3" cm="1">
        <f t="array" ref="B3">_xlfn.SEQUENCE('Q1'!G11+1,1,'Q1'!G11,-1)</f>
        <v>0</v>
      </c>
      <c r="C3" s="3" cm="1">
        <f t="array" ref="C3">_xlfn.SEQUENCE('Q1'!H11+1,1,'Q1'!H11,-1)</f>
        <v>0</v>
      </c>
      <c r="D3" s="3" cm="1">
        <f t="array" ref="D3">_xlfn.SEQUENCE('Q1'!I11+1,1,'Q1'!I11,-1)</f>
        <v>0</v>
      </c>
      <c r="E3" s="3" cm="1">
        <f t="array" ref="E3">_xlfn.SEQUENCE('Q1'!J11+1,1,'Q1'!J11,-1)</f>
        <v>0</v>
      </c>
      <c r="F3" s="3" cm="1">
        <f t="array" ref="F3">_xlfn.SEQUENCE('Q1'!K11+1,1,'Q1'!K11,-1)</f>
        <v>0</v>
      </c>
      <c r="G3" s="3" cm="1">
        <f t="array" ref="G3">_xlfn.SEQUENCE('Q1'!L11+1,1,'Q1'!L11,-1)</f>
        <v>0</v>
      </c>
      <c r="H3" s="3" cm="1">
        <f t="array" ref="H3">_xlfn.SEQUENCE('Q1'!M11+1,1,'Q1'!M11,-1)</f>
        <v>0</v>
      </c>
      <c r="I3" s="3" cm="1">
        <f t="array" ref="I3">_xlfn.SEQUENCE('Q1'!N11+1,1,'Q1'!N11,-1)</f>
        <v>0</v>
      </c>
      <c r="J3" s="4" cm="1">
        <f t="array" ref="J3">_xlfn.SEQUENCE('Q1'!O11+1,1,'Q1'!O11,-1)</f>
        <v>0</v>
      </c>
      <c r="K3" s="3" cm="1">
        <f t="array" ref="K3">_xlfn.SEQUENCE('Q1'!S11+1,1,'Q1'!S11,-1)</f>
        <v>0</v>
      </c>
      <c r="L3" s="3" cm="1">
        <f t="array" ref="L3">_xlfn.SEQUENCE('Q1'!T11+1,1,'Q1'!T11,-1)</f>
        <v>0</v>
      </c>
      <c r="M3" s="3" cm="1">
        <f t="array" ref="M3">_xlfn.SEQUENCE('Q1'!U11+1,1,'Q1'!U11,-1)</f>
        <v>0</v>
      </c>
      <c r="N3" s="3" cm="1">
        <f t="array" ref="N3">_xlfn.SEQUENCE('Q1'!V11+1,1,'Q1'!V11,-1)</f>
        <v>0</v>
      </c>
      <c r="O3" s="3" cm="1">
        <f t="array" ref="O3">_xlfn.SEQUENCE('Q1'!W11+1,1,'Q1'!W11,-1)</f>
        <v>0</v>
      </c>
      <c r="P3" s="3" cm="1">
        <f t="array" ref="P3">_xlfn.SEQUENCE('Q1'!X11+1,1,'Q1'!X11,-1)</f>
        <v>0</v>
      </c>
      <c r="Q3" s="3" cm="1">
        <f t="array" ref="Q3">_xlfn.SEQUENCE('Q1'!Y11+1,1,'Q1'!Y11,-1)</f>
        <v>0</v>
      </c>
      <c r="R3" s="3" cm="1">
        <f t="array" ref="R3">_xlfn.SEQUENCE('Q1'!Z11+1,1,'Q1'!Z11,-1)</f>
        <v>0</v>
      </c>
      <c r="S3" s="3" cm="1">
        <f t="array" ref="S3">_xlfn.SEQUENCE('Q1'!AA11+1,1,'Q1'!AA11,-1)</f>
        <v>0</v>
      </c>
      <c r="T3" s="3" cm="1">
        <f t="array" ref="T3">_xlfn.SEQUENCE('Q1'!AB11+1,1,'Q1'!AB11,-1)</f>
        <v>0</v>
      </c>
      <c r="U3" s="35" cm="1">
        <f t="array" ref="U3">_xlfn.SEQUENCE('Q1'!AF11+1,1,'Q1'!AF11,-1)</f>
        <v>0</v>
      </c>
      <c r="V3" s="2" cm="1">
        <f t="array" ref="V3:V23">_xlfn.SEQUENCE('Q2'!F11+1,1,'Q2'!F11,-1)</f>
        <v>20</v>
      </c>
      <c r="W3" s="3" cm="1">
        <f t="array" ref="W3:W23">_xlfn.SEQUENCE('Q2'!G11+1,1,'Q2'!G11,-1)</f>
        <v>20</v>
      </c>
      <c r="X3" s="3" cm="1">
        <f t="array" ref="X3:X23">_xlfn.SEQUENCE('Q2'!H11+1,1,'Q2'!H11,-1)</f>
        <v>20</v>
      </c>
      <c r="Y3" s="3" cm="1">
        <f t="array" ref="Y3:Y23">_xlfn.SEQUENCE('Q2'!I11+1,1,'Q2'!I11,-1)</f>
        <v>20</v>
      </c>
      <c r="Z3" s="3" cm="1">
        <f t="array" ref="Z3">_xlfn.SEQUENCE('Q2'!J11+1,1,'Q2'!J11,-1)</f>
        <v>0</v>
      </c>
      <c r="AA3" s="3" cm="1">
        <f t="array" ref="AA3">_xlfn.SEQUENCE('Q2'!K11+1,1,'Q2'!K11,-1)</f>
        <v>0</v>
      </c>
      <c r="AB3" s="3" cm="1">
        <f t="array" ref="AB3">_xlfn.SEQUENCE('Q2'!L11+1,1,'Q2'!L11,-1)</f>
        <v>0</v>
      </c>
      <c r="AC3" s="3" cm="1">
        <f t="array" ref="AC3">_xlfn.SEQUENCE('Q2'!M11+1,1,'Q2'!M11,-1)</f>
        <v>0</v>
      </c>
      <c r="AD3" s="3" cm="1">
        <f t="array" ref="AD3">_xlfn.SEQUENCE('Q2'!N11+1,1,'Q2'!N11,-1)</f>
        <v>0</v>
      </c>
      <c r="AE3" s="4" cm="1">
        <f t="array" ref="AE3">_xlfn.SEQUENCE('Q2'!O11+1,1,'Q2'!O11,-1)</f>
        <v>0</v>
      </c>
      <c r="AF3" s="3" cm="1">
        <f t="array" ref="AF3:AF53">_xlfn.SEQUENCE('Q2'!S11+1,1,'Q2'!S11,-1)</f>
        <v>50</v>
      </c>
      <c r="AG3" s="3" cm="1">
        <f t="array" ref="AG3:AG53">_xlfn.SEQUENCE('Q2'!T11+1,1,'Q2'!T11,-1)</f>
        <v>50</v>
      </c>
      <c r="AH3" s="3" cm="1">
        <f t="array" ref="AH3:AH103">_xlfn.SEQUENCE('Q2'!U11+1,1,'Q2'!U11,-1)</f>
        <v>100</v>
      </c>
      <c r="AI3" s="3" cm="1">
        <f t="array" ref="AI3">_xlfn.SEQUENCE('Q2'!V11+1,1,'Q2'!V11,-1)</f>
        <v>0</v>
      </c>
      <c r="AJ3" s="3" cm="1">
        <f t="array" ref="AJ3">_xlfn.SEQUENCE('Q2'!W11+1,1,'Q2'!W11,-1)</f>
        <v>0</v>
      </c>
      <c r="AK3" s="3" cm="1">
        <f t="array" ref="AK3">_xlfn.SEQUENCE('Q2'!X11+1,1,'Q2'!X11,-1)</f>
        <v>0</v>
      </c>
      <c r="AL3" s="3" cm="1">
        <f t="array" ref="AL3">_xlfn.SEQUENCE('Q2'!Y11+1,1,'Q2'!Y11,-1)</f>
        <v>0</v>
      </c>
      <c r="AM3" s="3" cm="1">
        <f t="array" ref="AM3">_xlfn.SEQUENCE('Q2'!Z11+1,1,'Q2'!Z11,-1)</f>
        <v>0</v>
      </c>
      <c r="AN3" s="3" cm="1">
        <f t="array" ref="AN3">_xlfn.SEQUENCE('Q2'!AA11+1,1,'Q2'!AA11,-1)</f>
        <v>0</v>
      </c>
      <c r="AO3" s="3" cm="1">
        <f t="array" ref="AO3">_xlfn.SEQUENCE('Q2'!AB11+1,1,'Q2'!AB11,-1)</f>
        <v>0</v>
      </c>
      <c r="AP3" s="35" cm="1">
        <f t="array" ref="AP3:AP63">_xlfn.SEQUENCE('Q2'!AF11+1,1,'Q2'!AF11,-1)</f>
        <v>60</v>
      </c>
      <c r="AQ3" s="2" cm="1">
        <f t="array" ref="AQ3">_xlfn.SEQUENCE('Q3'!F11+1,1,'Q3'!F11,-1)</f>
        <v>0</v>
      </c>
      <c r="AR3" s="2" cm="1">
        <f t="array" ref="AR3">_xlfn.SEQUENCE('Q3'!G11+1,1,'Q3'!G11,-1)</f>
        <v>0</v>
      </c>
      <c r="AS3" s="2" cm="1">
        <f t="array" ref="AS3">_xlfn.SEQUENCE('Q3'!H11+1,1,'Q3'!H11,-1)</f>
        <v>0</v>
      </c>
      <c r="AT3" s="2" cm="1">
        <f t="array" ref="AT3">_xlfn.SEQUENCE('Q3'!I11+1,1,'Q3'!I11,-1)</f>
        <v>0</v>
      </c>
      <c r="AU3" s="2" cm="1">
        <f t="array" ref="AU3">_xlfn.SEQUENCE('Q3'!J11+1,1,'Q3'!J11,-1)</f>
        <v>0</v>
      </c>
      <c r="AV3" s="2" cm="1">
        <f t="array" ref="AV3">_xlfn.SEQUENCE('Q3'!K11+1,1,'Q3'!K11,-1)</f>
        <v>0</v>
      </c>
      <c r="AW3" s="2" cm="1">
        <f t="array" ref="AW3">_xlfn.SEQUENCE('Q3'!L11+1,1,'Q3'!L11,-1)</f>
        <v>0</v>
      </c>
      <c r="AX3" s="2" cm="1">
        <f t="array" ref="AX3">_xlfn.SEQUENCE('Q3'!M11+1,1,'Q3'!M11,-1)</f>
        <v>0</v>
      </c>
      <c r="AY3" s="2" cm="1">
        <f t="array" ref="AY3">_xlfn.SEQUENCE('Q3'!N11+1,1,'Q3'!N11,-1)</f>
        <v>0</v>
      </c>
      <c r="AZ3" s="2" cm="1">
        <f t="array" ref="AZ3">_xlfn.SEQUENCE('Q3'!O11+1,1,'Q3'!O11,-1)</f>
        <v>0</v>
      </c>
      <c r="BA3" s="3" cm="1">
        <f t="array" ref="BA3">_xlfn.SEQUENCE('Q3'!S11+1,1,'Q3'!S11,-1)</f>
        <v>0</v>
      </c>
      <c r="BB3" s="3" cm="1">
        <f t="array" ref="BB3">_xlfn.SEQUENCE('Q3'!T11+1,1,'Q3'!T11,-1)</f>
        <v>0</v>
      </c>
      <c r="BC3" s="3" cm="1">
        <f t="array" ref="BC3">_xlfn.SEQUENCE('Q3'!U11+1,1,'Q3'!U11,-1)</f>
        <v>0</v>
      </c>
      <c r="BD3" s="3" cm="1">
        <f t="array" ref="BD3">_xlfn.SEQUENCE('Q3'!V11+1,1,'Q3'!V11,-1)</f>
        <v>0</v>
      </c>
      <c r="BE3" s="3" cm="1">
        <f t="array" ref="BE3">_xlfn.SEQUENCE('Q3'!W11+1,1,'Q3'!W11,-1)</f>
        <v>0</v>
      </c>
      <c r="BF3" s="3" cm="1">
        <f t="array" ref="BF3">_xlfn.SEQUENCE('Q3'!X11+1,1,'Q3'!X11,-1)</f>
        <v>0</v>
      </c>
      <c r="BG3" s="3" cm="1">
        <f t="array" ref="BG3">_xlfn.SEQUENCE('Q3'!Y11+1,1,'Q3'!Y11,-1)</f>
        <v>0</v>
      </c>
      <c r="BH3" s="3" cm="1">
        <f t="array" ref="BH3">_xlfn.SEQUENCE('Q3'!Z11+1,1,'Q3'!Z11,-1)</f>
        <v>0</v>
      </c>
      <c r="BI3" s="3" cm="1">
        <f t="array" ref="BI3">_xlfn.SEQUENCE('Q3'!AA11+1,1,'Q3'!AA11,-1)</f>
        <v>0</v>
      </c>
      <c r="BJ3" s="3" cm="1">
        <f t="array" ref="BJ3">_xlfn.SEQUENCE('Q3'!AB11+1,1,'Q3'!AB11,-1)</f>
        <v>0</v>
      </c>
      <c r="BK3" s="35" cm="1">
        <f t="array" ref="BK3">_xlfn.SEQUENCE('Q3'!AF11+1,1,'Q3'!AF11,-1)</f>
        <v>0</v>
      </c>
      <c r="BL3" s="2" cm="1">
        <f t="array" ref="BL3">_xlfn.SEQUENCE('Q4'!F11+1,1,'Q4'!F11,-1)</f>
        <v>0</v>
      </c>
      <c r="BM3" s="2" cm="1">
        <f t="array" ref="BM3">_xlfn.SEQUENCE('Q4'!G11+1,1,'Q4'!G11,-1)</f>
        <v>0</v>
      </c>
      <c r="BN3" s="2" cm="1">
        <f t="array" ref="BN3">_xlfn.SEQUENCE('Q4'!H11+1,1,'Q4'!H11,-1)</f>
        <v>0</v>
      </c>
      <c r="BO3" s="2" cm="1">
        <f t="array" ref="BO3">_xlfn.SEQUENCE('Q4'!I11+1,1,'Q4'!I11,-1)</f>
        <v>0</v>
      </c>
      <c r="BP3" s="2" cm="1">
        <f t="array" ref="BP3">_xlfn.SEQUENCE('Q4'!J11+1,1,'Q4'!J11,-1)</f>
        <v>0</v>
      </c>
      <c r="BQ3" s="2" cm="1">
        <f t="array" ref="BQ3">_xlfn.SEQUENCE('Q4'!K11+1,1,'Q4'!K11,-1)</f>
        <v>0</v>
      </c>
      <c r="BR3" s="2" cm="1">
        <f t="array" ref="BR3">_xlfn.SEQUENCE('Q4'!L11+1,1,'Q4'!L11,-1)</f>
        <v>0</v>
      </c>
      <c r="BS3" s="2" cm="1">
        <f t="array" ref="BS3">_xlfn.SEQUENCE('Q4'!M11+1,1,'Q4'!M11,-1)</f>
        <v>0</v>
      </c>
      <c r="BT3" s="2" cm="1">
        <f t="array" ref="BT3">_xlfn.SEQUENCE('Q4'!N11+1,1,'Q4'!N11,-1)</f>
        <v>0</v>
      </c>
      <c r="BU3" s="2" cm="1">
        <f t="array" ref="BU3">_xlfn.SEQUENCE('Q4'!O11+1,1,'Q4'!O11,-1)</f>
        <v>0</v>
      </c>
      <c r="BV3" s="3" cm="1">
        <f t="array" ref="BV3">_xlfn.SEQUENCE('Q4'!S11+1,1,'Q4'!S11,-1)</f>
        <v>0</v>
      </c>
      <c r="BW3" s="3" cm="1">
        <f t="array" ref="BW3">_xlfn.SEQUENCE('Q4'!T11+1,1,'Q4'!T11,-1)</f>
        <v>0</v>
      </c>
      <c r="BX3" s="3" cm="1">
        <f t="array" ref="BX3">_xlfn.SEQUENCE('Q4'!U11+1,1,'Q4'!U11,-1)</f>
        <v>0</v>
      </c>
      <c r="BY3" s="3" cm="1">
        <f t="array" ref="BY3">_xlfn.SEQUENCE('Q4'!V11+1,1,'Q4'!V11,-1)</f>
        <v>0</v>
      </c>
      <c r="BZ3" s="3" cm="1">
        <f t="array" ref="BZ3">_xlfn.SEQUENCE('Q4'!W11+1,1,'Q4'!W11,-1)</f>
        <v>0</v>
      </c>
      <c r="CA3" s="3" cm="1">
        <f t="array" ref="CA3">_xlfn.SEQUENCE('Q4'!X11+1,1,'Q4'!X11,-1)</f>
        <v>0</v>
      </c>
      <c r="CB3" s="3" cm="1">
        <f t="array" ref="CB3">_xlfn.SEQUENCE('Q4'!Y11+1,1,'Q4'!Y11,-1)</f>
        <v>0</v>
      </c>
      <c r="CC3" s="3" cm="1">
        <f t="array" ref="CC3">_xlfn.SEQUENCE('Q4'!Z11+1,1,'Q4'!Z11,-1)</f>
        <v>0</v>
      </c>
      <c r="CD3" s="3" cm="1">
        <f t="array" ref="CD3">_xlfn.SEQUENCE('Q4'!AA11+1,1,'Q4'!AA11,-1)</f>
        <v>0</v>
      </c>
      <c r="CE3" s="3" cm="1">
        <f t="array" ref="CE3">_xlfn.SEQUENCE('Q4'!AB11+1,1,'Q4'!AB11,-1)</f>
        <v>0</v>
      </c>
      <c r="CF3" s="35" cm="1">
        <f t="array" ref="CF3">_xlfn.SEQUENCE('Q4'!AF11+1,1,'Q4'!AF11,-1)</f>
        <v>0</v>
      </c>
      <c r="CH3" s="27" t="s">
        <v>242</v>
      </c>
      <c r="CI3" s="27" t="str">
        <f t="shared" ref="CI3:CI6" si="1">CI$1&amp;" ("&amp;CL3*100&amp;"%)"</f>
        <v>WRITTEN WORK (25%)</v>
      </c>
      <c r="CJ3" s="27" t="str">
        <f t="shared" si="0"/>
        <v>PERFORMANCE TASK (45%)</v>
      </c>
      <c r="CK3" s="27" t="str">
        <f t="shared" si="0"/>
        <v>QUARTERLY ASSESSMENT (30%)</v>
      </c>
      <c r="CL3" s="28">
        <v>0.25</v>
      </c>
      <c r="CM3" s="28">
        <v>0.45</v>
      </c>
      <c r="CN3" s="28">
        <v>0.3</v>
      </c>
      <c r="CO3" s="28">
        <v>2</v>
      </c>
      <c r="CP3" s="28">
        <v>2</v>
      </c>
      <c r="CQ3" s="5">
        <v>8</v>
      </c>
      <c r="CR3" s="5">
        <v>62</v>
      </c>
      <c r="CT3" s="5" cm="1">
        <f t="array" ref="CT3:CT52">_xlfn.SEQUENCE(50)</f>
        <v>1</v>
      </c>
      <c r="CU3" s="3" t="str" cm="1">
        <f ca="1" t="array" ref="CU3">IF(OR('INPUT DATA'!$F$26="Academic Elective (All Other Electives)",'INPUT DATA'!$F$26="Academic Elective (Field Experience / Exposure, and Sports and Arts)",AND('INPUT DATA'!$F$26="TechPro Elective (Work Immersion)",'INPUT DATA'!$F$24=12),AND('INPUT DATA'!$F$26="TechPro Elective (All Other Electives)",'INPUT DATA'!$F$24=12)),INDIRECT("'"&amp;CU1&amp;"'!AJ13:AJ113"),"")</f>
        <v/>
      </c>
      <c r="CV3" s="3" t="str" cm="1">
        <f ca="1" t="array" ref="CV3">IF(OR('INPUT DATA'!$F$26="Academic Elective (All Other Electives)",'INPUT DATA'!$F$26="Academic Elective (Field Experience / Exposure, and Sports and Arts)",AND('INPUT DATA'!$F$26="TechPro Elective (Work Immersion)",'INPUT DATA'!$F$24=12),AND('INPUT DATA'!$F$26="TechPro Elective (All Other Electives)",'INPUT DATA'!$F$24=12)),INDIRECT("'"&amp;CV1&amp;"'!AJ13:AJ113"),"")</f>
        <v/>
      </c>
      <c r="CW3" s="3" t="str" cm="1">
        <f ca="1" t="array" ref="CW3">IF(OR('INPUT DATA'!$F$26="Academic Elective (All Other Electives)",'INPUT DATA'!$F$26="Academic Elective (Field Experience / Exposure, and Sports and Arts)",AND('INPUT DATA'!$F$26="TechPro Elective (Work Immersion)",'INPUT DATA'!$F$24=12),AND('INPUT DATA'!$F$26="TechPro Elective (All Other Electives)",'INPUT DATA'!$F$24=12)),INDIRECT("'"&amp;CW1&amp;"'!AJ13:AJ113"),"")</f>
        <v/>
      </c>
      <c r="CX3" s="3" t="str" cm="1">
        <f ca="1" t="array" ref="CX3">IF(OR('INPUT DATA'!$F$26="Academic Elective (All Other Electives)",'INPUT DATA'!$F$26="Academic Elective (Field Experience / Exposure, and Sports and Arts)",AND('INPUT DATA'!$F$26="TechPro Elective (Work Immersion)",'INPUT DATA'!$F$24=12),AND('INPUT DATA'!$F$26="TechPro Elective (All Other Electives)",'INPUT DATA'!$F$24=12)),INDIRECT("'"&amp;CX1&amp;"'!AJ13:AJ113"),"")</f>
        <v/>
      </c>
      <c r="CY3" s="5" t="str" cm="1">
        <f ca="1" t="array" ref="CY3:CY103">IF(OR('INPUT DATA'!$F$26="Core Subject (All Tracks)",AND('INPUT DATA'!$F$26="TechPro Elective (All Other Electives)",'INPUT DATA'!$F$24=11)),INDIRECT("'"&amp;CY1&amp;"'!AJ13:AJ113"),"")</f>
        <v/>
      </c>
      <c r="CZ3" s="5" cm="1">
        <f ca="1" t="array" ref="CZ3:CZ103">IF(OR('INPUT DATA'!$F$26="Core Subject (All Tracks)",AND('INPUT DATA'!$F$26="TechPro Elective (All Other Electives)",'INPUT DATA'!$F$24=11)),INDIRECT("'"&amp;CZ1&amp;"'!AJ13:AJ113"),"")</f>
        <v>91</v>
      </c>
      <c r="DA3" s="5" t="str" cm="1">
        <f ca="1" t="array" ref="DA3:DA103">IF(OR('INPUT DATA'!$F$26="Core Subject (All Tracks)",AND('INPUT DATA'!$F$26="TechPro Elective (All Other Electives)",'INPUT DATA'!$F$24=11)),INDIRECT("'"&amp;DA1&amp;"'!AJ13:AJ113"),"")</f>
        <v/>
      </c>
      <c r="DB3" s="5" t="str" cm="1">
        <f ca="1" t="array" ref="DB3:DB103">IF(OR('INPUT DATA'!$F$26="Core Subject (All Tracks)",AND('INPUT DATA'!$F$26="TechPro Elective (All Other Electives)",'INPUT DATA'!$F$24=11)),INDIRECT("'"&amp;DB1&amp;"'!AJ13:AJ113"),"")</f>
        <v/>
      </c>
      <c r="DD3" s="36" t="s">
        <v>242</v>
      </c>
      <c r="DE3" s="37" t="s">
        <v>243</v>
      </c>
      <c r="DF3" s="38" t="s">
        <v>243</v>
      </c>
      <c r="DI3" s="32" t="s">
        <v>76</v>
      </c>
      <c r="DJ3" s="33" t="s">
        <v>60</v>
      </c>
      <c r="DK3" s="33" t="s">
        <v>244</v>
      </c>
      <c r="DL3" s="33">
        <v>4</v>
      </c>
      <c r="DM3" s="33">
        <v>0</v>
      </c>
      <c r="DN3" s="34">
        <v>11</v>
      </c>
    </row>
    <row r="4" spans="1:118">
      <c r="U4" s="35"/>
      <c r="V4" s="2">
        <v>19</v>
      </c>
      <c r="W4" s="3">
        <v>19</v>
      </c>
      <c r="X4" s="3">
        <v>19</v>
      </c>
      <c r="Y4" s="3">
        <v>19</v>
      </c>
      <c r="AF4" s="3">
        <v>49</v>
      </c>
      <c r="AG4" s="3">
        <v>49</v>
      </c>
      <c r="AH4" s="3">
        <v>99</v>
      </c>
      <c r="AP4" s="35">
        <v>59</v>
      </c>
      <c r="BK4" s="35"/>
      <c r="CF4" s="35"/>
      <c r="CH4" s="27" t="s">
        <v>245</v>
      </c>
      <c r="CI4" s="27" t="str">
        <f t="shared" si="1"/>
        <v>WRITTEN WORK (20%)</v>
      </c>
      <c r="CJ4" s="27" t="str">
        <f t="shared" si="0"/>
        <v>PERFORMANCE TASK (60%)</v>
      </c>
      <c r="CK4" s="27" t="str">
        <f t="shared" si="0"/>
        <v>QUARTERLY ASSESSMENT (20%)</v>
      </c>
      <c r="CL4" s="28">
        <v>0.2</v>
      </c>
      <c r="CM4" s="28">
        <v>0.6</v>
      </c>
      <c r="CN4" s="28">
        <v>0.2</v>
      </c>
      <c r="CO4" s="28">
        <v>2</v>
      </c>
      <c r="CP4" s="28">
        <v>2</v>
      </c>
      <c r="CQ4" s="5">
        <v>12</v>
      </c>
      <c r="CR4" s="5">
        <v>63</v>
      </c>
      <c r="CT4" s="5">
        <v>2</v>
      </c>
      <c r="CY4" s="5" t="str">
        <v/>
      </c>
      <c r="CZ4" s="5">
        <v>78</v>
      </c>
      <c r="DA4" s="5" t="str">
        <v/>
      </c>
      <c r="DB4" s="5" t="str">
        <v/>
      </c>
      <c r="DD4" s="36" t="s">
        <v>245</v>
      </c>
      <c r="DE4" s="37" t="s">
        <v>243</v>
      </c>
      <c r="DF4" s="38" t="s">
        <v>243</v>
      </c>
      <c r="DI4" s="32" t="s">
        <v>76</v>
      </c>
      <c r="DJ4" s="33" t="s">
        <v>60</v>
      </c>
      <c r="DK4" s="33" t="s">
        <v>170</v>
      </c>
      <c r="DL4" s="33">
        <v>4</v>
      </c>
      <c r="DM4" s="33">
        <v>0</v>
      </c>
      <c r="DN4" s="34">
        <v>11</v>
      </c>
    </row>
    <row r="5" spans="1:118">
      <c r="U5" s="35"/>
      <c r="V5" s="2">
        <v>18</v>
      </c>
      <c r="W5" s="3">
        <v>18</v>
      </c>
      <c r="X5" s="3">
        <v>18</v>
      </c>
      <c r="Y5" s="3">
        <v>18</v>
      </c>
      <c r="AF5" s="3">
        <v>48</v>
      </c>
      <c r="AG5" s="3">
        <v>48</v>
      </c>
      <c r="AH5" s="3">
        <v>98</v>
      </c>
      <c r="AP5" s="35">
        <v>58</v>
      </c>
      <c r="BK5" s="35"/>
      <c r="CF5" s="35"/>
      <c r="CH5" s="27" t="s">
        <v>246</v>
      </c>
      <c r="CI5" s="27" t="str">
        <f t="shared" si="1"/>
        <v>WRITTEN WORK (15%)</v>
      </c>
      <c r="CJ5" s="27" t="str">
        <f t="shared" si="0"/>
        <v>PERFORMANCE TASK (65%)</v>
      </c>
      <c r="CK5" s="27" t="str">
        <f t="shared" si="0"/>
        <v>QUARTERLY ASSESSMENT (20%)</v>
      </c>
      <c r="CL5" s="28">
        <v>0.15</v>
      </c>
      <c r="CM5" s="28">
        <v>0.65</v>
      </c>
      <c r="CN5" s="28">
        <v>0.2</v>
      </c>
      <c r="CO5" s="28">
        <v>4</v>
      </c>
      <c r="CP5" s="28">
        <v>2</v>
      </c>
      <c r="CQ5" s="5">
        <v>16</v>
      </c>
      <c r="CR5" s="5">
        <v>64</v>
      </c>
      <c r="CT5" s="5">
        <v>3</v>
      </c>
      <c r="CY5" s="5" t="str">
        <v/>
      </c>
      <c r="CZ5" s="5">
        <v>92</v>
      </c>
      <c r="DA5" s="5" t="str">
        <v/>
      </c>
      <c r="DB5" s="5" t="str">
        <v/>
      </c>
      <c r="DD5" s="36" t="s">
        <v>246</v>
      </c>
      <c r="DE5" s="37" t="s">
        <v>80</v>
      </c>
      <c r="DF5" s="38" t="s">
        <v>243</v>
      </c>
      <c r="DI5" s="32" t="s">
        <v>76</v>
      </c>
      <c r="DJ5" s="33" t="s">
        <v>60</v>
      </c>
      <c r="DK5" s="33" t="s">
        <v>247</v>
      </c>
      <c r="DL5" s="33">
        <v>4</v>
      </c>
      <c r="DM5" s="33">
        <v>0</v>
      </c>
      <c r="DN5" s="34">
        <v>11</v>
      </c>
    </row>
    <row r="6" ht="14.55" spans="1:118">
      <c r="U6" s="35"/>
      <c r="V6" s="2">
        <v>17</v>
      </c>
      <c r="W6" s="3">
        <v>17</v>
      </c>
      <c r="X6" s="3">
        <v>17</v>
      </c>
      <c r="Y6" s="3">
        <v>17</v>
      </c>
      <c r="AF6" s="3">
        <v>47</v>
      </c>
      <c r="AG6" s="3">
        <v>47</v>
      </c>
      <c r="AH6" s="3">
        <v>97</v>
      </c>
      <c r="AP6" s="35">
        <v>57</v>
      </c>
      <c r="BK6" s="35"/>
      <c r="CF6" s="35"/>
      <c r="CH6" s="27" t="s">
        <v>248</v>
      </c>
      <c r="CI6" s="27" t="str">
        <f t="shared" si="1"/>
        <v>WRITTEN WORK (20%)</v>
      </c>
      <c r="CJ6" s="27" t="str">
        <f t="shared" si="0"/>
        <v>PERFORMANCE TASK (80%)</v>
      </c>
      <c r="CK6" s="695" t="s">
        <v>212</v>
      </c>
      <c r="CL6" s="28">
        <v>0.2</v>
      </c>
      <c r="CM6" s="28">
        <v>0.8</v>
      </c>
      <c r="CN6" s="28"/>
      <c r="CO6" s="28"/>
      <c r="CP6" s="28">
        <v>2</v>
      </c>
      <c r="CQ6" s="5">
        <v>20</v>
      </c>
      <c r="CR6" s="5">
        <v>65</v>
      </c>
      <c r="CT6" s="5">
        <v>4</v>
      </c>
      <c r="CY6" s="5" t="str">
        <v/>
      </c>
      <c r="CZ6" s="5">
        <v>74</v>
      </c>
      <c r="DA6" s="5" t="str">
        <v/>
      </c>
      <c r="DB6" s="5" t="str">
        <v/>
      </c>
      <c r="DD6" s="39" t="s">
        <v>248</v>
      </c>
      <c r="DE6" s="40" t="s">
        <v>80</v>
      </c>
      <c r="DF6" s="41" t="s">
        <v>243</v>
      </c>
      <c r="DI6" s="32" t="s">
        <v>76</v>
      </c>
      <c r="DJ6" s="33" t="s">
        <v>60</v>
      </c>
      <c r="DK6" s="33" t="s">
        <v>249</v>
      </c>
      <c r="DL6" s="33">
        <v>4</v>
      </c>
      <c r="DM6" s="33">
        <v>0</v>
      </c>
      <c r="DN6" s="34">
        <v>11</v>
      </c>
    </row>
    <row r="7" ht="14.55" spans="1:118">
      <c r="U7" s="35"/>
      <c r="V7" s="2">
        <v>16</v>
      </c>
      <c r="W7" s="3">
        <v>16</v>
      </c>
      <c r="X7" s="3">
        <v>16</v>
      </c>
      <c r="Y7" s="3">
        <v>16</v>
      </c>
      <c r="AF7" s="3">
        <v>46</v>
      </c>
      <c r="AG7" s="3">
        <v>46</v>
      </c>
      <c r="AH7" s="3">
        <v>96</v>
      </c>
      <c r="AP7" s="35">
        <v>56</v>
      </c>
      <c r="BK7" s="35"/>
      <c r="CF7" s="35"/>
      <c r="CO7" s="42" t="s">
        <v>250</v>
      </c>
      <c r="CP7" s="43"/>
      <c r="CQ7" s="5">
        <v>24</v>
      </c>
      <c r="CR7" s="5">
        <v>66</v>
      </c>
      <c r="CT7" s="5">
        <v>5</v>
      </c>
      <c r="CY7" s="5" t="str">
        <v/>
      </c>
      <c r="CZ7" s="5" t="str">
        <v/>
      </c>
      <c r="DA7" s="5" t="str">
        <v/>
      </c>
      <c r="DB7" s="5" t="str">
        <v/>
      </c>
      <c r="DI7" s="32" t="s">
        <v>76</v>
      </c>
      <c r="DJ7" s="33" t="s">
        <v>60</v>
      </c>
      <c r="DK7" s="33" t="s">
        <v>251</v>
      </c>
      <c r="DL7" s="33">
        <v>4</v>
      </c>
      <c r="DM7" s="33">
        <v>0</v>
      </c>
      <c r="DN7" s="34">
        <v>11</v>
      </c>
    </row>
    <row r="8" spans="1:118">
      <c r="U8" s="35"/>
      <c r="V8" s="2">
        <v>15</v>
      </c>
      <c r="W8" s="3">
        <v>15</v>
      </c>
      <c r="X8" s="3">
        <v>15</v>
      </c>
      <c r="Y8" s="3">
        <v>15</v>
      </c>
      <c r="AF8" s="3">
        <v>45</v>
      </c>
      <c r="AG8" s="3">
        <v>45</v>
      </c>
      <c r="AH8" s="3">
        <v>95</v>
      </c>
      <c r="AP8" s="35">
        <v>55</v>
      </c>
      <c r="BK8" s="35"/>
      <c r="CF8" s="35"/>
      <c r="CO8" s="43"/>
      <c r="CP8" s="43"/>
      <c r="CQ8" s="5">
        <v>28</v>
      </c>
      <c r="CR8" s="5">
        <v>67</v>
      </c>
      <c r="CT8" s="5">
        <v>6</v>
      </c>
      <c r="CY8" s="5" t="str">
        <v/>
      </c>
      <c r="CZ8" s="5">
        <v>90</v>
      </c>
      <c r="DA8" s="5" t="str">
        <v/>
      </c>
      <c r="DB8" s="5" t="str">
        <v/>
      </c>
      <c r="DD8" s="44" t="s">
        <v>252</v>
      </c>
      <c r="DI8" s="32" t="s">
        <v>242</v>
      </c>
      <c r="DJ8" s="33" t="s">
        <v>253</v>
      </c>
      <c r="DK8" s="33" t="s">
        <v>254</v>
      </c>
      <c r="DL8" s="33">
        <v>2</v>
      </c>
      <c r="DM8" s="33">
        <v>0</v>
      </c>
      <c r="DN8" s="34">
        <v>11</v>
      </c>
    </row>
    <row r="9" spans="1:118">
      <c r="U9" s="35"/>
      <c r="V9" s="2">
        <v>14</v>
      </c>
      <c r="W9" s="3">
        <v>14</v>
      </c>
      <c r="X9" s="3">
        <v>14</v>
      </c>
      <c r="Y9" s="3">
        <v>14</v>
      </c>
      <c r="AF9" s="3">
        <v>44</v>
      </c>
      <c r="AG9" s="3">
        <v>44</v>
      </c>
      <c r="AH9" s="3">
        <v>94</v>
      </c>
      <c r="AP9" s="35">
        <v>54</v>
      </c>
      <c r="BK9" s="35"/>
      <c r="CF9" s="35"/>
      <c r="CO9" s="43"/>
      <c r="CP9" s="43"/>
      <c r="CQ9" s="5">
        <v>32</v>
      </c>
      <c r="CR9" s="5">
        <v>68</v>
      </c>
      <c r="CT9" s="5">
        <v>7</v>
      </c>
      <c r="CY9" s="5" t="str">
        <v/>
      </c>
      <c r="CZ9" s="5">
        <v>96</v>
      </c>
      <c r="DA9" s="5" t="str">
        <v/>
      </c>
      <c r="DB9" s="5" t="str">
        <v/>
      </c>
      <c r="DD9" s="45" t="str">
        <f>'INPUT DATA'!F26</f>
        <v>Core Subject (All Tracks)</v>
      </c>
      <c r="DI9" s="32" t="s">
        <v>242</v>
      </c>
      <c r="DJ9" s="33" t="s">
        <v>253</v>
      </c>
      <c r="DK9" s="33" t="s">
        <v>255</v>
      </c>
      <c r="DL9" s="33">
        <v>2</v>
      </c>
      <c r="DM9" s="33">
        <v>0</v>
      </c>
      <c r="DN9" s="34">
        <v>11</v>
      </c>
    </row>
    <row r="10" spans="1:118">
      <c r="U10" s="35"/>
      <c r="V10" s="2">
        <v>13</v>
      </c>
      <c r="W10" s="3">
        <v>13</v>
      </c>
      <c r="X10" s="3">
        <v>13</v>
      </c>
      <c r="Y10" s="3">
        <v>13</v>
      </c>
      <c r="AF10" s="3">
        <v>43</v>
      </c>
      <c r="AG10" s="3">
        <v>43</v>
      </c>
      <c r="AH10" s="3">
        <v>93</v>
      </c>
      <c r="AP10" s="35">
        <v>53</v>
      </c>
      <c r="BK10" s="35"/>
      <c r="CF10" s="35"/>
      <c r="CO10" s="43"/>
      <c r="CP10" s="43"/>
      <c r="CQ10" s="5">
        <v>36</v>
      </c>
      <c r="CR10" s="5">
        <v>69</v>
      </c>
      <c r="CT10" s="5">
        <v>8</v>
      </c>
      <c r="CY10" s="5" t="str">
        <v/>
      </c>
      <c r="CZ10" s="5">
        <v>85</v>
      </c>
      <c r="DA10" s="5" t="str">
        <v/>
      </c>
      <c r="DB10" s="5" t="str">
        <v/>
      </c>
      <c r="DD10" s="46" t="s">
        <v>256</v>
      </c>
      <c r="DI10" s="32" t="s">
        <v>242</v>
      </c>
      <c r="DJ10" s="33" t="s">
        <v>253</v>
      </c>
      <c r="DK10" s="33" t="s">
        <v>257</v>
      </c>
      <c r="DL10" s="33">
        <v>2</v>
      </c>
      <c r="DM10" s="33">
        <v>0</v>
      </c>
      <c r="DN10" s="34">
        <v>11</v>
      </c>
    </row>
    <row r="11" ht="14.55" spans="1:118">
      <c r="U11" s="35"/>
      <c r="V11" s="2">
        <v>12</v>
      </c>
      <c r="W11" s="3">
        <v>12</v>
      </c>
      <c r="X11" s="3">
        <v>12</v>
      </c>
      <c r="Y11" s="3">
        <v>12</v>
      </c>
      <c r="AF11" s="3">
        <v>42</v>
      </c>
      <c r="AG11" s="3">
        <v>42</v>
      </c>
      <c r="AH11" s="3">
        <v>92</v>
      </c>
      <c r="AP11" s="35">
        <v>52</v>
      </c>
      <c r="BK11" s="35"/>
      <c r="CF11" s="35"/>
      <c r="CQ11" s="5">
        <v>40</v>
      </c>
      <c r="CR11" s="5">
        <v>70</v>
      </c>
      <c r="CT11" s="5">
        <v>9</v>
      </c>
      <c r="CY11" s="5" t="str">
        <v/>
      </c>
      <c r="CZ11" s="5">
        <v>86</v>
      </c>
      <c r="DA11" s="5" t="str">
        <v/>
      </c>
      <c r="DB11" s="5" t="str">
        <v/>
      </c>
      <c r="DD11" s="47">
        <f>'INPUT DATA'!F24</f>
        <v>11</v>
      </c>
      <c r="DI11" s="32" t="s">
        <v>242</v>
      </c>
      <c r="DJ11" s="33" t="s">
        <v>253</v>
      </c>
      <c r="DK11" s="33" t="s">
        <v>258</v>
      </c>
      <c r="DL11" s="33">
        <v>2</v>
      </c>
      <c r="DM11" s="33">
        <v>0</v>
      </c>
      <c r="DN11" s="34">
        <v>11</v>
      </c>
    </row>
    <row r="12" ht="14.55" spans="1:118">
      <c r="U12" s="35"/>
      <c r="V12" s="2">
        <v>11</v>
      </c>
      <c r="W12" s="3">
        <v>11</v>
      </c>
      <c r="X12" s="3">
        <v>11</v>
      </c>
      <c r="Y12" s="3">
        <v>11</v>
      </c>
      <c r="AF12" s="3">
        <v>41</v>
      </c>
      <c r="AG12" s="3">
        <v>41</v>
      </c>
      <c r="AH12" s="3">
        <v>91</v>
      </c>
      <c r="AP12" s="35">
        <v>51</v>
      </c>
      <c r="BK12" s="35"/>
      <c r="CF12" s="35"/>
      <c r="CQ12" s="5">
        <v>44</v>
      </c>
      <c r="CR12" s="5">
        <v>71</v>
      </c>
      <c r="CT12" s="5">
        <v>10</v>
      </c>
      <c r="CY12" s="5" t="str">
        <v/>
      </c>
      <c r="CZ12" s="5">
        <v>80</v>
      </c>
      <c r="DA12" s="5" t="str">
        <v/>
      </c>
      <c r="DB12" s="5" t="str">
        <v/>
      </c>
      <c r="DD12" s="48"/>
      <c r="DI12" s="32" t="s">
        <v>242</v>
      </c>
      <c r="DJ12" s="33" t="s">
        <v>253</v>
      </c>
      <c r="DK12" s="33" t="s">
        <v>259</v>
      </c>
      <c r="DL12" s="33">
        <v>2</v>
      </c>
      <c r="DM12" s="33">
        <v>2</v>
      </c>
      <c r="DN12" s="34" t="s">
        <v>260</v>
      </c>
    </row>
    <row r="13" spans="1:118">
      <c r="U13" s="35"/>
      <c r="V13" s="2">
        <v>10</v>
      </c>
      <c r="W13" s="3">
        <v>10</v>
      </c>
      <c r="X13" s="3">
        <v>10</v>
      </c>
      <c r="Y13" s="3">
        <v>10</v>
      </c>
      <c r="AF13" s="3">
        <v>40</v>
      </c>
      <c r="AG13" s="3">
        <v>40</v>
      </c>
      <c r="AH13" s="3">
        <v>90</v>
      </c>
      <c r="AP13" s="35">
        <v>50</v>
      </c>
      <c r="BK13" s="35"/>
      <c r="CF13" s="35"/>
      <c r="CQ13" s="5">
        <v>48</v>
      </c>
      <c r="CR13" s="5">
        <v>72</v>
      </c>
      <c r="CT13" s="5">
        <v>11</v>
      </c>
      <c r="CY13" s="5" t="str">
        <v/>
      </c>
      <c r="CZ13" s="5">
        <v>77</v>
      </c>
      <c r="DA13" s="5" t="str">
        <v/>
      </c>
      <c r="DB13" s="5" t="str">
        <v/>
      </c>
      <c r="DD13" s="49" t="s">
        <v>261</v>
      </c>
      <c r="DI13" s="32" t="s">
        <v>242</v>
      </c>
      <c r="DJ13" s="33" t="s">
        <v>253</v>
      </c>
      <c r="DK13" s="33" t="s">
        <v>262</v>
      </c>
      <c r="DL13" s="33">
        <v>2</v>
      </c>
      <c r="DM13" s="33">
        <v>2</v>
      </c>
      <c r="DN13" s="34" t="s">
        <v>260</v>
      </c>
    </row>
    <row r="14" spans="1:118">
      <c r="U14" s="35"/>
      <c r="V14" s="2">
        <v>9</v>
      </c>
      <c r="W14" s="3">
        <v>9</v>
      </c>
      <c r="X14" s="3">
        <v>9</v>
      </c>
      <c r="Y14" s="3">
        <v>9</v>
      </c>
      <c r="AF14" s="3">
        <v>39</v>
      </c>
      <c r="AG14" s="3">
        <v>39</v>
      </c>
      <c r="AH14" s="3">
        <v>89</v>
      </c>
      <c r="AP14" s="35">
        <v>49</v>
      </c>
      <c r="BK14" s="35"/>
      <c r="CF14" s="35"/>
      <c r="CQ14" s="5">
        <v>52</v>
      </c>
      <c r="CR14" s="5">
        <v>73</v>
      </c>
      <c r="CT14" s="5">
        <v>12</v>
      </c>
      <c r="CY14" s="5" t="str">
        <v/>
      </c>
      <c r="CZ14" s="5">
        <v>94</v>
      </c>
      <c r="DA14" s="5" t="str">
        <v/>
      </c>
      <c r="DB14" s="5" t="str">
        <v/>
      </c>
      <c r="DD14" s="50" t="str" cm="1">
        <f t="array" ref="DD14:DD19">IFERROR(_xlfn._xlws.FILTER(DK2:DK140,ISNUMBER(SEARCH(DD11,DN2:DN140))*(DI2:DI140=DD9)),"Input Grade Level and Select Subject Type")</f>
        <v>Effective Communication</v>
      </c>
      <c r="DI14" s="32" t="s">
        <v>242</v>
      </c>
      <c r="DJ14" s="33" t="s">
        <v>253</v>
      </c>
      <c r="DK14" s="33" t="s">
        <v>263</v>
      </c>
      <c r="DL14" s="33">
        <v>2</v>
      </c>
      <c r="DM14" s="33">
        <v>2</v>
      </c>
      <c r="DN14" s="34" t="s">
        <v>260</v>
      </c>
    </row>
    <row r="15" spans="1:118">
      <c r="U15" s="35"/>
      <c r="V15" s="2">
        <v>8</v>
      </c>
      <c r="W15" s="3">
        <v>8</v>
      </c>
      <c r="X15" s="3">
        <v>8</v>
      </c>
      <c r="Y15" s="3">
        <v>8</v>
      </c>
      <c r="AF15" s="3">
        <v>38</v>
      </c>
      <c r="AG15" s="3">
        <v>38</v>
      </c>
      <c r="AH15" s="3">
        <v>88</v>
      </c>
      <c r="AP15" s="35">
        <v>48</v>
      </c>
      <c r="BK15" s="35"/>
      <c r="CF15" s="35"/>
      <c r="CQ15" s="5">
        <v>56</v>
      </c>
      <c r="CR15" s="5">
        <v>74</v>
      </c>
      <c r="CT15" s="5">
        <v>13</v>
      </c>
      <c r="CY15" s="5" t="str">
        <v/>
      </c>
      <c r="CZ15" s="5">
        <v>88</v>
      </c>
      <c r="DA15" s="5" t="str">
        <v/>
      </c>
      <c r="DB15" s="5" t="str">
        <v/>
      </c>
      <c r="DD15" s="50" t="str">
        <v>Mabisang Komunikasyon</v>
      </c>
      <c r="DI15" s="32" t="s">
        <v>242</v>
      </c>
      <c r="DJ15" s="33" t="s">
        <v>253</v>
      </c>
      <c r="DK15" s="33" t="s">
        <v>264</v>
      </c>
      <c r="DL15" s="33">
        <v>2</v>
      </c>
      <c r="DM15" s="33">
        <v>2</v>
      </c>
      <c r="DN15" s="34" t="s">
        <v>260</v>
      </c>
    </row>
    <row r="16" spans="1:118">
      <c r="U16" s="35"/>
      <c r="V16" s="2">
        <v>7</v>
      </c>
      <c r="W16" s="3">
        <v>7</v>
      </c>
      <c r="X16" s="3">
        <v>7</v>
      </c>
      <c r="Y16" s="3">
        <v>7</v>
      </c>
      <c r="AF16" s="3">
        <v>37</v>
      </c>
      <c r="AG16" s="3">
        <v>37</v>
      </c>
      <c r="AH16" s="3">
        <v>87</v>
      </c>
      <c r="AP16" s="35">
        <v>47</v>
      </c>
      <c r="BK16" s="35"/>
      <c r="CF16" s="35"/>
      <c r="CQ16" s="5">
        <v>60</v>
      </c>
      <c r="CR16" s="5">
        <v>75</v>
      </c>
      <c r="CT16" s="5">
        <v>14</v>
      </c>
      <c r="CY16" s="5" t="str">
        <v/>
      </c>
      <c r="CZ16" s="5">
        <v>80</v>
      </c>
      <c r="DA16" s="5" t="str">
        <v/>
      </c>
      <c r="DB16" s="5" t="str">
        <v/>
      </c>
      <c r="DD16" s="50" t="str">
        <v>General Mathematics</v>
      </c>
      <c r="DI16" s="32" t="s">
        <v>242</v>
      </c>
      <c r="DJ16" s="33" t="s">
        <v>253</v>
      </c>
      <c r="DK16" s="33" t="s">
        <v>265</v>
      </c>
      <c r="DL16" s="33">
        <v>0</v>
      </c>
      <c r="DM16" s="33">
        <v>2</v>
      </c>
      <c r="DN16" s="34">
        <v>12</v>
      </c>
    </row>
    <row r="17" spans="21:118">
      <c r="U17" s="35"/>
      <c r="V17" s="2">
        <v>6</v>
      </c>
      <c r="W17" s="3">
        <v>6</v>
      </c>
      <c r="X17" s="3">
        <v>6</v>
      </c>
      <c r="Y17" s="3">
        <v>6</v>
      </c>
      <c r="AF17" s="3">
        <v>36</v>
      </c>
      <c r="AG17" s="3">
        <v>36</v>
      </c>
      <c r="AH17" s="3">
        <v>86</v>
      </c>
      <c r="AP17" s="35">
        <v>46</v>
      </c>
      <c r="BK17" s="35"/>
      <c r="CF17" s="35"/>
      <c r="CQ17" s="5">
        <v>61.6</v>
      </c>
      <c r="CR17" s="5">
        <v>76</v>
      </c>
      <c r="CT17" s="5">
        <v>15</v>
      </c>
      <c r="CY17" s="5" t="str">
        <v/>
      </c>
      <c r="CZ17" s="5">
        <v>74</v>
      </c>
      <c r="DA17" s="5" t="str">
        <v/>
      </c>
      <c r="DB17" s="5" t="str">
        <v/>
      </c>
      <c r="DD17" s="50" t="str">
        <v>General Science</v>
      </c>
      <c r="DI17" s="32" t="s">
        <v>242</v>
      </c>
      <c r="DJ17" s="33" t="s">
        <v>253</v>
      </c>
      <c r="DK17" s="33" t="s">
        <v>266</v>
      </c>
      <c r="DL17" s="33">
        <v>2</v>
      </c>
      <c r="DM17" s="33">
        <v>2</v>
      </c>
      <c r="DN17" s="34" t="s">
        <v>260</v>
      </c>
    </row>
    <row r="18" spans="21:118">
      <c r="U18" s="35"/>
      <c r="V18" s="2">
        <v>5</v>
      </c>
      <c r="W18" s="3">
        <v>5</v>
      </c>
      <c r="X18" s="3">
        <v>5</v>
      </c>
      <c r="Y18" s="3">
        <v>5</v>
      </c>
      <c r="AF18" s="3">
        <v>35</v>
      </c>
      <c r="AG18" s="3">
        <v>35</v>
      </c>
      <c r="AH18" s="3">
        <v>85</v>
      </c>
      <c r="AP18" s="35">
        <v>45</v>
      </c>
      <c r="BK18" s="35"/>
      <c r="CF18" s="35"/>
      <c r="CQ18" s="5">
        <v>63.2</v>
      </c>
      <c r="CR18" s="5">
        <v>77</v>
      </c>
      <c r="CT18" s="5">
        <v>16</v>
      </c>
      <c r="CY18" s="5" t="str">
        <v/>
      </c>
      <c r="CZ18" s="5">
        <v>78</v>
      </c>
      <c r="DA18" s="5" t="str">
        <v/>
      </c>
      <c r="DB18" s="5" t="str">
        <v/>
      </c>
      <c r="DD18" s="50" t="str">
        <v>Life and Career Skills</v>
      </c>
      <c r="DI18" s="32" t="s">
        <v>242</v>
      </c>
      <c r="DJ18" s="33" t="s">
        <v>253</v>
      </c>
      <c r="DK18" s="33" t="s">
        <v>267</v>
      </c>
      <c r="DL18" s="33">
        <v>2</v>
      </c>
      <c r="DM18" s="33">
        <v>2</v>
      </c>
      <c r="DN18" s="34" t="s">
        <v>260</v>
      </c>
    </row>
    <row r="19" spans="21:118">
      <c r="U19" s="35"/>
      <c r="V19" s="2">
        <v>4</v>
      </c>
      <c r="W19" s="3">
        <v>4</v>
      </c>
      <c r="X19" s="3">
        <v>4</v>
      </c>
      <c r="Y19" s="3">
        <v>4</v>
      </c>
      <c r="AF19" s="3">
        <v>34</v>
      </c>
      <c r="AG19" s="3">
        <v>34</v>
      </c>
      <c r="AH19" s="3">
        <v>84</v>
      </c>
      <c r="AP19" s="35">
        <v>44</v>
      </c>
      <c r="BK19" s="35"/>
      <c r="CF19" s="35"/>
      <c r="CQ19" s="5">
        <v>64.8</v>
      </c>
      <c r="CR19" s="5">
        <v>78</v>
      </c>
      <c r="CT19" s="5">
        <v>17</v>
      </c>
      <c r="CY19" s="5" t="str">
        <v/>
      </c>
      <c r="CZ19" s="5">
        <v>84</v>
      </c>
      <c r="DA19" s="5" t="str">
        <v/>
      </c>
      <c r="DB19" s="5" t="str">
        <v/>
      </c>
      <c r="DD19" s="50" t="str">
        <v>Pag-aaral ng Kasaysayan at Lipunang Pilipino</v>
      </c>
      <c r="DI19" s="32" t="s">
        <v>242</v>
      </c>
      <c r="DJ19" s="33" t="s">
        <v>253</v>
      </c>
      <c r="DK19" s="33" t="s">
        <v>268</v>
      </c>
      <c r="DL19" s="33">
        <v>2</v>
      </c>
      <c r="DM19" s="33">
        <v>2</v>
      </c>
      <c r="DN19" s="34" t="s">
        <v>260</v>
      </c>
    </row>
    <row r="20" spans="21:118">
      <c r="U20" s="35"/>
      <c r="V20" s="2">
        <v>3</v>
      </c>
      <c r="W20" s="3">
        <v>3</v>
      </c>
      <c r="X20" s="3">
        <v>3</v>
      </c>
      <c r="Y20" s="3">
        <v>3</v>
      </c>
      <c r="AF20" s="3">
        <v>33</v>
      </c>
      <c r="AG20" s="3">
        <v>33</v>
      </c>
      <c r="AH20" s="3">
        <v>83</v>
      </c>
      <c r="AP20" s="35">
        <v>43</v>
      </c>
      <c r="BK20" s="35"/>
      <c r="CF20" s="35"/>
      <c r="CQ20" s="5">
        <v>66.4</v>
      </c>
      <c r="CR20" s="5">
        <v>79</v>
      </c>
      <c r="CT20" s="5">
        <v>18</v>
      </c>
      <c r="CY20" s="5" t="str">
        <v/>
      </c>
      <c r="CZ20" s="5">
        <v>88</v>
      </c>
      <c r="DA20" s="5" t="str">
        <v/>
      </c>
      <c r="DB20" s="5" t="str">
        <v/>
      </c>
      <c r="DD20" s="50"/>
      <c r="DI20" s="32" t="s">
        <v>242</v>
      </c>
      <c r="DJ20" s="33" t="s">
        <v>253</v>
      </c>
      <c r="DK20" s="33" t="s">
        <v>269</v>
      </c>
      <c r="DL20" s="33">
        <v>2</v>
      </c>
      <c r="DM20" s="33">
        <v>2</v>
      </c>
      <c r="DN20" s="34" t="s">
        <v>260</v>
      </c>
    </row>
    <row r="21" spans="21:118">
      <c r="U21" s="35"/>
      <c r="V21" s="2">
        <v>2</v>
      </c>
      <c r="W21" s="3">
        <v>2</v>
      </c>
      <c r="X21" s="3">
        <v>2</v>
      </c>
      <c r="Y21" s="3">
        <v>2</v>
      </c>
      <c r="AF21" s="3">
        <v>32</v>
      </c>
      <c r="AG21" s="3">
        <v>32</v>
      </c>
      <c r="AH21" s="3">
        <v>82</v>
      </c>
      <c r="AP21" s="35">
        <v>42</v>
      </c>
      <c r="BK21" s="35"/>
      <c r="CF21" s="35"/>
      <c r="CQ21" s="5">
        <v>68</v>
      </c>
      <c r="CR21" s="5">
        <v>80</v>
      </c>
      <c r="CT21" s="5">
        <v>19</v>
      </c>
      <c r="CY21" s="5" t="str">
        <v/>
      </c>
      <c r="CZ21" s="5">
        <v>95</v>
      </c>
      <c r="DA21" s="5" t="str">
        <v/>
      </c>
      <c r="DB21" s="5" t="str">
        <v/>
      </c>
      <c r="DD21" s="50"/>
      <c r="DI21" s="32" t="s">
        <v>242</v>
      </c>
      <c r="DJ21" s="33" t="s">
        <v>253</v>
      </c>
      <c r="DK21" s="33" t="s">
        <v>270</v>
      </c>
      <c r="DL21" s="33">
        <v>2</v>
      </c>
      <c r="DM21" s="33">
        <v>2</v>
      </c>
      <c r="DN21" s="34" t="s">
        <v>260</v>
      </c>
    </row>
    <row r="22" spans="21:118">
      <c r="U22" s="35"/>
      <c r="V22" s="2">
        <v>1</v>
      </c>
      <c r="W22" s="3">
        <v>1</v>
      </c>
      <c r="X22" s="3">
        <v>1</v>
      </c>
      <c r="Y22" s="3">
        <v>1</v>
      </c>
      <c r="AF22" s="3">
        <v>31</v>
      </c>
      <c r="AG22" s="3">
        <v>31</v>
      </c>
      <c r="AH22" s="3">
        <v>81</v>
      </c>
      <c r="AP22" s="35">
        <v>41</v>
      </c>
      <c r="BK22" s="35"/>
      <c r="CF22" s="35"/>
      <c r="CQ22" s="5">
        <v>69.6</v>
      </c>
      <c r="CR22" s="5">
        <v>81</v>
      </c>
      <c r="CT22" s="5">
        <v>20</v>
      </c>
      <c r="CY22" s="5" t="str">
        <v/>
      </c>
      <c r="CZ22" s="5" t="str">
        <v/>
      </c>
      <c r="DA22" s="5" t="str">
        <v/>
      </c>
      <c r="DB22" s="5" t="str">
        <v/>
      </c>
      <c r="DD22" s="50"/>
      <c r="DI22" s="32" t="s">
        <v>242</v>
      </c>
      <c r="DJ22" s="33" t="s">
        <v>253</v>
      </c>
      <c r="DK22" s="33" t="s">
        <v>271</v>
      </c>
      <c r="DL22" s="33">
        <v>2</v>
      </c>
      <c r="DM22" s="33">
        <v>2</v>
      </c>
      <c r="DN22" s="34" t="s">
        <v>260</v>
      </c>
    </row>
    <row r="23" spans="21:118">
      <c r="U23" s="35"/>
      <c r="V23" s="2">
        <v>0</v>
      </c>
      <c r="W23" s="3">
        <v>0</v>
      </c>
      <c r="X23" s="3">
        <v>0</v>
      </c>
      <c r="Y23" s="3">
        <v>0</v>
      </c>
      <c r="AF23" s="3">
        <v>30</v>
      </c>
      <c r="AG23" s="3">
        <v>30</v>
      </c>
      <c r="AH23" s="3">
        <v>80</v>
      </c>
      <c r="AP23" s="35">
        <v>40</v>
      </c>
      <c r="BK23" s="35"/>
      <c r="CF23" s="35"/>
      <c r="CQ23" s="5">
        <v>71.2</v>
      </c>
      <c r="CR23" s="5">
        <v>82</v>
      </c>
      <c r="CT23" s="5">
        <v>21</v>
      </c>
      <c r="CY23" s="5" t="str">
        <v/>
      </c>
      <c r="CZ23" s="5" t="str">
        <v/>
      </c>
      <c r="DA23" s="5" t="str">
        <v/>
      </c>
      <c r="DB23" s="5" t="str">
        <v/>
      </c>
      <c r="DD23" s="50"/>
      <c r="DI23" s="32" t="s">
        <v>242</v>
      </c>
      <c r="DJ23" s="33" t="s">
        <v>253</v>
      </c>
      <c r="DK23" s="33" t="s">
        <v>272</v>
      </c>
      <c r="DL23" s="33">
        <v>2</v>
      </c>
      <c r="DM23" s="33">
        <v>2</v>
      </c>
      <c r="DN23" s="34" t="s">
        <v>260</v>
      </c>
    </row>
    <row r="24" spans="21:118">
      <c r="U24" s="35"/>
      <c r="AF24" s="3">
        <v>29</v>
      </c>
      <c r="AG24" s="3">
        <v>29</v>
      </c>
      <c r="AH24" s="3">
        <v>79</v>
      </c>
      <c r="AP24" s="35">
        <v>39</v>
      </c>
      <c r="BK24" s="35"/>
      <c r="CF24" s="35"/>
      <c r="CQ24" s="5">
        <v>72.8</v>
      </c>
      <c r="CR24" s="5">
        <v>83</v>
      </c>
      <c r="CT24" s="5">
        <v>22</v>
      </c>
      <c r="CY24" s="5" t="str">
        <v/>
      </c>
      <c r="CZ24" s="5" t="str">
        <v/>
      </c>
      <c r="DA24" s="5" t="str">
        <v/>
      </c>
      <c r="DB24" s="5" t="str">
        <v/>
      </c>
      <c r="DD24" s="50"/>
      <c r="DI24" s="32" t="s">
        <v>242</v>
      </c>
      <c r="DJ24" s="33" t="s">
        <v>253</v>
      </c>
      <c r="DK24" s="33" t="s">
        <v>273</v>
      </c>
      <c r="DL24" s="33">
        <v>2</v>
      </c>
      <c r="DM24" s="33">
        <v>2</v>
      </c>
      <c r="DN24" s="34" t="s">
        <v>260</v>
      </c>
    </row>
    <row r="25" spans="21:118">
      <c r="U25" s="35"/>
      <c r="AF25" s="3">
        <v>28</v>
      </c>
      <c r="AG25" s="3">
        <v>28</v>
      </c>
      <c r="AH25" s="3">
        <v>78</v>
      </c>
      <c r="AP25" s="35">
        <v>38</v>
      </c>
      <c r="BK25" s="35"/>
      <c r="CF25" s="35"/>
      <c r="CQ25" s="5">
        <v>74.4</v>
      </c>
      <c r="CR25" s="5">
        <v>84</v>
      </c>
      <c r="CT25" s="5">
        <v>23</v>
      </c>
      <c r="CY25" s="5" t="str">
        <v/>
      </c>
      <c r="CZ25" s="5" t="str">
        <v/>
      </c>
      <c r="DA25" s="5" t="str">
        <v/>
      </c>
      <c r="DB25" s="5" t="str">
        <v/>
      </c>
      <c r="DD25" s="50"/>
      <c r="DI25" s="32" t="s">
        <v>242</v>
      </c>
      <c r="DJ25" s="33" t="s">
        <v>274</v>
      </c>
      <c r="DK25" s="33" t="s">
        <v>275</v>
      </c>
      <c r="DL25" s="33">
        <v>2</v>
      </c>
      <c r="DM25" s="33">
        <v>2</v>
      </c>
      <c r="DN25" s="34" t="s">
        <v>260</v>
      </c>
    </row>
    <row r="26" spans="21:118">
      <c r="U26" s="35"/>
      <c r="AF26" s="3">
        <v>27</v>
      </c>
      <c r="AG26" s="3">
        <v>27</v>
      </c>
      <c r="AH26" s="3">
        <v>77</v>
      </c>
      <c r="AP26" s="35">
        <v>37</v>
      </c>
      <c r="BK26" s="35"/>
      <c r="CF26" s="35"/>
      <c r="CQ26" s="5">
        <v>76</v>
      </c>
      <c r="CR26" s="5">
        <v>85</v>
      </c>
      <c r="CT26" s="5">
        <v>24</v>
      </c>
      <c r="CY26" s="5" t="str">
        <v/>
      </c>
      <c r="CZ26" s="5" t="str">
        <v/>
      </c>
      <c r="DA26" s="5" t="str">
        <v/>
      </c>
      <c r="DB26" s="5" t="str">
        <v/>
      </c>
      <c r="DD26" s="50"/>
      <c r="DI26" s="32" t="s">
        <v>242</v>
      </c>
      <c r="DJ26" s="33" t="s">
        <v>274</v>
      </c>
      <c r="DK26" s="33" t="s">
        <v>276</v>
      </c>
      <c r="DL26" s="33">
        <v>2</v>
      </c>
      <c r="DM26" s="33">
        <v>2</v>
      </c>
      <c r="DN26" s="34" t="s">
        <v>260</v>
      </c>
    </row>
    <row r="27" spans="21:118">
      <c r="U27" s="35"/>
      <c r="AF27" s="3">
        <v>26</v>
      </c>
      <c r="AG27" s="3">
        <v>26</v>
      </c>
      <c r="AH27" s="3">
        <v>76</v>
      </c>
      <c r="AP27" s="35">
        <v>36</v>
      </c>
      <c r="BK27" s="35"/>
      <c r="CF27" s="35"/>
      <c r="CQ27" s="5">
        <v>77.6</v>
      </c>
      <c r="CR27" s="5">
        <v>86</v>
      </c>
      <c r="CT27" s="5">
        <v>25</v>
      </c>
      <c r="CY27" s="5" t="str">
        <v/>
      </c>
      <c r="CZ27" s="5" t="str">
        <v/>
      </c>
      <c r="DA27" s="5" t="str">
        <v/>
      </c>
      <c r="DB27" s="5" t="str">
        <v/>
      </c>
      <c r="DD27" s="50"/>
      <c r="DI27" s="32" t="s">
        <v>242</v>
      </c>
      <c r="DJ27" s="33" t="s">
        <v>274</v>
      </c>
      <c r="DK27" s="33" t="s">
        <v>277</v>
      </c>
      <c r="DL27" s="33">
        <v>2</v>
      </c>
      <c r="DM27" s="33">
        <v>2</v>
      </c>
      <c r="DN27" s="34" t="s">
        <v>260</v>
      </c>
    </row>
    <row r="28" spans="21:118">
      <c r="U28" s="35"/>
      <c r="AF28" s="3">
        <v>25</v>
      </c>
      <c r="AG28" s="3">
        <v>25</v>
      </c>
      <c r="AH28" s="3">
        <v>75</v>
      </c>
      <c r="AP28" s="35">
        <v>35</v>
      </c>
      <c r="BK28" s="35"/>
      <c r="CF28" s="35"/>
      <c r="CQ28" s="5">
        <v>79.2</v>
      </c>
      <c r="CR28" s="5">
        <v>87</v>
      </c>
      <c r="CT28" s="5">
        <v>26</v>
      </c>
      <c r="CY28" s="5" t="str">
        <v/>
      </c>
      <c r="CZ28" s="5" t="str">
        <v/>
      </c>
      <c r="DA28" s="5" t="str">
        <v/>
      </c>
      <c r="DB28" s="5" t="str">
        <v/>
      </c>
      <c r="DD28" s="50"/>
      <c r="DI28" s="32" t="s">
        <v>242</v>
      </c>
      <c r="DJ28" s="33" t="s">
        <v>274</v>
      </c>
      <c r="DK28" s="33" t="s">
        <v>278</v>
      </c>
      <c r="DL28" s="33">
        <v>2</v>
      </c>
      <c r="DM28" s="33">
        <v>2</v>
      </c>
      <c r="DN28" s="34" t="s">
        <v>260</v>
      </c>
    </row>
    <row r="29" spans="21:118">
      <c r="U29" s="35"/>
      <c r="AF29" s="3">
        <v>24</v>
      </c>
      <c r="AG29" s="3">
        <v>24</v>
      </c>
      <c r="AH29" s="3">
        <v>74</v>
      </c>
      <c r="AP29" s="35">
        <v>34</v>
      </c>
      <c r="BK29" s="35"/>
      <c r="CF29" s="35"/>
      <c r="CQ29" s="5">
        <v>80.8</v>
      </c>
      <c r="CR29" s="5">
        <v>88</v>
      </c>
      <c r="CT29" s="5">
        <v>27</v>
      </c>
      <c r="CY29" s="5" t="str">
        <v/>
      </c>
      <c r="CZ29" s="5" t="str">
        <v/>
      </c>
      <c r="DA29" s="5" t="str">
        <v/>
      </c>
      <c r="DB29" s="5" t="str">
        <v/>
      </c>
      <c r="DD29" s="50"/>
      <c r="DI29" s="32" t="s">
        <v>242</v>
      </c>
      <c r="DJ29" s="33" t="s">
        <v>274</v>
      </c>
      <c r="DK29" s="33" t="s">
        <v>279</v>
      </c>
      <c r="DL29" s="33">
        <v>2</v>
      </c>
      <c r="DM29" s="33">
        <v>2</v>
      </c>
      <c r="DN29" s="34" t="s">
        <v>260</v>
      </c>
    </row>
    <row r="30" spans="21:118">
      <c r="U30" s="35"/>
      <c r="AF30" s="3">
        <v>23</v>
      </c>
      <c r="AG30" s="3">
        <v>23</v>
      </c>
      <c r="AH30" s="3">
        <v>73</v>
      </c>
      <c r="AP30" s="35">
        <v>33</v>
      </c>
      <c r="BK30" s="35"/>
      <c r="CF30" s="35"/>
      <c r="CQ30" s="5">
        <v>82.4</v>
      </c>
      <c r="CR30" s="5">
        <v>89</v>
      </c>
      <c r="CT30" s="5">
        <v>28</v>
      </c>
      <c r="CY30" s="5" t="str">
        <v/>
      </c>
      <c r="CZ30" s="5" t="str">
        <v/>
      </c>
      <c r="DA30" s="5" t="str">
        <v/>
      </c>
      <c r="DB30" s="5" t="str">
        <v/>
      </c>
      <c r="DD30" s="50"/>
      <c r="DI30" s="32" t="s">
        <v>242</v>
      </c>
      <c r="DJ30" s="33" t="s">
        <v>274</v>
      </c>
      <c r="DK30" s="33" t="s">
        <v>280</v>
      </c>
      <c r="DL30" s="33">
        <v>2</v>
      </c>
      <c r="DM30" s="33">
        <v>2</v>
      </c>
      <c r="DN30" s="34" t="s">
        <v>260</v>
      </c>
    </row>
    <row r="31" spans="21:118">
      <c r="U31" s="35"/>
      <c r="AF31" s="3">
        <v>22</v>
      </c>
      <c r="AG31" s="3">
        <v>22</v>
      </c>
      <c r="AH31" s="3">
        <v>72</v>
      </c>
      <c r="AP31" s="35">
        <v>32</v>
      </c>
      <c r="BK31" s="35"/>
      <c r="CF31" s="35"/>
      <c r="CQ31" s="5">
        <v>84</v>
      </c>
      <c r="CR31" s="5">
        <v>90</v>
      </c>
      <c r="CT31" s="5">
        <v>29</v>
      </c>
      <c r="CY31" s="5" t="str">
        <v/>
      </c>
      <c r="CZ31" s="5" t="str">
        <v/>
      </c>
      <c r="DA31" s="5" t="str">
        <v/>
      </c>
      <c r="DB31" s="5" t="str">
        <v/>
      </c>
      <c r="DD31" s="50"/>
      <c r="DI31" s="32" t="s">
        <v>242</v>
      </c>
      <c r="DJ31" s="33" t="s">
        <v>281</v>
      </c>
      <c r="DK31" s="33" t="s">
        <v>282</v>
      </c>
      <c r="DL31" s="33">
        <v>0</v>
      </c>
      <c r="DM31" s="33">
        <v>2</v>
      </c>
      <c r="DN31" s="34">
        <v>12</v>
      </c>
    </row>
    <row r="32" spans="21:118">
      <c r="U32" s="35"/>
      <c r="AF32" s="3">
        <v>21</v>
      </c>
      <c r="AG32" s="3">
        <v>21</v>
      </c>
      <c r="AH32" s="3">
        <v>71</v>
      </c>
      <c r="AP32" s="35">
        <v>31</v>
      </c>
      <c r="BK32" s="35"/>
      <c r="CF32" s="35"/>
      <c r="CQ32" s="5">
        <v>85.6</v>
      </c>
      <c r="CR32" s="5">
        <v>91</v>
      </c>
      <c r="CT32" s="5">
        <v>30</v>
      </c>
      <c r="CY32" s="5" t="str">
        <v/>
      </c>
      <c r="CZ32" s="5" t="str">
        <v/>
      </c>
      <c r="DA32" s="5" t="str">
        <v/>
      </c>
      <c r="DB32" s="5" t="str">
        <v/>
      </c>
      <c r="DD32" s="50"/>
      <c r="DI32" s="32" t="s">
        <v>242</v>
      </c>
      <c r="DJ32" s="33" t="s">
        <v>281</v>
      </c>
      <c r="DK32" s="33" t="s">
        <v>283</v>
      </c>
      <c r="DL32" s="33">
        <v>0</v>
      </c>
      <c r="DM32" s="33">
        <v>2</v>
      </c>
      <c r="DN32" s="34">
        <v>12</v>
      </c>
    </row>
    <row r="33" spans="21:118">
      <c r="U33" s="35"/>
      <c r="AF33" s="3">
        <v>20</v>
      </c>
      <c r="AG33" s="3">
        <v>20</v>
      </c>
      <c r="AH33" s="3">
        <v>70</v>
      </c>
      <c r="AP33" s="35">
        <v>30</v>
      </c>
      <c r="BK33" s="35"/>
      <c r="CF33" s="35"/>
      <c r="CQ33" s="5">
        <v>87.2</v>
      </c>
      <c r="CR33" s="5">
        <v>92</v>
      </c>
      <c r="CT33" s="5">
        <v>31</v>
      </c>
      <c r="CY33" s="5" t="str">
        <v/>
      </c>
      <c r="CZ33" s="5" t="str">
        <v/>
      </c>
      <c r="DA33" s="5" t="str">
        <v/>
      </c>
      <c r="DB33" s="5" t="str">
        <v/>
      </c>
      <c r="DD33" s="50"/>
      <c r="DI33" s="32" t="s">
        <v>242</v>
      </c>
      <c r="DJ33" s="33" t="s">
        <v>281</v>
      </c>
      <c r="DK33" s="33" t="s">
        <v>284</v>
      </c>
      <c r="DL33" s="33">
        <v>2</v>
      </c>
      <c r="DM33" s="33">
        <v>0</v>
      </c>
      <c r="DN33" s="34">
        <v>11</v>
      </c>
    </row>
    <row r="34" spans="21:118">
      <c r="U34" s="35"/>
      <c r="AF34" s="3">
        <v>19</v>
      </c>
      <c r="AG34" s="3">
        <v>19</v>
      </c>
      <c r="AH34" s="3">
        <v>69</v>
      </c>
      <c r="AP34" s="35">
        <v>29</v>
      </c>
      <c r="BK34" s="35"/>
      <c r="CF34" s="35"/>
      <c r="CQ34" s="5">
        <v>88.8</v>
      </c>
      <c r="CR34" s="5">
        <v>93</v>
      </c>
      <c r="CT34" s="5">
        <v>32</v>
      </c>
      <c r="CY34" s="5" t="str">
        <v/>
      </c>
      <c r="CZ34" s="5" t="str">
        <v/>
      </c>
      <c r="DA34" s="5" t="str">
        <v/>
      </c>
      <c r="DB34" s="5" t="str">
        <v/>
      </c>
      <c r="DD34" s="50"/>
      <c r="DI34" s="32" t="s">
        <v>242</v>
      </c>
      <c r="DJ34" s="33" t="s">
        <v>281</v>
      </c>
      <c r="DK34" s="33" t="s">
        <v>285</v>
      </c>
      <c r="DL34" s="33">
        <v>2</v>
      </c>
      <c r="DM34" s="33">
        <v>0</v>
      </c>
      <c r="DN34" s="34">
        <v>11</v>
      </c>
    </row>
    <row r="35" spans="21:118">
      <c r="U35" s="35"/>
      <c r="AF35" s="3">
        <v>18</v>
      </c>
      <c r="AG35" s="3">
        <v>18</v>
      </c>
      <c r="AH35" s="3">
        <v>68</v>
      </c>
      <c r="AP35" s="35">
        <v>28</v>
      </c>
      <c r="BK35" s="35"/>
      <c r="CF35" s="35"/>
      <c r="CQ35" s="5">
        <v>90.4</v>
      </c>
      <c r="CR35" s="5">
        <v>94</v>
      </c>
      <c r="CT35" s="5">
        <v>33</v>
      </c>
      <c r="CY35" s="5" t="str">
        <v/>
      </c>
      <c r="CZ35" s="5" t="str">
        <v/>
      </c>
      <c r="DA35" s="5" t="str">
        <v/>
      </c>
      <c r="DB35" s="5" t="str">
        <v/>
      </c>
      <c r="DD35" s="50"/>
      <c r="DI35" s="32" t="s">
        <v>242</v>
      </c>
      <c r="DJ35" s="33" t="s">
        <v>281</v>
      </c>
      <c r="DK35" s="33" t="s">
        <v>286</v>
      </c>
      <c r="DL35" s="33">
        <v>0</v>
      </c>
      <c r="DM35" s="33">
        <v>2</v>
      </c>
      <c r="DN35" s="34">
        <v>12</v>
      </c>
    </row>
    <row r="36" spans="21:118">
      <c r="U36" s="35"/>
      <c r="AF36" s="3">
        <v>17</v>
      </c>
      <c r="AG36" s="3">
        <v>17</v>
      </c>
      <c r="AH36" s="3">
        <v>67</v>
      </c>
      <c r="AP36" s="35">
        <v>27</v>
      </c>
      <c r="BK36" s="35"/>
      <c r="CF36" s="35"/>
      <c r="CQ36" s="5">
        <v>92</v>
      </c>
      <c r="CR36" s="5">
        <v>95</v>
      </c>
      <c r="CT36" s="5">
        <v>34</v>
      </c>
      <c r="CY36" s="5" t="str">
        <v/>
      </c>
      <c r="CZ36" s="5" t="str">
        <v/>
      </c>
      <c r="DA36" s="5" t="str">
        <v/>
      </c>
      <c r="DB36" s="5" t="str">
        <v/>
      </c>
      <c r="DD36" s="50"/>
      <c r="DI36" s="32" t="s">
        <v>242</v>
      </c>
      <c r="DJ36" s="33" t="s">
        <v>281</v>
      </c>
      <c r="DK36" s="33" t="s">
        <v>287</v>
      </c>
      <c r="DL36" s="33">
        <v>0</v>
      </c>
      <c r="DM36" s="33">
        <v>2</v>
      </c>
      <c r="DN36" s="34">
        <v>12</v>
      </c>
    </row>
    <row r="37" spans="21:118">
      <c r="U37" s="35"/>
      <c r="AF37" s="3">
        <v>16</v>
      </c>
      <c r="AG37" s="3">
        <v>16</v>
      </c>
      <c r="AH37" s="3">
        <v>66</v>
      </c>
      <c r="AP37" s="35">
        <v>26</v>
      </c>
      <c r="BK37" s="35"/>
      <c r="CF37" s="35"/>
      <c r="CQ37" s="5">
        <v>93.6</v>
      </c>
      <c r="CR37" s="5">
        <v>96</v>
      </c>
      <c r="CT37" s="5">
        <v>35</v>
      </c>
      <c r="CY37" s="5" t="str">
        <v/>
      </c>
      <c r="CZ37" s="5" t="str">
        <v/>
      </c>
      <c r="DA37" s="5" t="str">
        <v/>
      </c>
      <c r="DB37" s="5" t="str">
        <v/>
      </c>
      <c r="DD37" s="50"/>
      <c r="DI37" s="32" t="s">
        <v>242</v>
      </c>
      <c r="DJ37" s="33" t="s">
        <v>281</v>
      </c>
      <c r="DK37" s="33" t="s">
        <v>288</v>
      </c>
      <c r="DL37" s="33">
        <v>2</v>
      </c>
      <c r="DM37" s="33">
        <v>0</v>
      </c>
      <c r="DN37" s="34">
        <v>11</v>
      </c>
    </row>
    <row r="38" spans="21:118">
      <c r="U38" s="35"/>
      <c r="AF38" s="3">
        <v>15</v>
      </c>
      <c r="AG38" s="3">
        <v>15</v>
      </c>
      <c r="AH38" s="3">
        <v>65</v>
      </c>
      <c r="AP38" s="35">
        <v>25</v>
      </c>
      <c r="BK38" s="35"/>
      <c r="CF38" s="35"/>
      <c r="CQ38" s="5">
        <v>95.2</v>
      </c>
      <c r="CR38" s="5">
        <v>97</v>
      </c>
      <c r="CT38" s="5">
        <v>36</v>
      </c>
      <c r="CY38" s="5" t="str">
        <v/>
      </c>
      <c r="CZ38" s="5" t="str">
        <v/>
      </c>
      <c r="DA38" s="5" t="str">
        <v/>
      </c>
      <c r="DB38" s="5" t="str">
        <v/>
      </c>
      <c r="DD38" s="50"/>
      <c r="DI38" s="32" t="s">
        <v>242</v>
      </c>
      <c r="DJ38" s="33" t="s">
        <v>281</v>
      </c>
      <c r="DK38" s="33" t="s">
        <v>289</v>
      </c>
      <c r="DL38" s="33">
        <v>2</v>
      </c>
      <c r="DM38" s="33">
        <v>0</v>
      </c>
      <c r="DN38" s="34">
        <v>11</v>
      </c>
    </row>
    <row r="39" spans="21:118">
      <c r="U39" s="35"/>
      <c r="AF39" s="3">
        <v>14</v>
      </c>
      <c r="AG39" s="3">
        <v>14</v>
      </c>
      <c r="AH39" s="3">
        <v>64</v>
      </c>
      <c r="AP39" s="35">
        <v>24</v>
      </c>
      <c r="BK39" s="35"/>
      <c r="CF39" s="35"/>
      <c r="CQ39" s="5">
        <v>96.8</v>
      </c>
      <c r="CR39" s="5">
        <v>98</v>
      </c>
      <c r="CT39" s="5">
        <v>37</v>
      </c>
      <c r="CY39" s="5" t="str">
        <v/>
      </c>
      <c r="CZ39" s="5" t="str">
        <v/>
      </c>
      <c r="DA39" s="5" t="str">
        <v/>
      </c>
      <c r="DB39" s="5" t="str">
        <v/>
      </c>
      <c r="DD39" s="50"/>
      <c r="DI39" s="32" t="s">
        <v>242</v>
      </c>
      <c r="DJ39" s="33" t="s">
        <v>281</v>
      </c>
      <c r="DK39" s="33" t="s">
        <v>290</v>
      </c>
      <c r="DL39" s="33">
        <v>0</v>
      </c>
      <c r="DM39" s="33">
        <v>2</v>
      </c>
      <c r="DN39" s="34">
        <v>12</v>
      </c>
    </row>
    <row r="40" spans="21:118">
      <c r="U40" s="35"/>
      <c r="AF40" s="3">
        <v>13</v>
      </c>
      <c r="AG40" s="3">
        <v>13</v>
      </c>
      <c r="AH40" s="3">
        <v>63</v>
      </c>
      <c r="AP40" s="35">
        <v>23</v>
      </c>
      <c r="BK40" s="35"/>
      <c r="CF40" s="35"/>
      <c r="CQ40" s="5">
        <v>98.4</v>
      </c>
      <c r="CR40" s="5">
        <v>99</v>
      </c>
      <c r="CT40" s="5">
        <v>38</v>
      </c>
      <c r="CY40" s="5" t="str">
        <v/>
      </c>
      <c r="CZ40" s="5" t="str">
        <v/>
      </c>
      <c r="DA40" s="5" t="str">
        <v/>
      </c>
      <c r="DB40" s="5" t="str">
        <v/>
      </c>
      <c r="DD40" s="50"/>
      <c r="DI40" s="32" t="s">
        <v>242</v>
      </c>
      <c r="DJ40" s="33" t="s">
        <v>281</v>
      </c>
      <c r="DK40" s="33" t="s">
        <v>291</v>
      </c>
      <c r="DL40" s="33">
        <v>0</v>
      </c>
      <c r="DM40" s="33">
        <v>2</v>
      </c>
      <c r="DN40" s="34">
        <v>12</v>
      </c>
    </row>
    <row r="41" spans="21:118">
      <c r="U41" s="35"/>
      <c r="AF41" s="3">
        <v>12</v>
      </c>
      <c r="AG41" s="3">
        <v>12</v>
      </c>
      <c r="AH41" s="3">
        <v>62</v>
      </c>
      <c r="AP41" s="35">
        <v>22</v>
      </c>
      <c r="BK41" s="35"/>
      <c r="CF41" s="35"/>
      <c r="CQ41" s="5">
        <v>100</v>
      </c>
      <c r="CR41" s="5">
        <v>100</v>
      </c>
      <c r="CT41" s="5">
        <v>39</v>
      </c>
      <c r="CY41" s="5" t="str">
        <v/>
      </c>
      <c r="CZ41" s="5" t="str">
        <v/>
      </c>
      <c r="DA41" s="5" t="str">
        <v/>
      </c>
      <c r="DB41" s="5" t="str">
        <v/>
      </c>
      <c r="DD41" s="50"/>
      <c r="DI41" s="32" t="s">
        <v>242</v>
      </c>
      <c r="DJ41" s="33" t="s">
        <v>281</v>
      </c>
      <c r="DK41" s="33" t="s">
        <v>292</v>
      </c>
      <c r="DL41" s="33">
        <v>2</v>
      </c>
      <c r="DM41" s="33">
        <v>2</v>
      </c>
      <c r="DN41" s="34" t="s">
        <v>260</v>
      </c>
    </row>
    <row r="42" spans="21:118">
      <c r="U42" s="35"/>
      <c r="AF42" s="3">
        <v>11</v>
      </c>
      <c r="AG42" s="3">
        <v>11</v>
      </c>
      <c r="AH42" s="3">
        <v>61</v>
      </c>
      <c r="AP42" s="35">
        <v>21</v>
      </c>
      <c r="BK42" s="35"/>
      <c r="CF42" s="35"/>
      <c r="CT42" s="5">
        <v>40</v>
      </c>
      <c r="CY42" s="5" t="str">
        <v/>
      </c>
      <c r="CZ42" s="5" t="str">
        <v/>
      </c>
      <c r="DA42" s="5" t="str">
        <v/>
      </c>
      <c r="DB42" s="5" t="str">
        <v/>
      </c>
      <c r="DD42" s="50"/>
      <c r="DI42" s="32" t="s">
        <v>242</v>
      </c>
      <c r="DJ42" s="33" t="s">
        <v>281</v>
      </c>
      <c r="DK42" s="33" t="s">
        <v>293</v>
      </c>
      <c r="DL42" s="33">
        <v>2</v>
      </c>
      <c r="DM42" s="33">
        <v>0</v>
      </c>
      <c r="DN42" s="34">
        <v>11</v>
      </c>
    </row>
    <row r="43" spans="21:118">
      <c r="U43" s="35"/>
      <c r="AF43" s="3">
        <v>10</v>
      </c>
      <c r="AG43" s="3">
        <v>10</v>
      </c>
      <c r="AH43" s="3">
        <v>60</v>
      </c>
      <c r="AP43" s="35">
        <v>20</v>
      </c>
      <c r="BK43" s="35"/>
      <c r="CF43" s="35"/>
      <c r="CT43" s="5">
        <v>41</v>
      </c>
      <c r="CY43" s="5" t="str">
        <v/>
      </c>
      <c r="CZ43" s="5" t="str">
        <v/>
      </c>
      <c r="DA43" s="5" t="str">
        <v/>
      </c>
      <c r="DB43" s="5" t="str">
        <v/>
      </c>
      <c r="DD43" s="50"/>
      <c r="DI43" s="32" t="s">
        <v>242</v>
      </c>
      <c r="DJ43" s="33" t="s">
        <v>281</v>
      </c>
      <c r="DK43" s="33" t="s">
        <v>294</v>
      </c>
      <c r="DL43" s="33">
        <v>2</v>
      </c>
      <c r="DM43" s="33">
        <v>0</v>
      </c>
      <c r="DN43" s="34">
        <v>11</v>
      </c>
    </row>
    <row r="44" spans="21:118">
      <c r="U44" s="35"/>
      <c r="AF44" s="3">
        <v>9</v>
      </c>
      <c r="AG44" s="3">
        <v>9</v>
      </c>
      <c r="AH44" s="3">
        <v>59</v>
      </c>
      <c r="AP44" s="35">
        <v>19</v>
      </c>
      <c r="BK44" s="35"/>
      <c r="CF44" s="35"/>
      <c r="CT44" s="5">
        <v>42</v>
      </c>
      <c r="CY44" s="5" t="str">
        <v/>
      </c>
      <c r="CZ44" s="5" t="str">
        <v/>
      </c>
      <c r="DA44" s="5" t="str">
        <v/>
      </c>
      <c r="DB44" s="5" t="str">
        <v/>
      </c>
      <c r="DD44" s="50"/>
      <c r="DI44" s="32" t="s">
        <v>242</v>
      </c>
      <c r="DJ44" s="33" t="s">
        <v>281</v>
      </c>
      <c r="DK44" s="33" t="s">
        <v>295</v>
      </c>
      <c r="DL44" s="33">
        <v>0</v>
      </c>
      <c r="DM44" s="33">
        <v>2</v>
      </c>
      <c r="DN44" s="34">
        <v>12</v>
      </c>
    </row>
    <row r="45" spans="21:118">
      <c r="U45" s="35"/>
      <c r="AF45" s="3">
        <v>8</v>
      </c>
      <c r="AG45" s="3">
        <v>8</v>
      </c>
      <c r="AH45" s="3">
        <v>58</v>
      </c>
      <c r="AP45" s="35">
        <v>18</v>
      </c>
      <c r="BK45" s="35"/>
      <c r="CF45" s="35"/>
      <c r="CT45" s="5">
        <v>43</v>
      </c>
      <c r="CY45" s="5" t="str">
        <v/>
      </c>
      <c r="CZ45" s="5" t="str">
        <v/>
      </c>
      <c r="DA45" s="5" t="str">
        <v/>
      </c>
      <c r="DB45" s="5" t="str">
        <v/>
      </c>
      <c r="DD45" s="50"/>
      <c r="DI45" s="32" t="s">
        <v>242</v>
      </c>
      <c r="DJ45" s="33" t="s">
        <v>281</v>
      </c>
      <c r="DK45" s="33" t="s">
        <v>296</v>
      </c>
      <c r="DL45" s="33">
        <v>0</v>
      </c>
      <c r="DM45" s="33">
        <v>2</v>
      </c>
      <c r="DN45" s="34">
        <v>12</v>
      </c>
    </row>
    <row r="46" spans="21:118">
      <c r="U46" s="35"/>
      <c r="AF46" s="3">
        <v>7</v>
      </c>
      <c r="AG46" s="3">
        <v>7</v>
      </c>
      <c r="AH46" s="3">
        <v>57</v>
      </c>
      <c r="AP46" s="35">
        <v>17</v>
      </c>
      <c r="BK46" s="35"/>
      <c r="CF46" s="35"/>
      <c r="CT46" s="5">
        <v>44</v>
      </c>
      <c r="CY46" s="5" t="str">
        <v/>
      </c>
      <c r="CZ46" s="5" t="str">
        <v/>
      </c>
      <c r="DA46" s="5" t="str">
        <v/>
      </c>
      <c r="DB46" s="5" t="str">
        <v/>
      </c>
      <c r="DD46" s="50"/>
      <c r="DI46" s="32" t="s">
        <v>242</v>
      </c>
      <c r="DJ46" s="33" t="s">
        <v>281</v>
      </c>
      <c r="DK46" s="33" t="s">
        <v>297</v>
      </c>
      <c r="DL46" s="33">
        <v>2</v>
      </c>
      <c r="DM46" s="33">
        <v>2</v>
      </c>
      <c r="DN46" s="34" t="s">
        <v>260</v>
      </c>
    </row>
    <row r="47" spans="21:118">
      <c r="U47" s="35"/>
      <c r="AF47" s="3">
        <v>6</v>
      </c>
      <c r="AG47" s="3">
        <v>6</v>
      </c>
      <c r="AH47" s="3">
        <v>56</v>
      </c>
      <c r="AP47" s="35">
        <v>16</v>
      </c>
      <c r="BK47" s="35"/>
      <c r="CF47" s="35"/>
      <c r="CT47" s="5">
        <v>45</v>
      </c>
      <c r="CY47" s="5" t="str">
        <v/>
      </c>
      <c r="CZ47" s="5" t="str">
        <v/>
      </c>
      <c r="DA47" s="5" t="str">
        <v/>
      </c>
      <c r="DB47" s="5" t="str">
        <v/>
      </c>
      <c r="DD47" s="50"/>
      <c r="DI47" s="32" t="s">
        <v>242</v>
      </c>
      <c r="DJ47" s="33" t="s">
        <v>281</v>
      </c>
      <c r="DK47" s="33" t="s">
        <v>298</v>
      </c>
      <c r="DL47" s="33">
        <v>2</v>
      </c>
      <c r="DM47" s="33">
        <v>2</v>
      </c>
      <c r="DN47" s="34" t="s">
        <v>260</v>
      </c>
    </row>
    <row r="48" spans="21:118">
      <c r="U48" s="35"/>
      <c r="AF48" s="3">
        <v>5</v>
      </c>
      <c r="AG48" s="3">
        <v>5</v>
      </c>
      <c r="AH48" s="3">
        <v>55</v>
      </c>
      <c r="AP48" s="35">
        <v>15</v>
      </c>
      <c r="BK48" s="35"/>
      <c r="CF48" s="35"/>
      <c r="CT48" s="5">
        <v>46</v>
      </c>
      <c r="CY48" s="5" t="str">
        <v/>
      </c>
      <c r="CZ48" s="5" t="str">
        <v/>
      </c>
      <c r="DA48" s="5" t="str">
        <v/>
      </c>
      <c r="DB48" s="5" t="str">
        <v/>
      </c>
      <c r="DD48" s="50"/>
      <c r="DI48" s="32" t="s">
        <v>242</v>
      </c>
      <c r="DJ48" s="33" t="s">
        <v>281</v>
      </c>
      <c r="DK48" s="33" t="s">
        <v>299</v>
      </c>
      <c r="DL48" s="33">
        <v>2</v>
      </c>
      <c r="DM48" s="33">
        <v>2</v>
      </c>
      <c r="DN48" s="34" t="s">
        <v>260</v>
      </c>
    </row>
    <row r="49" spans="21:118">
      <c r="U49" s="35"/>
      <c r="AF49" s="3">
        <v>4</v>
      </c>
      <c r="AG49" s="3">
        <v>4</v>
      </c>
      <c r="AH49" s="3">
        <v>54</v>
      </c>
      <c r="AP49" s="35">
        <v>14</v>
      </c>
      <c r="BK49" s="35"/>
      <c r="CF49" s="35"/>
      <c r="CT49" s="5">
        <v>47</v>
      </c>
      <c r="CY49" s="5" t="str">
        <v/>
      </c>
      <c r="CZ49" s="5" t="str">
        <v/>
      </c>
      <c r="DA49" s="5" t="str">
        <v/>
      </c>
      <c r="DB49" s="5" t="str">
        <v/>
      </c>
      <c r="DD49" s="50"/>
      <c r="DI49" s="32" t="s">
        <v>242</v>
      </c>
      <c r="DJ49" s="33" t="s">
        <v>281</v>
      </c>
      <c r="DK49" s="33" t="s">
        <v>300</v>
      </c>
      <c r="DL49" s="33">
        <v>2</v>
      </c>
      <c r="DM49" s="33">
        <v>2</v>
      </c>
      <c r="DN49" s="34" t="s">
        <v>260</v>
      </c>
    </row>
    <row r="50" spans="21:118">
      <c r="U50" s="35"/>
      <c r="AF50" s="3">
        <v>3</v>
      </c>
      <c r="AG50" s="3">
        <v>3</v>
      </c>
      <c r="AH50" s="3">
        <v>53</v>
      </c>
      <c r="AP50" s="35">
        <v>13</v>
      </c>
      <c r="BK50" s="35"/>
      <c r="CF50" s="35"/>
      <c r="CT50" s="5">
        <v>48</v>
      </c>
      <c r="CY50" s="5" t="str">
        <v/>
      </c>
      <c r="CZ50" s="5" t="str">
        <v/>
      </c>
      <c r="DA50" s="5" t="str">
        <v/>
      </c>
      <c r="DB50" s="5" t="str">
        <v/>
      </c>
      <c r="DD50" s="50"/>
      <c r="DI50" s="32" t="s">
        <v>242</v>
      </c>
      <c r="DJ50" s="33" t="s">
        <v>281</v>
      </c>
      <c r="DK50" s="33" t="s">
        <v>301</v>
      </c>
      <c r="DL50" s="33">
        <v>0</v>
      </c>
      <c r="DM50" s="33">
        <v>2</v>
      </c>
      <c r="DN50" s="34">
        <v>12</v>
      </c>
    </row>
    <row r="51" spans="21:118">
      <c r="U51" s="35"/>
      <c r="AF51" s="3">
        <v>2</v>
      </c>
      <c r="AG51" s="3">
        <v>2</v>
      </c>
      <c r="AH51" s="3">
        <v>52</v>
      </c>
      <c r="AP51" s="35">
        <v>12</v>
      </c>
      <c r="BK51" s="35"/>
      <c r="CF51" s="35"/>
      <c r="CT51" s="5">
        <v>49</v>
      </c>
      <c r="CY51" s="5" t="str">
        <v/>
      </c>
      <c r="CZ51" s="5" t="str">
        <v/>
      </c>
      <c r="DA51" s="5" t="str">
        <v/>
      </c>
      <c r="DB51" s="5" t="str">
        <v/>
      </c>
      <c r="DD51" s="50"/>
      <c r="DI51" s="32" t="s">
        <v>242</v>
      </c>
      <c r="DJ51" s="33" t="s">
        <v>281</v>
      </c>
      <c r="DK51" s="33" t="s">
        <v>302</v>
      </c>
      <c r="DL51" s="33">
        <v>0</v>
      </c>
      <c r="DM51" s="33">
        <v>2</v>
      </c>
      <c r="DN51" s="34">
        <v>12</v>
      </c>
    </row>
    <row r="52" spans="21:118">
      <c r="U52" s="35"/>
      <c r="AF52" s="3">
        <v>1</v>
      </c>
      <c r="AG52" s="3">
        <v>1</v>
      </c>
      <c r="AH52" s="3">
        <v>51</v>
      </c>
      <c r="AP52" s="35">
        <v>11</v>
      </c>
      <c r="BK52" s="35"/>
      <c r="CF52" s="35"/>
      <c r="CT52" s="5">
        <v>50</v>
      </c>
      <c r="CY52" s="5" t="str">
        <v/>
      </c>
      <c r="CZ52" s="5" t="str">
        <v/>
      </c>
      <c r="DA52" s="5" t="str">
        <v/>
      </c>
      <c r="DB52" s="5" t="str">
        <v/>
      </c>
      <c r="DD52" s="50"/>
      <c r="DI52" s="32" t="s">
        <v>242</v>
      </c>
      <c r="DJ52" s="33" t="s">
        <v>281</v>
      </c>
      <c r="DK52" s="33" t="s">
        <v>303</v>
      </c>
      <c r="DL52" s="33">
        <v>2</v>
      </c>
      <c r="DM52" s="33">
        <v>0</v>
      </c>
      <c r="DN52" s="34">
        <v>11</v>
      </c>
    </row>
    <row r="53" spans="21:118">
      <c r="U53" s="35"/>
      <c r="AF53" s="3">
        <v>0</v>
      </c>
      <c r="AG53" s="3">
        <v>0</v>
      </c>
      <c r="AH53" s="3">
        <v>50</v>
      </c>
      <c r="AP53" s="35">
        <v>10</v>
      </c>
      <c r="BK53" s="35"/>
      <c r="CF53" s="35"/>
      <c r="CT53" s="5" t="s">
        <v>92</v>
      </c>
      <c r="CY53" s="5">
        <v>0</v>
      </c>
      <c r="CZ53" s="5">
        <v>0</v>
      </c>
      <c r="DA53" s="5">
        <v>0</v>
      </c>
      <c r="DB53" s="5">
        <v>0</v>
      </c>
      <c r="DD53" s="50"/>
      <c r="DI53" s="32" t="s">
        <v>242</v>
      </c>
      <c r="DJ53" s="33" t="s">
        <v>281</v>
      </c>
      <c r="DK53" s="33" t="s">
        <v>304</v>
      </c>
      <c r="DL53" s="33">
        <v>2</v>
      </c>
      <c r="DM53" s="33">
        <v>0</v>
      </c>
      <c r="DN53" s="34">
        <v>11</v>
      </c>
    </row>
    <row r="54" spans="21:118">
      <c r="U54" s="35"/>
      <c r="AH54" s="3">
        <v>49</v>
      </c>
      <c r="AP54" s="35">
        <v>9</v>
      </c>
      <c r="BK54" s="35"/>
      <c r="CF54" s="35"/>
      <c r="CT54" s="5" cm="1">
        <f t="array" ref="CT54:CT103">_xlfn.SEQUENCE(50)</f>
        <v>1</v>
      </c>
      <c r="CY54" s="5" t="str">
        <v/>
      </c>
      <c r="CZ54" s="5">
        <v>94</v>
      </c>
      <c r="DA54" s="5" t="str">
        <v/>
      </c>
      <c r="DB54" s="5" t="str">
        <v/>
      </c>
      <c r="DD54" s="50"/>
      <c r="DI54" s="32" t="s">
        <v>242</v>
      </c>
      <c r="DJ54" s="33" t="s">
        <v>281</v>
      </c>
      <c r="DK54" s="33" t="s">
        <v>305</v>
      </c>
      <c r="DL54" s="33">
        <v>0</v>
      </c>
      <c r="DM54" s="33">
        <v>2</v>
      </c>
      <c r="DN54" s="34">
        <v>12</v>
      </c>
    </row>
    <row r="55" spans="21:118">
      <c r="U55" s="35"/>
      <c r="AH55" s="3">
        <v>48</v>
      </c>
      <c r="AP55" s="35">
        <v>8</v>
      </c>
      <c r="BK55" s="35"/>
      <c r="CF55" s="35"/>
      <c r="CT55" s="5">
        <v>2</v>
      </c>
      <c r="CY55" s="5" t="str">
        <v/>
      </c>
      <c r="CZ55" s="5">
        <v>90</v>
      </c>
      <c r="DA55" s="5" t="str">
        <v/>
      </c>
      <c r="DB55" s="5" t="str">
        <v/>
      </c>
      <c r="DD55" s="50"/>
      <c r="DI55" s="32" t="s">
        <v>242</v>
      </c>
      <c r="DJ55" s="33" t="s">
        <v>281</v>
      </c>
      <c r="DK55" s="33" t="s">
        <v>306</v>
      </c>
      <c r="DL55" s="33">
        <v>0</v>
      </c>
      <c r="DM55" s="33">
        <v>2</v>
      </c>
      <c r="DN55" s="34">
        <v>12</v>
      </c>
    </row>
    <row r="56" spans="21:118">
      <c r="U56" s="35"/>
      <c r="AH56" s="3">
        <v>47</v>
      </c>
      <c r="AP56" s="35">
        <v>7</v>
      </c>
      <c r="BK56" s="35"/>
      <c r="CF56" s="35"/>
      <c r="CT56" s="5">
        <v>3</v>
      </c>
      <c r="CY56" s="5" t="str">
        <v/>
      </c>
      <c r="CZ56" s="5">
        <v>90</v>
      </c>
      <c r="DA56" s="5" t="str">
        <v/>
      </c>
      <c r="DB56" s="5" t="str">
        <v/>
      </c>
      <c r="DD56" s="50"/>
      <c r="DI56" s="32" t="s">
        <v>242</v>
      </c>
      <c r="DJ56" s="33" t="s">
        <v>281</v>
      </c>
      <c r="DK56" s="33" t="s">
        <v>307</v>
      </c>
      <c r="DL56" s="33">
        <v>0</v>
      </c>
      <c r="DM56" s="33">
        <v>2</v>
      </c>
      <c r="DN56" s="34">
        <v>12</v>
      </c>
    </row>
    <row r="57" spans="21:118">
      <c r="U57" s="35"/>
      <c r="AH57" s="3">
        <v>46</v>
      </c>
      <c r="AP57" s="35">
        <v>6</v>
      </c>
      <c r="BK57" s="35"/>
      <c r="CF57" s="35"/>
      <c r="CT57" s="5">
        <v>4</v>
      </c>
      <c r="CY57" s="5" t="str">
        <v/>
      </c>
      <c r="CZ57" s="5">
        <v>92</v>
      </c>
      <c r="DA57" s="5" t="str">
        <v/>
      </c>
      <c r="DB57" s="5" t="str">
        <v/>
      </c>
      <c r="DD57" s="50"/>
      <c r="DI57" s="32" t="s">
        <v>242</v>
      </c>
      <c r="DJ57" s="33" t="s">
        <v>281</v>
      </c>
      <c r="DK57" s="33" t="s">
        <v>308</v>
      </c>
      <c r="DL57" s="33">
        <v>0</v>
      </c>
      <c r="DM57" s="33">
        <v>2</v>
      </c>
      <c r="DN57" s="34">
        <v>12</v>
      </c>
    </row>
    <row r="58" spans="21:118">
      <c r="U58" s="35"/>
      <c r="AH58" s="3">
        <v>45</v>
      </c>
      <c r="AP58" s="35">
        <v>5</v>
      </c>
      <c r="BK58" s="35"/>
      <c r="CF58" s="35"/>
      <c r="CT58" s="5">
        <v>5</v>
      </c>
      <c r="CY58" s="5" t="str">
        <v/>
      </c>
      <c r="CZ58" s="5">
        <v>85</v>
      </c>
      <c r="DA58" s="5" t="str">
        <v/>
      </c>
      <c r="DB58" s="5" t="str">
        <v/>
      </c>
      <c r="DD58" s="50"/>
      <c r="DI58" s="32" t="s">
        <v>242</v>
      </c>
      <c r="DJ58" s="33" t="s">
        <v>281</v>
      </c>
      <c r="DK58" s="33" t="s">
        <v>309</v>
      </c>
      <c r="DL58" s="33">
        <v>0</v>
      </c>
      <c r="DM58" s="33">
        <v>2</v>
      </c>
      <c r="DN58" s="34">
        <v>12</v>
      </c>
    </row>
    <row r="59" spans="21:118">
      <c r="U59" s="35"/>
      <c r="AH59" s="3">
        <v>44</v>
      </c>
      <c r="AP59" s="35">
        <v>4</v>
      </c>
      <c r="BK59" s="35"/>
      <c r="CF59" s="35"/>
      <c r="CT59" s="5">
        <v>6</v>
      </c>
      <c r="CY59" s="5" t="str">
        <v/>
      </c>
      <c r="CZ59" s="5">
        <v>86</v>
      </c>
      <c r="DA59" s="5" t="str">
        <v/>
      </c>
      <c r="DB59" s="5" t="str">
        <v/>
      </c>
      <c r="DD59" s="50"/>
      <c r="DI59" s="32" t="s">
        <v>242</v>
      </c>
      <c r="DJ59" s="33" t="s">
        <v>281</v>
      </c>
      <c r="DK59" s="33" t="s">
        <v>310</v>
      </c>
      <c r="DL59" s="33">
        <v>0</v>
      </c>
      <c r="DM59" s="33">
        <v>2</v>
      </c>
      <c r="DN59" s="34">
        <v>12</v>
      </c>
    </row>
    <row r="60" spans="21:118">
      <c r="U60" s="35"/>
      <c r="AH60" s="3">
        <v>43</v>
      </c>
      <c r="AP60" s="35">
        <v>3</v>
      </c>
      <c r="BK60" s="35"/>
      <c r="CF60" s="35"/>
      <c r="CT60" s="5">
        <v>7</v>
      </c>
      <c r="CY60" s="5" t="str">
        <v/>
      </c>
      <c r="CZ60" s="5" t="str">
        <v/>
      </c>
      <c r="DA60" s="5" t="str">
        <v/>
      </c>
      <c r="DB60" s="5" t="str">
        <v/>
      </c>
      <c r="DD60" s="50"/>
      <c r="DI60" s="32" t="s">
        <v>242</v>
      </c>
      <c r="DJ60" s="33" t="s">
        <v>311</v>
      </c>
      <c r="DK60" s="33" t="s">
        <v>312</v>
      </c>
      <c r="DL60" s="33">
        <v>2</v>
      </c>
      <c r="DM60" s="33">
        <v>2</v>
      </c>
      <c r="DN60" s="34" t="s">
        <v>260</v>
      </c>
    </row>
    <row r="61" spans="21:118">
      <c r="U61" s="35"/>
      <c r="AH61" s="3">
        <v>42</v>
      </c>
      <c r="AP61" s="35">
        <v>2</v>
      </c>
      <c r="BK61" s="35"/>
      <c r="CF61" s="35"/>
      <c r="CT61" s="5">
        <v>8</v>
      </c>
      <c r="CY61" s="5" t="str">
        <v/>
      </c>
      <c r="CZ61" s="5">
        <v>87</v>
      </c>
      <c r="DA61" s="5" t="str">
        <v/>
      </c>
      <c r="DB61" s="5" t="str">
        <v/>
      </c>
      <c r="DD61" s="50"/>
      <c r="DI61" s="32" t="s">
        <v>242</v>
      </c>
      <c r="DJ61" s="33" t="s">
        <v>311</v>
      </c>
      <c r="DK61" s="33" t="s">
        <v>313</v>
      </c>
      <c r="DL61" s="33">
        <v>2</v>
      </c>
      <c r="DM61" s="33">
        <v>0</v>
      </c>
      <c r="DN61" s="34">
        <v>11</v>
      </c>
    </row>
    <row r="62" spans="21:118">
      <c r="U62" s="35"/>
      <c r="AH62" s="3">
        <v>41</v>
      </c>
      <c r="AP62" s="35">
        <v>1</v>
      </c>
      <c r="BK62" s="35"/>
      <c r="CF62" s="35"/>
      <c r="CT62" s="5">
        <v>9</v>
      </c>
      <c r="CY62" s="5" t="str">
        <v/>
      </c>
      <c r="CZ62" s="5">
        <v>94</v>
      </c>
      <c r="DA62" s="5" t="str">
        <v/>
      </c>
      <c r="DB62" s="5" t="str">
        <v/>
      </c>
      <c r="DD62" s="50"/>
      <c r="DI62" s="32" t="s">
        <v>242</v>
      </c>
      <c r="DJ62" s="33" t="s">
        <v>311</v>
      </c>
      <c r="DK62" s="33" t="s">
        <v>314</v>
      </c>
      <c r="DL62" s="33">
        <v>2</v>
      </c>
      <c r="DM62" s="33">
        <v>0</v>
      </c>
      <c r="DN62" s="34">
        <v>11</v>
      </c>
    </row>
    <row r="63" spans="21:118">
      <c r="U63" s="35"/>
      <c r="AH63" s="3">
        <v>40</v>
      </c>
      <c r="AP63" s="35">
        <v>0</v>
      </c>
      <c r="BK63" s="35"/>
      <c r="CF63" s="35"/>
      <c r="CT63" s="5">
        <v>10</v>
      </c>
      <c r="CY63" s="5" t="str">
        <v/>
      </c>
      <c r="CZ63" s="5">
        <v>94</v>
      </c>
      <c r="DA63" s="5" t="str">
        <v/>
      </c>
      <c r="DB63" s="5" t="str">
        <v/>
      </c>
      <c r="DD63" s="50"/>
      <c r="DI63" s="32" t="s">
        <v>242</v>
      </c>
      <c r="DJ63" s="33" t="s">
        <v>311</v>
      </c>
      <c r="DK63" s="33" t="s">
        <v>315</v>
      </c>
      <c r="DL63" s="33">
        <v>2</v>
      </c>
      <c r="DM63" s="33">
        <v>2</v>
      </c>
      <c r="DN63" s="34" t="s">
        <v>260</v>
      </c>
    </row>
    <row r="64" spans="21:118">
      <c r="U64" s="35"/>
      <c r="AH64" s="3">
        <v>39</v>
      </c>
      <c r="AP64" s="35"/>
      <c r="BK64" s="35"/>
      <c r="CF64" s="35"/>
      <c r="CT64" s="5">
        <v>11</v>
      </c>
      <c r="CY64" s="5" t="str">
        <v/>
      </c>
      <c r="CZ64" s="5">
        <v>86</v>
      </c>
      <c r="DA64" s="5" t="str">
        <v/>
      </c>
      <c r="DB64" s="5" t="str">
        <v/>
      </c>
      <c r="DD64" s="50"/>
      <c r="DI64" s="32" t="s">
        <v>242</v>
      </c>
      <c r="DJ64" s="33" t="s">
        <v>311</v>
      </c>
      <c r="DK64" s="33" t="s">
        <v>316</v>
      </c>
      <c r="DL64" s="33">
        <v>2</v>
      </c>
      <c r="DM64" s="33">
        <v>2</v>
      </c>
      <c r="DN64" s="34" t="s">
        <v>260</v>
      </c>
    </row>
    <row r="65" spans="21:118">
      <c r="U65" s="35"/>
      <c r="AH65" s="3">
        <v>38</v>
      </c>
      <c r="AP65" s="35"/>
      <c r="BK65" s="35"/>
      <c r="CF65" s="35"/>
      <c r="CT65" s="5">
        <v>12</v>
      </c>
      <c r="CY65" s="5" t="str">
        <v/>
      </c>
      <c r="CZ65" s="5">
        <v>79</v>
      </c>
      <c r="DA65" s="5" t="str">
        <v/>
      </c>
      <c r="DB65" s="5" t="str">
        <v/>
      </c>
      <c r="DD65" s="50"/>
      <c r="DI65" s="32" t="s">
        <v>242</v>
      </c>
      <c r="DJ65" s="33" t="s">
        <v>311</v>
      </c>
      <c r="DK65" s="33" t="s">
        <v>317</v>
      </c>
      <c r="DL65" s="33">
        <v>2</v>
      </c>
      <c r="DM65" s="33">
        <v>2</v>
      </c>
      <c r="DN65" s="34" t="s">
        <v>260</v>
      </c>
    </row>
    <row r="66" spans="21:118">
      <c r="U66" s="35"/>
      <c r="AH66" s="3">
        <v>37</v>
      </c>
      <c r="AP66" s="35"/>
      <c r="BK66" s="35"/>
      <c r="CF66" s="35"/>
      <c r="CT66" s="5">
        <v>13</v>
      </c>
      <c r="CY66" s="5" t="str">
        <v/>
      </c>
      <c r="CZ66" s="5">
        <v>79</v>
      </c>
      <c r="DA66" s="5" t="str">
        <v/>
      </c>
      <c r="DB66" s="5" t="str">
        <v/>
      </c>
      <c r="DD66" s="50"/>
      <c r="DI66" s="32" t="s">
        <v>242</v>
      </c>
      <c r="DJ66" s="33" t="s">
        <v>311</v>
      </c>
      <c r="DK66" s="33" t="s">
        <v>318</v>
      </c>
      <c r="DL66" s="33">
        <v>2</v>
      </c>
      <c r="DM66" s="33">
        <v>2</v>
      </c>
      <c r="DN66" s="34" t="s">
        <v>260</v>
      </c>
    </row>
    <row r="67" spans="21:118">
      <c r="U67" s="35"/>
      <c r="AH67" s="3">
        <v>36</v>
      </c>
      <c r="AP67" s="35"/>
      <c r="BK67" s="35"/>
      <c r="CF67" s="35"/>
      <c r="CT67" s="5">
        <v>14</v>
      </c>
      <c r="CY67" s="5" t="str">
        <v/>
      </c>
      <c r="CZ67" s="5">
        <v>83</v>
      </c>
      <c r="DA67" s="5" t="str">
        <v/>
      </c>
      <c r="DB67" s="5" t="str">
        <v/>
      </c>
      <c r="DD67" s="50"/>
      <c r="DI67" s="32" t="s">
        <v>242</v>
      </c>
      <c r="DJ67" s="33" t="s">
        <v>311</v>
      </c>
      <c r="DK67" s="33" t="s">
        <v>319</v>
      </c>
      <c r="DL67" s="33">
        <v>2</v>
      </c>
      <c r="DM67" s="33">
        <v>2</v>
      </c>
      <c r="DN67" s="34" t="s">
        <v>260</v>
      </c>
    </row>
    <row r="68" spans="21:118">
      <c r="U68" s="35"/>
      <c r="AH68" s="3">
        <v>35</v>
      </c>
      <c r="AP68" s="35"/>
      <c r="BK68" s="35"/>
      <c r="CF68" s="35"/>
      <c r="CT68" s="5">
        <v>15</v>
      </c>
      <c r="CY68" s="5" t="str">
        <v/>
      </c>
      <c r="CZ68" s="5">
        <v>77</v>
      </c>
      <c r="DA68" s="5" t="str">
        <v/>
      </c>
      <c r="DB68" s="5" t="str">
        <v/>
      </c>
      <c r="DD68" s="50"/>
      <c r="DI68" s="32" t="s">
        <v>242</v>
      </c>
      <c r="DJ68" s="33" t="s">
        <v>311</v>
      </c>
      <c r="DK68" s="33" t="s">
        <v>320</v>
      </c>
      <c r="DL68" s="33">
        <v>2</v>
      </c>
      <c r="DM68" s="33">
        <v>2</v>
      </c>
      <c r="DN68" s="34" t="s">
        <v>260</v>
      </c>
    </row>
    <row r="69" spans="21:118">
      <c r="U69" s="35"/>
      <c r="AH69" s="3">
        <v>34</v>
      </c>
      <c r="AP69" s="35"/>
      <c r="BK69" s="35"/>
      <c r="CF69" s="35"/>
      <c r="CT69" s="5">
        <v>16</v>
      </c>
      <c r="CY69" s="5" t="str">
        <v/>
      </c>
      <c r="CZ69" s="5">
        <v>97</v>
      </c>
      <c r="DA69" s="5" t="str">
        <v/>
      </c>
      <c r="DB69" s="5" t="str">
        <v/>
      </c>
      <c r="DD69" s="50"/>
      <c r="DI69" s="32" t="s">
        <v>245</v>
      </c>
      <c r="DJ69" s="33" t="s">
        <v>321</v>
      </c>
      <c r="DK69" s="33" t="s">
        <v>322</v>
      </c>
      <c r="DL69" s="33">
        <v>2</v>
      </c>
      <c r="DM69" s="33">
        <v>2</v>
      </c>
      <c r="DN69" s="34" t="s">
        <v>260</v>
      </c>
    </row>
    <row r="70" spans="21:118">
      <c r="U70" s="35"/>
      <c r="AH70" s="3">
        <v>33</v>
      </c>
      <c r="AP70" s="35"/>
      <c r="BK70" s="35"/>
      <c r="CF70" s="35"/>
      <c r="CT70" s="5">
        <v>17</v>
      </c>
      <c r="CY70" s="5" t="str">
        <v/>
      </c>
      <c r="CZ70" s="5">
        <v>76</v>
      </c>
      <c r="DA70" s="5" t="str">
        <v/>
      </c>
      <c r="DB70" s="5" t="str">
        <v/>
      </c>
      <c r="DD70" s="50"/>
      <c r="DI70" s="32" t="s">
        <v>245</v>
      </c>
      <c r="DJ70" s="33" t="s">
        <v>321</v>
      </c>
      <c r="DK70" s="33" t="s">
        <v>323</v>
      </c>
      <c r="DL70" s="33">
        <v>2</v>
      </c>
      <c r="DM70" s="33">
        <v>2</v>
      </c>
      <c r="DN70" s="34" t="s">
        <v>260</v>
      </c>
    </row>
    <row r="71" spans="21:118">
      <c r="U71" s="35"/>
      <c r="AH71" s="3">
        <v>32</v>
      </c>
      <c r="AP71" s="35"/>
      <c r="BK71" s="35"/>
      <c r="CF71" s="35"/>
      <c r="CT71" s="5">
        <v>18</v>
      </c>
      <c r="CY71" s="5" t="str">
        <v/>
      </c>
      <c r="CZ71" s="5">
        <v>80</v>
      </c>
      <c r="DA71" s="5" t="str">
        <v/>
      </c>
      <c r="DB71" s="5" t="str">
        <v/>
      </c>
      <c r="DD71" s="50"/>
      <c r="DI71" s="32" t="s">
        <v>245</v>
      </c>
      <c r="DJ71" s="33" t="s">
        <v>321</v>
      </c>
      <c r="DK71" s="33" t="s">
        <v>324</v>
      </c>
      <c r="DL71" s="33">
        <v>2</v>
      </c>
      <c r="DM71" s="33">
        <v>2</v>
      </c>
      <c r="DN71" s="34" t="s">
        <v>260</v>
      </c>
    </row>
    <row r="72" spans="21:118">
      <c r="U72" s="35"/>
      <c r="AH72" s="3">
        <v>31</v>
      </c>
      <c r="AP72" s="35"/>
      <c r="BK72" s="35"/>
      <c r="CF72" s="35"/>
      <c r="CT72" s="5">
        <v>19</v>
      </c>
      <c r="CY72" s="5" t="str">
        <v/>
      </c>
      <c r="CZ72" s="5">
        <v>73</v>
      </c>
      <c r="DA72" s="5" t="str">
        <v/>
      </c>
      <c r="DB72" s="5" t="str">
        <v/>
      </c>
      <c r="DD72" s="50"/>
      <c r="DI72" s="32" t="s">
        <v>245</v>
      </c>
      <c r="DJ72" s="33" t="s">
        <v>321</v>
      </c>
      <c r="DK72" s="33" t="s">
        <v>325</v>
      </c>
      <c r="DL72" s="33">
        <v>2</v>
      </c>
      <c r="DM72" s="33">
        <v>2</v>
      </c>
      <c r="DN72" s="34" t="s">
        <v>260</v>
      </c>
    </row>
    <row r="73" spans="21:118">
      <c r="U73" s="35"/>
      <c r="AH73" s="3">
        <v>30</v>
      </c>
      <c r="AP73" s="35"/>
      <c r="BK73" s="35"/>
      <c r="CF73" s="35"/>
      <c r="CT73" s="5">
        <v>20</v>
      </c>
      <c r="CY73" s="5" t="str">
        <v/>
      </c>
      <c r="CZ73" s="5">
        <v>75</v>
      </c>
      <c r="DA73" s="5" t="str">
        <v/>
      </c>
      <c r="DB73" s="5" t="str">
        <v/>
      </c>
      <c r="DD73" s="50"/>
      <c r="DI73" s="32" t="s">
        <v>245</v>
      </c>
      <c r="DJ73" s="33" t="s">
        <v>321</v>
      </c>
      <c r="DK73" s="33" t="s">
        <v>326</v>
      </c>
      <c r="DL73" s="33">
        <v>2</v>
      </c>
      <c r="DM73" s="33">
        <v>2</v>
      </c>
      <c r="DN73" s="34" t="s">
        <v>260</v>
      </c>
    </row>
    <row r="74" spans="21:118">
      <c r="U74" s="35"/>
      <c r="AH74" s="3">
        <v>29</v>
      </c>
      <c r="AP74" s="35"/>
      <c r="BK74" s="35"/>
      <c r="CF74" s="35"/>
      <c r="CT74" s="5">
        <v>21</v>
      </c>
      <c r="CY74" s="5" t="str">
        <v/>
      </c>
      <c r="CZ74" s="5">
        <v>78</v>
      </c>
      <c r="DA74" s="5" t="str">
        <v/>
      </c>
      <c r="DB74" s="5" t="str">
        <v/>
      </c>
      <c r="DD74" s="50"/>
      <c r="DI74" s="32" t="s">
        <v>245</v>
      </c>
      <c r="DJ74" s="33" t="s">
        <v>321</v>
      </c>
      <c r="DK74" s="33" t="s">
        <v>327</v>
      </c>
      <c r="DL74" s="33">
        <v>2</v>
      </c>
      <c r="DM74" s="33">
        <v>2</v>
      </c>
      <c r="DN74" s="34" t="s">
        <v>260</v>
      </c>
    </row>
    <row r="75" spans="21:118">
      <c r="U75" s="35"/>
      <c r="AH75" s="3">
        <v>28</v>
      </c>
      <c r="AP75" s="35"/>
      <c r="BK75" s="35"/>
      <c r="CF75" s="35"/>
      <c r="CT75" s="5">
        <v>22</v>
      </c>
      <c r="CY75" s="5" t="str">
        <v/>
      </c>
      <c r="CZ75" s="5" t="str">
        <v/>
      </c>
      <c r="DA75" s="5" t="str">
        <v/>
      </c>
      <c r="DB75" s="5" t="str">
        <v/>
      </c>
      <c r="DD75" s="50"/>
      <c r="DI75" s="32" t="s">
        <v>246</v>
      </c>
      <c r="DJ75" s="33" t="s">
        <v>328</v>
      </c>
      <c r="DK75" s="33" t="s">
        <v>329</v>
      </c>
      <c r="DL75" s="33">
        <v>4</v>
      </c>
      <c r="DM75" s="33">
        <v>2</v>
      </c>
      <c r="DN75" s="34" t="s">
        <v>260</v>
      </c>
    </row>
    <row r="76" spans="21:118">
      <c r="U76" s="35"/>
      <c r="AH76" s="3">
        <v>27</v>
      </c>
      <c r="AP76" s="35"/>
      <c r="BK76" s="35"/>
      <c r="CF76" s="35"/>
      <c r="CT76" s="5">
        <v>23</v>
      </c>
      <c r="CY76" s="5" t="str">
        <v/>
      </c>
      <c r="CZ76" s="5" t="str">
        <v/>
      </c>
      <c r="DA76" s="5" t="str">
        <v/>
      </c>
      <c r="DB76" s="5" t="str">
        <v/>
      </c>
      <c r="DD76" s="50"/>
      <c r="DI76" s="32" t="s">
        <v>246</v>
      </c>
      <c r="DJ76" s="33" t="s">
        <v>328</v>
      </c>
      <c r="DK76" s="33" t="s">
        <v>330</v>
      </c>
      <c r="DL76" s="33">
        <v>4</v>
      </c>
      <c r="DM76" s="33">
        <v>2</v>
      </c>
      <c r="DN76" s="34" t="s">
        <v>260</v>
      </c>
    </row>
    <row r="77" spans="21:118">
      <c r="U77" s="35"/>
      <c r="AH77" s="3">
        <v>26</v>
      </c>
      <c r="AP77" s="35"/>
      <c r="BK77" s="35"/>
      <c r="CF77" s="35"/>
      <c r="CT77" s="5">
        <v>24</v>
      </c>
      <c r="CY77" s="5" t="str">
        <v/>
      </c>
      <c r="CZ77" s="5" t="str">
        <v/>
      </c>
      <c r="DA77" s="5" t="str">
        <v/>
      </c>
      <c r="DB77" s="5" t="str">
        <v/>
      </c>
      <c r="DD77" s="50"/>
      <c r="DI77" s="32" t="s">
        <v>246</v>
      </c>
      <c r="DJ77" s="33" t="s">
        <v>328</v>
      </c>
      <c r="DK77" s="33" t="s">
        <v>331</v>
      </c>
      <c r="DL77" s="33">
        <v>4</v>
      </c>
      <c r="DM77" s="33">
        <v>2</v>
      </c>
      <c r="DN77" s="34" t="s">
        <v>260</v>
      </c>
    </row>
    <row r="78" spans="21:118">
      <c r="U78" s="35"/>
      <c r="AH78" s="3">
        <v>25</v>
      </c>
      <c r="AP78" s="35"/>
      <c r="BK78" s="35"/>
      <c r="CF78" s="35"/>
      <c r="CT78" s="5">
        <v>25</v>
      </c>
      <c r="CY78" s="5" t="str">
        <v/>
      </c>
      <c r="CZ78" s="5" t="str">
        <v/>
      </c>
      <c r="DA78" s="5" t="str">
        <v/>
      </c>
      <c r="DB78" s="5" t="str">
        <v/>
      </c>
      <c r="DD78" s="50"/>
      <c r="DI78" s="32" t="s">
        <v>246</v>
      </c>
      <c r="DJ78" s="33" t="s">
        <v>328</v>
      </c>
      <c r="DK78" s="33" t="s">
        <v>332</v>
      </c>
      <c r="DL78" s="33">
        <v>4</v>
      </c>
      <c r="DM78" s="33">
        <v>2</v>
      </c>
      <c r="DN78" s="34" t="s">
        <v>260</v>
      </c>
    </row>
    <row r="79" spans="21:118">
      <c r="U79" s="35"/>
      <c r="AH79" s="3">
        <v>24</v>
      </c>
      <c r="AP79" s="35"/>
      <c r="BK79" s="35"/>
      <c r="CF79" s="35"/>
      <c r="CT79" s="5">
        <v>26</v>
      </c>
      <c r="CY79" s="5" t="str">
        <v/>
      </c>
      <c r="CZ79" s="5" t="str">
        <v/>
      </c>
      <c r="DA79" s="5" t="str">
        <v/>
      </c>
      <c r="DB79" s="5" t="str">
        <v/>
      </c>
      <c r="DD79" s="50"/>
      <c r="DI79" s="32" t="s">
        <v>246</v>
      </c>
      <c r="DJ79" s="33" t="s">
        <v>328</v>
      </c>
      <c r="DK79" s="33" t="s">
        <v>333</v>
      </c>
      <c r="DL79" s="33">
        <v>4</v>
      </c>
      <c r="DM79" s="33">
        <v>2</v>
      </c>
      <c r="DN79" s="34" t="s">
        <v>260</v>
      </c>
    </row>
    <row r="80" spans="21:118">
      <c r="U80" s="35"/>
      <c r="AH80" s="3">
        <v>23</v>
      </c>
      <c r="AP80" s="35"/>
      <c r="BK80" s="35"/>
      <c r="CF80" s="35"/>
      <c r="CT80" s="5">
        <v>27</v>
      </c>
      <c r="CY80" s="5" t="str">
        <v/>
      </c>
      <c r="CZ80" s="5" t="str">
        <v/>
      </c>
      <c r="DA80" s="5" t="str">
        <v/>
      </c>
      <c r="DB80" s="5" t="str">
        <v/>
      </c>
      <c r="DD80" s="50"/>
      <c r="DI80" s="32" t="s">
        <v>246</v>
      </c>
      <c r="DJ80" s="33" t="s">
        <v>328</v>
      </c>
      <c r="DK80" s="33" t="s">
        <v>334</v>
      </c>
      <c r="DL80" s="33">
        <v>4</v>
      </c>
      <c r="DM80" s="33">
        <v>2</v>
      </c>
      <c r="DN80" s="34" t="s">
        <v>260</v>
      </c>
    </row>
    <row r="81" spans="21:118">
      <c r="U81" s="35"/>
      <c r="AH81" s="3">
        <v>22</v>
      </c>
      <c r="AP81" s="35"/>
      <c r="BK81" s="35"/>
      <c r="CF81" s="35"/>
      <c r="CT81" s="5">
        <v>28</v>
      </c>
      <c r="CY81" s="5" t="str">
        <v/>
      </c>
      <c r="CZ81" s="5" t="str">
        <v/>
      </c>
      <c r="DA81" s="5" t="str">
        <v/>
      </c>
      <c r="DB81" s="5" t="str">
        <v/>
      </c>
      <c r="DD81" s="50"/>
      <c r="DI81" s="32" t="s">
        <v>246</v>
      </c>
      <c r="DJ81" s="33" t="s">
        <v>335</v>
      </c>
      <c r="DK81" s="33" t="s">
        <v>336</v>
      </c>
      <c r="DL81" s="33">
        <v>4</v>
      </c>
      <c r="DM81" s="33">
        <v>2</v>
      </c>
      <c r="DN81" s="34" t="s">
        <v>260</v>
      </c>
    </row>
    <row r="82" spans="21:118">
      <c r="U82" s="35"/>
      <c r="AH82" s="3">
        <v>21</v>
      </c>
      <c r="AP82" s="35"/>
      <c r="BK82" s="35"/>
      <c r="CF82" s="35"/>
      <c r="CT82" s="5">
        <v>29</v>
      </c>
      <c r="CY82" s="5" t="str">
        <v/>
      </c>
      <c r="CZ82" s="5" t="str">
        <v/>
      </c>
      <c r="DA82" s="5" t="str">
        <v/>
      </c>
      <c r="DB82" s="5" t="str">
        <v/>
      </c>
      <c r="DD82" s="50"/>
      <c r="DI82" s="32" t="s">
        <v>246</v>
      </c>
      <c r="DJ82" s="33" t="s">
        <v>335</v>
      </c>
      <c r="DK82" s="33" t="s">
        <v>337</v>
      </c>
      <c r="DL82" s="33">
        <v>4</v>
      </c>
      <c r="DM82" s="33">
        <v>2</v>
      </c>
      <c r="DN82" s="34" t="s">
        <v>260</v>
      </c>
    </row>
    <row r="83" spans="21:118">
      <c r="U83" s="35"/>
      <c r="AH83" s="3">
        <v>20</v>
      </c>
      <c r="AP83" s="35"/>
      <c r="BK83" s="35"/>
      <c r="CF83" s="35"/>
      <c r="CT83" s="5">
        <v>30</v>
      </c>
      <c r="CY83" s="5" t="str">
        <v/>
      </c>
      <c r="CZ83" s="5" t="str">
        <v/>
      </c>
      <c r="DA83" s="5" t="str">
        <v/>
      </c>
      <c r="DB83" s="5" t="str">
        <v/>
      </c>
      <c r="DD83" s="50"/>
      <c r="DI83" s="32" t="s">
        <v>246</v>
      </c>
      <c r="DJ83" s="33" t="s">
        <v>335</v>
      </c>
      <c r="DK83" s="33" t="s">
        <v>338</v>
      </c>
      <c r="DL83" s="33">
        <v>4</v>
      </c>
      <c r="DM83" s="33">
        <v>2</v>
      </c>
      <c r="DN83" s="34" t="s">
        <v>260</v>
      </c>
    </row>
    <row r="84" spans="21:118">
      <c r="U84" s="35"/>
      <c r="AH84" s="3">
        <v>19</v>
      </c>
      <c r="AP84" s="35"/>
      <c r="BK84" s="35"/>
      <c r="CF84" s="35"/>
      <c r="CT84" s="5">
        <v>31</v>
      </c>
      <c r="CY84" s="5" t="str">
        <v/>
      </c>
      <c r="CZ84" s="5" t="str">
        <v/>
      </c>
      <c r="DA84" s="5" t="str">
        <v/>
      </c>
      <c r="DB84" s="5" t="str">
        <v/>
      </c>
      <c r="DD84" s="50"/>
      <c r="DI84" s="32" t="s">
        <v>246</v>
      </c>
      <c r="DJ84" s="33" t="s">
        <v>335</v>
      </c>
      <c r="DK84" s="33" t="s">
        <v>339</v>
      </c>
      <c r="DL84" s="33">
        <v>4</v>
      </c>
      <c r="DM84" s="33">
        <v>2</v>
      </c>
      <c r="DN84" s="34" t="s">
        <v>260</v>
      </c>
    </row>
    <row r="85" spans="21:118">
      <c r="U85" s="35"/>
      <c r="AH85" s="3">
        <v>18</v>
      </c>
      <c r="AP85" s="35"/>
      <c r="BK85" s="35"/>
      <c r="CF85" s="35"/>
      <c r="CT85" s="5">
        <v>32</v>
      </c>
      <c r="CY85" s="5" t="str">
        <v/>
      </c>
      <c r="CZ85" s="5" t="str">
        <v/>
      </c>
      <c r="DA85" s="5" t="str">
        <v/>
      </c>
      <c r="DB85" s="5" t="str">
        <v/>
      </c>
      <c r="DD85" s="50"/>
      <c r="DI85" s="32" t="s">
        <v>246</v>
      </c>
      <c r="DJ85" s="33" t="s">
        <v>335</v>
      </c>
      <c r="DK85" s="33" t="s">
        <v>340</v>
      </c>
      <c r="DL85" s="33">
        <v>4</v>
      </c>
      <c r="DM85" s="33">
        <v>2</v>
      </c>
      <c r="DN85" s="34" t="s">
        <v>260</v>
      </c>
    </row>
    <row r="86" spans="21:118">
      <c r="U86" s="35"/>
      <c r="AH86" s="3">
        <v>17</v>
      </c>
      <c r="AP86" s="35"/>
      <c r="BK86" s="35"/>
      <c r="CF86" s="35"/>
      <c r="CT86" s="5">
        <v>33</v>
      </c>
      <c r="CY86" s="5" t="str">
        <v/>
      </c>
      <c r="CZ86" s="5" t="str">
        <v/>
      </c>
      <c r="DA86" s="5" t="str">
        <v/>
      </c>
      <c r="DB86" s="5" t="str">
        <v/>
      </c>
      <c r="DD86" s="50"/>
      <c r="DI86" s="32" t="s">
        <v>246</v>
      </c>
      <c r="DJ86" s="33" t="s">
        <v>335</v>
      </c>
      <c r="DK86" s="33" t="s">
        <v>341</v>
      </c>
      <c r="DL86" s="33">
        <v>4</v>
      </c>
      <c r="DM86" s="33">
        <v>2</v>
      </c>
      <c r="DN86" s="34" t="s">
        <v>260</v>
      </c>
    </row>
    <row r="87" spans="21:118">
      <c r="U87" s="35"/>
      <c r="AH87" s="3">
        <v>16</v>
      </c>
      <c r="AP87" s="35"/>
      <c r="BK87" s="35"/>
      <c r="CF87" s="35"/>
      <c r="CT87" s="5">
        <v>34</v>
      </c>
      <c r="CY87" s="5" t="str">
        <v/>
      </c>
      <c r="CZ87" s="5" t="str">
        <v/>
      </c>
      <c r="DA87" s="5" t="str">
        <v/>
      </c>
      <c r="DB87" s="5" t="str">
        <v/>
      </c>
      <c r="DD87" s="50"/>
      <c r="DI87" s="32" t="s">
        <v>246</v>
      </c>
      <c r="DJ87" s="33" t="s">
        <v>335</v>
      </c>
      <c r="DK87" s="33" t="s">
        <v>342</v>
      </c>
      <c r="DL87" s="33">
        <v>4</v>
      </c>
      <c r="DM87" s="33">
        <v>2</v>
      </c>
      <c r="DN87" s="34" t="s">
        <v>260</v>
      </c>
    </row>
    <row r="88" spans="21:118">
      <c r="U88" s="35"/>
      <c r="AH88" s="3">
        <v>15</v>
      </c>
      <c r="AP88" s="35"/>
      <c r="BK88" s="35"/>
      <c r="CF88" s="35"/>
      <c r="CT88" s="5">
        <v>35</v>
      </c>
      <c r="CY88" s="5" t="str">
        <v/>
      </c>
      <c r="CZ88" s="5" t="str">
        <v/>
      </c>
      <c r="DA88" s="5" t="str">
        <v/>
      </c>
      <c r="DB88" s="5" t="str">
        <v/>
      </c>
      <c r="DD88" s="50"/>
      <c r="DI88" s="32" t="s">
        <v>246</v>
      </c>
      <c r="DJ88" s="33" t="s">
        <v>335</v>
      </c>
      <c r="DK88" s="33" t="s">
        <v>343</v>
      </c>
      <c r="DL88" s="33">
        <v>4</v>
      </c>
      <c r="DM88" s="33">
        <v>2</v>
      </c>
      <c r="DN88" s="34" t="s">
        <v>260</v>
      </c>
    </row>
    <row r="89" spans="21:118">
      <c r="U89" s="35"/>
      <c r="AH89" s="3">
        <v>14</v>
      </c>
      <c r="AP89" s="35"/>
      <c r="BK89" s="35"/>
      <c r="CF89" s="35"/>
      <c r="CT89" s="5">
        <v>36</v>
      </c>
      <c r="CY89" s="5" t="str">
        <v/>
      </c>
      <c r="CZ89" s="5" t="str">
        <v/>
      </c>
      <c r="DA89" s="5" t="str">
        <v/>
      </c>
      <c r="DB89" s="5" t="str">
        <v/>
      </c>
      <c r="DD89" s="50"/>
      <c r="DI89" s="32" t="s">
        <v>246</v>
      </c>
      <c r="DJ89" s="33" t="s">
        <v>335</v>
      </c>
      <c r="DK89" s="33" t="s">
        <v>344</v>
      </c>
      <c r="DL89" s="33">
        <v>4</v>
      </c>
      <c r="DM89" s="33">
        <v>2</v>
      </c>
      <c r="DN89" s="34" t="s">
        <v>260</v>
      </c>
    </row>
    <row r="90" spans="21:118">
      <c r="U90" s="35"/>
      <c r="AH90" s="3">
        <v>13</v>
      </c>
      <c r="AP90" s="35"/>
      <c r="BK90" s="35"/>
      <c r="CF90" s="35"/>
      <c r="CT90" s="5">
        <v>37</v>
      </c>
      <c r="CY90" s="5" t="str">
        <v/>
      </c>
      <c r="CZ90" s="5" t="str">
        <v/>
      </c>
      <c r="DA90" s="5" t="str">
        <v/>
      </c>
      <c r="DB90" s="5" t="str">
        <v/>
      </c>
      <c r="DD90" s="50"/>
      <c r="DI90" s="32" t="s">
        <v>246</v>
      </c>
      <c r="DJ90" s="33" t="s">
        <v>345</v>
      </c>
      <c r="DK90" s="33" t="s">
        <v>346</v>
      </c>
      <c r="DL90" s="33">
        <v>4</v>
      </c>
      <c r="DM90" s="33">
        <v>2</v>
      </c>
      <c r="DN90" s="34" t="s">
        <v>260</v>
      </c>
    </row>
    <row r="91" spans="21:118">
      <c r="U91" s="35"/>
      <c r="AH91" s="3">
        <v>12</v>
      </c>
      <c r="AP91" s="35"/>
      <c r="BK91" s="35"/>
      <c r="CF91" s="35"/>
      <c r="CT91" s="5">
        <v>38</v>
      </c>
      <c r="CY91" s="5" t="str">
        <v/>
      </c>
      <c r="CZ91" s="5" t="str">
        <v/>
      </c>
      <c r="DA91" s="5" t="str">
        <v/>
      </c>
      <c r="DB91" s="5" t="str">
        <v/>
      </c>
      <c r="DD91" s="50"/>
      <c r="DI91" s="32" t="s">
        <v>246</v>
      </c>
      <c r="DJ91" s="33" t="s">
        <v>345</v>
      </c>
      <c r="DK91" s="33" t="s">
        <v>347</v>
      </c>
      <c r="DL91" s="33">
        <v>4</v>
      </c>
      <c r="DM91" s="33">
        <v>2</v>
      </c>
      <c r="DN91" s="34" t="s">
        <v>260</v>
      </c>
    </row>
    <row r="92" spans="21:118">
      <c r="U92" s="35"/>
      <c r="AH92" s="3">
        <v>11</v>
      </c>
      <c r="AP92" s="35"/>
      <c r="BK92" s="35"/>
      <c r="CF92" s="35"/>
      <c r="CT92" s="5">
        <v>39</v>
      </c>
      <c r="CY92" s="5" t="str">
        <v/>
      </c>
      <c r="CZ92" s="5" t="str">
        <v/>
      </c>
      <c r="DA92" s="5" t="str">
        <v/>
      </c>
      <c r="DB92" s="5" t="str">
        <v/>
      </c>
      <c r="DD92" s="50"/>
      <c r="DI92" s="32" t="s">
        <v>246</v>
      </c>
      <c r="DJ92" s="33" t="s">
        <v>348</v>
      </c>
      <c r="DK92" s="33" t="s">
        <v>349</v>
      </c>
      <c r="DL92" s="33">
        <v>4</v>
      </c>
      <c r="DM92" s="33">
        <v>2</v>
      </c>
      <c r="DN92" s="34" t="s">
        <v>260</v>
      </c>
    </row>
    <row r="93" spans="21:118">
      <c r="U93" s="35"/>
      <c r="AH93" s="3">
        <v>10</v>
      </c>
      <c r="AP93" s="35"/>
      <c r="BK93" s="35"/>
      <c r="CF93" s="35"/>
      <c r="CT93" s="5">
        <v>40</v>
      </c>
      <c r="CY93" s="5" t="str">
        <v/>
      </c>
      <c r="CZ93" s="5" t="str">
        <v/>
      </c>
      <c r="DA93" s="5" t="str">
        <v/>
      </c>
      <c r="DB93" s="5" t="str">
        <v/>
      </c>
      <c r="DD93" s="50"/>
      <c r="DI93" s="32" t="s">
        <v>246</v>
      </c>
      <c r="DJ93" s="33" t="s">
        <v>348</v>
      </c>
      <c r="DK93" s="33" t="s">
        <v>350</v>
      </c>
      <c r="DL93" s="33">
        <v>4</v>
      </c>
      <c r="DM93" s="33">
        <v>2</v>
      </c>
      <c r="DN93" s="34" t="s">
        <v>260</v>
      </c>
    </row>
    <row r="94" spans="21:118">
      <c r="U94" s="35"/>
      <c r="AH94" s="3">
        <v>9</v>
      </c>
      <c r="AP94" s="35"/>
      <c r="BK94" s="35"/>
      <c r="CF94" s="35"/>
      <c r="CT94" s="5">
        <v>41</v>
      </c>
      <c r="CY94" s="5" t="str">
        <v/>
      </c>
      <c r="CZ94" s="5" t="str">
        <v/>
      </c>
      <c r="DA94" s="5" t="str">
        <v/>
      </c>
      <c r="DB94" s="5" t="str">
        <v/>
      </c>
      <c r="DD94" s="50"/>
      <c r="DI94" s="32" t="s">
        <v>246</v>
      </c>
      <c r="DJ94" s="33" t="s">
        <v>348</v>
      </c>
      <c r="DK94" s="33" t="s">
        <v>351</v>
      </c>
      <c r="DL94" s="33">
        <v>4</v>
      </c>
      <c r="DM94" s="33">
        <v>2</v>
      </c>
      <c r="DN94" s="34" t="s">
        <v>260</v>
      </c>
    </row>
    <row r="95" spans="21:118">
      <c r="U95" s="35"/>
      <c r="AH95" s="3">
        <v>8</v>
      </c>
      <c r="AP95" s="35"/>
      <c r="BK95" s="35"/>
      <c r="CF95" s="35"/>
      <c r="CT95" s="5">
        <v>42</v>
      </c>
      <c r="CY95" s="5" t="str">
        <v/>
      </c>
      <c r="CZ95" s="5" t="str">
        <v/>
      </c>
      <c r="DA95" s="5" t="str">
        <v/>
      </c>
      <c r="DB95" s="5" t="str">
        <v/>
      </c>
      <c r="DD95" s="50"/>
      <c r="DI95" s="32" t="s">
        <v>246</v>
      </c>
      <c r="DJ95" s="33" t="s">
        <v>348</v>
      </c>
      <c r="DK95" s="33" t="s">
        <v>352</v>
      </c>
      <c r="DL95" s="33">
        <v>4</v>
      </c>
      <c r="DM95" s="33">
        <v>2</v>
      </c>
      <c r="DN95" s="34" t="s">
        <v>260</v>
      </c>
    </row>
    <row r="96" spans="21:118">
      <c r="U96" s="35"/>
      <c r="AH96" s="3">
        <v>7</v>
      </c>
      <c r="AP96" s="35"/>
      <c r="BK96" s="35"/>
      <c r="CF96" s="35"/>
      <c r="CT96" s="5">
        <v>43</v>
      </c>
      <c r="CY96" s="5" t="str">
        <v/>
      </c>
      <c r="CZ96" s="5" t="str">
        <v/>
      </c>
      <c r="DA96" s="5" t="str">
        <v/>
      </c>
      <c r="DB96" s="5" t="str">
        <v/>
      </c>
      <c r="DD96" s="50"/>
      <c r="DI96" s="32" t="s">
        <v>246</v>
      </c>
      <c r="DJ96" s="33" t="s">
        <v>353</v>
      </c>
      <c r="DK96" s="33" t="s">
        <v>354</v>
      </c>
      <c r="DL96" s="33">
        <v>4</v>
      </c>
      <c r="DM96" s="33">
        <v>2</v>
      </c>
      <c r="DN96" s="34" t="s">
        <v>260</v>
      </c>
    </row>
    <row r="97" spans="21:118">
      <c r="U97" s="35"/>
      <c r="AH97" s="3">
        <v>6</v>
      </c>
      <c r="AP97" s="35"/>
      <c r="BK97" s="35"/>
      <c r="CF97" s="35"/>
      <c r="CT97" s="5">
        <v>44</v>
      </c>
      <c r="CY97" s="5" t="str">
        <v/>
      </c>
      <c r="CZ97" s="5" t="str">
        <v/>
      </c>
      <c r="DA97" s="5" t="str">
        <v/>
      </c>
      <c r="DB97" s="5" t="str">
        <v/>
      </c>
      <c r="DD97" s="50"/>
      <c r="DI97" s="32" t="s">
        <v>246</v>
      </c>
      <c r="DJ97" s="33" t="s">
        <v>353</v>
      </c>
      <c r="DK97" s="33" t="s">
        <v>355</v>
      </c>
      <c r="DL97" s="33">
        <v>4</v>
      </c>
      <c r="DM97" s="33">
        <v>2</v>
      </c>
      <c r="DN97" s="34" t="s">
        <v>260</v>
      </c>
    </row>
    <row r="98" spans="21:118">
      <c r="U98" s="35"/>
      <c r="AH98" s="3">
        <v>5</v>
      </c>
      <c r="AP98" s="35"/>
      <c r="BK98" s="35"/>
      <c r="CF98" s="35"/>
      <c r="CT98" s="5">
        <v>45</v>
      </c>
      <c r="CY98" s="5" t="str">
        <v/>
      </c>
      <c r="CZ98" s="5" t="str">
        <v/>
      </c>
      <c r="DA98" s="5" t="str">
        <v/>
      </c>
      <c r="DB98" s="5" t="str">
        <v/>
      </c>
      <c r="DD98" s="50"/>
      <c r="DI98" s="32" t="s">
        <v>246</v>
      </c>
      <c r="DJ98" s="33" t="s">
        <v>353</v>
      </c>
      <c r="DK98" s="33" t="s">
        <v>356</v>
      </c>
      <c r="DL98" s="33">
        <v>4</v>
      </c>
      <c r="DM98" s="33">
        <v>2</v>
      </c>
      <c r="DN98" s="34" t="s">
        <v>260</v>
      </c>
    </row>
    <row r="99" spans="21:118">
      <c r="U99" s="35"/>
      <c r="AH99" s="3">
        <v>4</v>
      </c>
      <c r="AP99" s="35"/>
      <c r="BK99" s="35"/>
      <c r="CF99" s="35"/>
      <c r="CT99" s="5">
        <v>46</v>
      </c>
      <c r="CY99" s="5" t="str">
        <v/>
      </c>
      <c r="CZ99" s="5" t="str">
        <v/>
      </c>
      <c r="DA99" s="5" t="str">
        <v/>
      </c>
      <c r="DB99" s="5" t="str">
        <v/>
      </c>
      <c r="DD99" s="50"/>
      <c r="DI99" s="32" t="s">
        <v>246</v>
      </c>
      <c r="DJ99" s="33" t="s">
        <v>353</v>
      </c>
      <c r="DK99" s="33" t="s">
        <v>357</v>
      </c>
      <c r="DL99" s="33">
        <v>4</v>
      </c>
      <c r="DM99" s="33">
        <v>2</v>
      </c>
      <c r="DN99" s="34" t="s">
        <v>260</v>
      </c>
    </row>
    <row r="100" spans="21:118">
      <c r="U100" s="35"/>
      <c r="AH100" s="3">
        <v>3</v>
      </c>
      <c r="AP100" s="35"/>
      <c r="BK100" s="35"/>
      <c r="CF100" s="35"/>
      <c r="CT100" s="5">
        <v>47</v>
      </c>
      <c r="CY100" s="5" t="str">
        <v/>
      </c>
      <c r="CZ100" s="5" t="str">
        <v/>
      </c>
      <c r="DA100" s="5" t="str">
        <v/>
      </c>
      <c r="DB100" s="5" t="str">
        <v/>
      </c>
      <c r="DD100" s="50"/>
      <c r="DI100" s="32" t="s">
        <v>246</v>
      </c>
      <c r="DJ100" s="33" t="s">
        <v>358</v>
      </c>
      <c r="DK100" s="33" t="s">
        <v>359</v>
      </c>
      <c r="DL100" s="33">
        <v>4</v>
      </c>
      <c r="DM100" s="33">
        <v>2</v>
      </c>
      <c r="DN100" s="34" t="s">
        <v>260</v>
      </c>
    </row>
    <row r="101" spans="21:118">
      <c r="U101" s="35"/>
      <c r="AH101" s="3">
        <v>2</v>
      </c>
      <c r="AP101" s="35"/>
      <c r="BK101" s="35"/>
      <c r="CF101" s="35"/>
      <c r="CT101" s="5">
        <v>48</v>
      </c>
      <c r="CY101" s="5" t="str">
        <v/>
      </c>
      <c r="CZ101" s="5" t="str">
        <v/>
      </c>
      <c r="DA101" s="5" t="str">
        <v/>
      </c>
      <c r="DB101" s="5" t="str">
        <v/>
      </c>
      <c r="DD101" s="50"/>
      <c r="DI101" s="32" t="s">
        <v>246</v>
      </c>
      <c r="DJ101" s="33" t="s">
        <v>358</v>
      </c>
      <c r="DK101" s="33" t="s">
        <v>360</v>
      </c>
      <c r="DL101" s="33">
        <v>4</v>
      </c>
      <c r="DM101" s="33">
        <v>2</v>
      </c>
      <c r="DN101" s="34" t="s">
        <v>260</v>
      </c>
    </row>
    <row r="102" spans="21:118">
      <c r="U102" s="35"/>
      <c r="AH102" s="3">
        <v>1</v>
      </c>
      <c r="AP102" s="35"/>
      <c r="BK102" s="35"/>
      <c r="CF102" s="35"/>
      <c r="CT102" s="5">
        <v>49</v>
      </c>
      <c r="CY102" s="5" t="str">
        <v/>
      </c>
      <c r="CZ102" s="5" t="str">
        <v/>
      </c>
      <c r="DA102" s="5" t="str">
        <v/>
      </c>
      <c r="DB102" s="5" t="str">
        <v/>
      </c>
      <c r="DD102" s="50"/>
      <c r="DI102" s="32" t="s">
        <v>246</v>
      </c>
      <c r="DJ102" s="33" t="s">
        <v>358</v>
      </c>
      <c r="DK102" s="33" t="s">
        <v>361</v>
      </c>
      <c r="DL102" s="33">
        <v>4</v>
      </c>
      <c r="DM102" s="33">
        <v>2</v>
      </c>
      <c r="DN102" s="34" t="s">
        <v>260</v>
      </c>
    </row>
    <row r="103" spans="21:118">
      <c r="U103" s="35"/>
      <c r="AH103" s="3">
        <v>0</v>
      </c>
      <c r="AP103" s="35"/>
      <c r="BK103" s="35"/>
      <c r="CF103" s="35"/>
      <c r="CT103" s="5">
        <v>50</v>
      </c>
      <c r="CY103" s="5" t="str">
        <v/>
      </c>
      <c r="CZ103" s="5" t="str">
        <v/>
      </c>
      <c r="DA103" s="5" t="str">
        <v/>
      </c>
      <c r="DB103" s="5" t="str">
        <v/>
      </c>
      <c r="DD103" s="50"/>
      <c r="DI103" s="32" t="s">
        <v>246</v>
      </c>
      <c r="DJ103" s="33" t="s">
        <v>362</v>
      </c>
      <c r="DK103" s="33" t="s">
        <v>363</v>
      </c>
      <c r="DL103" s="33">
        <v>4</v>
      </c>
      <c r="DM103" s="33">
        <v>2</v>
      </c>
      <c r="DN103" s="34" t="s">
        <v>260</v>
      </c>
    </row>
    <row r="104" spans="21:118">
      <c r="U104" s="35"/>
      <c r="AP104" s="35"/>
      <c r="BK104" s="35"/>
      <c r="CF104" s="35"/>
      <c r="DD104" s="50"/>
      <c r="DI104" s="32" t="s">
        <v>246</v>
      </c>
      <c r="DJ104" s="33" t="s">
        <v>362</v>
      </c>
      <c r="DK104" s="33" t="s">
        <v>364</v>
      </c>
      <c r="DL104" s="33">
        <v>4</v>
      </c>
      <c r="DM104" s="33">
        <v>2</v>
      </c>
      <c r="DN104" s="34" t="s">
        <v>260</v>
      </c>
    </row>
    <row r="105" spans="21:118">
      <c r="U105" s="35"/>
      <c r="AP105" s="35"/>
      <c r="BK105" s="35"/>
      <c r="CF105" s="35"/>
      <c r="DD105" s="50"/>
      <c r="DI105" s="32" t="s">
        <v>246</v>
      </c>
      <c r="DJ105" s="33" t="s">
        <v>362</v>
      </c>
      <c r="DK105" s="33" t="s">
        <v>365</v>
      </c>
      <c r="DL105" s="33">
        <v>4</v>
      </c>
      <c r="DM105" s="33">
        <v>2</v>
      </c>
      <c r="DN105" s="34" t="s">
        <v>260</v>
      </c>
    </row>
    <row r="106" spans="21:118">
      <c r="U106" s="35"/>
      <c r="AP106" s="35"/>
      <c r="BK106" s="35"/>
      <c r="CF106" s="35"/>
      <c r="DD106" s="50"/>
      <c r="DI106" s="32" t="s">
        <v>246</v>
      </c>
      <c r="DJ106" s="33" t="s">
        <v>362</v>
      </c>
      <c r="DK106" s="33" t="s">
        <v>366</v>
      </c>
      <c r="DL106" s="33">
        <v>4</v>
      </c>
      <c r="DM106" s="33">
        <v>2</v>
      </c>
      <c r="DN106" s="34" t="s">
        <v>260</v>
      </c>
    </row>
    <row r="107" spans="21:118">
      <c r="U107" s="35"/>
      <c r="AP107" s="35"/>
      <c r="BK107" s="35"/>
      <c r="CF107" s="35"/>
      <c r="DD107" s="50"/>
      <c r="DI107" s="32" t="s">
        <v>246</v>
      </c>
      <c r="DJ107" s="33" t="s">
        <v>362</v>
      </c>
      <c r="DK107" s="33" t="s">
        <v>367</v>
      </c>
      <c r="DL107" s="33">
        <v>4</v>
      </c>
      <c r="DM107" s="33">
        <v>2</v>
      </c>
      <c r="DN107" s="34" t="s">
        <v>260</v>
      </c>
    </row>
    <row r="108" spans="21:118">
      <c r="U108" s="35"/>
      <c r="AP108" s="35"/>
      <c r="BK108" s="35"/>
      <c r="CF108" s="35"/>
      <c r="DD108" s="50"/>
      <c r="DI108" s="32" t="s">
        <v>246</v>
      </c>
      <c r="DJ108" s="33" t="s">
        <v>362</v>
      </c>
      <c r="DK108" s="33" t="s">
        <v>368</v>
      </c>
      <c r="DL108" s="33">
        <v>4</v>
      </c>
      <c r="DM108" s="33">
        <v>2</v>
      </c>
      <c r="DN108" s="34" t="s">
        <v>260</v>
      </c>
    </row>
    <row r="109" spans="21:118">
      <c r="U109" s="35"/>
      <c r="AP109" s="35"/>
      <c r="BK109" s="35"/>
      <c r="CF109" s="35"/>
      <c r="DD109" s="50"/>
      <c r="DI109" s="32" t="s">
        <v>246</v>
      </c>
      <c r="DJ109" s="33" t="s">
        <v>362</v>
      </c>
      <c r="DK109" s="33" t="s">
        <v>369</v>
      </c>
      <c r="DL109" s="33">
        <v>4</v>
      </c>
      <c r="DM109" s="33">
        <v>2</v>
      </c>
      <c r="DN109" s="34" t="s">
        <v>260</v>
      </c>
    </row>
    <row r="110" spans="21:118">
      <c r="U110" s="35"/>
      <c r="AP110" s="35"/>
      <c r="BK110" s="35"/>
      <c r="CF110" s="35"/>
      <c r="DD110" s="50"/>
      <c r="DI110" s="32" t="s">
        <v>246</v>
      </c>
      <c r="DJ110" s="33" t="s">
        <v>370</v>
      </c>
      <c r="DK110" s="33" t="s">
        <v>371</v>
      </c>
      <c r="DL110" s="33">
        <v>4</v>
      </c>
      <c r="DM110" s="33">
        <v>2</v>
      </c>
      <c r="DN110" s="34" t="s">
        <v>260</v>
      </c>
    </row>
    <row r="111" spans="21:118">
      <c r="U111" s="35"/>
      <c r="AP111" s="35"/>
      <c r="BK111" s="35"/>
      <c r="CF111" s="35"/>
      <c r="DD111" s="50"/>
      <c r="DI111" s="32" t="s">
        <v>246</v>
      </c>
      <c r="DJ111" s="33" t="s">
        <v>370</v>
      </c>
      <c r="DK111" s="33" t="s">
        <v>372</v>
      </c>
      <c r="DL111" s="33">
        <v>4</v>
      </c>
      <c r="DM111" s="33">
        <v>2</v>
      </c>
      <c r="DN111" s="34" t="s">
        <v>260</v>
      </c>
    </row>
    <row r="112" spans="21:118">
      <c r="U112" s="35"/>
      <c r="AP112" s="35"/>
      <c r="BK112" s="35"/>
      <c r="CF112" s="35"/>
      <c r="DD112" s="50"/>
      <c r="DI112" s="32" t="s">
        <v>246</v>
      </c>
      <c r="DJ112" s="33" t="s">
        <v>370</v>
      </c>
      <c r="DK112" s="33" t="s">
        <v>373</v>
      </c>
      <c r="DL112" s="33">
        <v>4</v>
      </c>
      <c r="DM112" s="33">
        <v>2</v>
      </c>
      <c r="DN112" s="34" t="s">
        <v>260</v>
      </c>
    </row>
    <row r="113" spans="21:118">
      <c r="U113" s="35"/>
      <c r="AP113" s="35"/>
      <c r="BK113" s="35"/>
      <c r="CF113" s="35"/>
      <c r="DD113" s="50"/>
      <c r="DI113" s="32" t="s">
        <v>246</v>
      </c>
      <c r="DJ113" s="33" t="s">
        <v>370</v>
      </c>
      <c r="DK113" s="33" t="s">
        <v>374</v>
      </c>
      <c r="DL113" s="33">
        <v>4</v>
      </c>
      <c r="DM113" s="33">
        <v>2</v>
      </c>
      <c r="DN113" s="34" t="s">
        <v>260</v>
      </c>
    </row>
    <row r="114" spans="21:118">
      <c r="U114" s="35"/>
      <c r="AP114" s="35"/>
      <c r="BK114" s="35"/>
      <c r="CF114" s="35"/>
      <c r="DD114" s="50"/>
      <c r="DI114" s="32" t="s">
        <v>246</v>
      </c>
      <c r="DJ114" s="33" t="s">
        <v>370</v>
      </c>
      <c r="DK114" s="33" t="s">
        <v>375</v>
      </c>
      <c r="DL114" s="33">
        <v>4</v>
      </c>
      <c r="DM114" s="33">
        <v>2</v>
      </c>
      <c r="DN114" s="34" t="s">
        <v>260</v>
      </c>
    </row>
    <row r="115" spans="21:118">
      <c r="U115" s="35"/>
      <c r="AP115" s="35"/>
      <c r="BK115" s="35"/>
      <c r="CF115" s="35"/>
      <c r="DD115" s="50"/>
      <c r="DI115" s="32" t="s">
        <v>246</v>
      </c>
      <c r="DJ115" s="33" t="s">
        <v>370</v>
      </c>
      <c r="DK115" s="33" t="s">
        <v>376</v>
      </c>
      <c r="DL115" s="33">
        <v>4</v>
      </c>
      <c r="DM115" s="33">
        <v>2</v>
      </c>
      <c r="DN115" s="34" t="s">
        <v>260</v>
      </c>
    </row>
    <row r="116" spans="21:118">
      <c r="U116" s="35"/>
      <c r="AP116" s="35"/>
      <c r="BK116" s="35"/>
      <c r="CF116" s="35"/>
      <c r="DD116" s="50"/>
      <c r="DI116" s="32" t="s">
        <v>246</v>
      </c>
      <c r="DJ116" s="33" t="s">
        <v>377</v>
      </c>
      <c r="DK116" s="33" t="s">
        <v>378</v>
      </c>
      <c r="DL116" s="33">
        <v>4</v>
      </c>
      <c r="DM116" s="33">
        <v>2</v>
      </c>
      <c r="DN116" s="34" t="s">
        <v>260</v>
      </c>
    </row>
    <row r="117" spans="21:118">
      <c r="U117" s="35"/>
      <c r="AP117" s="35"/>
      <c r="BK117" s="35"/>
      <c r="CF117" s="35"/>
      <c r="DD117" s="50"/>
      <c r="DI117" s="32" t="s">
        <v>246</v>
      </c>
      <c r="DJ117" s="33" t="s">
        <v>377</v>
      </c>
      <c r="DK117" s="33" t="s">
        <v>379</v>
      </c>
      <c r="DL117" s="33">
        <v>4</v>
      </c>
      <c r="DM117" s="33">
        <v>2</v>
      </c>
      <c r="DN117" s="34" t="s">
        <v>260</v>
      </c>
    </row>
    <row r="118" spans="21:118">
      <c r="U118" s="35"/>
      <c r="AP118" s="35"/>
      <c r="BK118" s="35"/>
      <c r="CF118" s="35"/>
      <c r="DD118" s="50"/>
      <c r="DI118" s="32" t="s">
        <v>246</v>
      </c>
      <c r="DJ118" s="33" t="s">
        <v>377</v>
      </c>
      <c r="DK118" s="33" t="s">
        <v>380</v>
      </c>
      <c r="DL118" s="33">
        <v>4</v>
      </c>
      <c r="DM118" s="33">
        <v>2</v>
      </c>
      <c r="DN118" s="34" t="s">
        <v>260</v>
      </c>
    </row>
    <row r="119" spans="21:118">
      <c r="U119" s="35"/>
      <c r="AP119" s="35"/>
      <c r="BK119" s="35"/>
      <c r="CF119" s="35"/>
      <c r="DD119" s="50"/>
      <c r="DI119" s="32" t="s">
        <v>246</v>
      </c>
      <c r="DJ119" s="33" t="s">
        <v>377</v>
      </c>
      <c r="DK119" s="33" t="s">
        <v>381</v>
      </c>
      <c r="DL119" s="33">
        <v>4</v>
      </c>
      <c r="DM119" s="33">
        <v>2</v>
      </c>
      <c r="DN119" s="34" t="s">
        <v>260</v>
      </c>
    </row>
    <row r="120" spans="21:118">
      <c r="U120" s="35"/>
      <c r="AP120" s="35"/>
      <c r="BK120" s="35"/>
      <c r="CF120" s="35"/>
      <c r="DD120" s="50"/>
      <c r="DI120" s="32" t="s">
        <v>246</v>
      </c>
      <c r="DJ120" s="33" t="s">
        <v>377</v>
      </c>
      <c r="DK120" s="33" t="s">
        <v>382</v>
      </c>
      <c r="DL120" s="33">
        <v>4</v>
      </c>
      <c r="DM120" s="33">
        <v>2</v>
      </c>
      <c r="DN120" s="34" t="s">
        <v>260</v>
      </c>
    </row>
    <row r="121" spans="21:118">
      <c r="U121" s="35"/>
      <c r="AP121" s="35"/>
      <c r="BK121" s="35"/>
      <c r="CF121" s="35"/>
      <c r="DD121" s="50"/>
      <c r="DI121" s="32" t="s">
        <v>246</v>
      </c>
      <c r="DJ121" s="33" t="s">
        <v>377</v>
      </c>
      <c r="DK121" s="33" t="s">
        <v>383</v>
      </c>
      <c r="DL121" s="33">
        <v>4</v>
      </c>
      <c r="DM121" s="33">
        <v>2</v>
      </c>
      <c r="DN121" s="34" t="s">
        <v>260</v>
      </c>
    </row>
    <row r="122" spans="21:118">
      <c r="U122" s="35"/>
      <c r="AP122" s="35"/>
      <c r="BK122" s="35"/>
      <c r="CF122" s="35"/>
      <c r="DD122" s="50"/>
      <c r="DI122" s="32" t="s">
        <v>246</v>
      </c>
      <c r="DJ122" s="33" t="s">
        <v>384</v>
      </c>
      <c r="DK122" s="33" t="s">
        <v>385</v>
      </c>
      <c r="DL122" s="33">
        <v>4</v>
      </c>
      <c r="DM122" s="33">
        <v>2</v>
      </c>
      <c r="DN122" s="34" t="s">
        <v>260</v>
      </c>
    </row>
    <row r="123" spans="21:118">
      <c r="U123" s="35"/>
      <c r="AP123" s="35"/>
      <c r="BK123" s="35"/>
      <c r="CF123" s="35"/>
      <c r="DD123" s="50"/>
      <c r="DI123" s="32" t="s">
        <v>246</v>
      </c>
      <c r="DJ123" s="33" t="s">
        <v>384</v>
      </c>
      <c r="DK123" s="33" t="s">
        <v>386</v>
      </c>
      <c r="DL123" s="33">
        <v>4</v>
      </c>
      <c r="DM123" s="33">
        <v>2</v>
      </c>
      <c r="DN123" s="34" t="s">
        <v>260</v>
      </c>
    </row>
    <row r="124" spans="21:118">
      <c r="U124" s="35"/>
      <c r="AP124" s="35"/>
      <c r="BK124" s="35"/>
      <c r="CF124" s="35"/>
      <c r="DD124" s="50"/>
      <c r="DI124" s="32" t="s">
        <v>246</v>
      </c>
      <c r="DJ124" s="33" t="s">
        <v>384</v>
      </c>
      <c r="DK124" s="33" t="s">
        <v>387</v>
      </c>
      <c r="DL124" s="33">
        <v>4</v>
      </c>
      <c r="DM124" s="33">
        <v>2</v>
      </c>
      <c r="DN124" s="34" t="s">
        <v>260</v>
      </c>
    </row>
    <row r="125" spans="21:118">
      <c r="U125" s="35"/>
      <c r="AP125" s="35"/>
      <c r="BK125" s="35"/>
      <c r="CF125" s="35"/>
      <c r="DD125" s="50"/>
      <c r="DI125" s="32" t="s">
        <v>248</v>
      </c>
      <c r="DJ125" s="33" t="s">
        <v>328</v>
      </c>
      <c r="DK125" s="33" t="s">
        <v>388</v>
      </c>
      <c r="DL125" s="33">
        <v>4</v>
      </c>
      <c r="DM125" s="33">
        <v>2</v>
      </c>
      <c r="DN125" s="34" t="s">
        <v>260</v>
      </c>
    </row>
    <row r="126" spans="21:118">
      <c r="U126" s="35"/>
      <c r="AP126" s="35"/>
      <c r="BK126" s="35"/>
      <c r="CF126" s="35"/>
      <c r="DD126" s="50"/>
      <c r="DI126" s="32" t="s">
        <v>248</v>
      </c>
      <c r="DJ126" s="33" t="s">
        <v>335</v>
      </c>
      <c r="DK126" s="33" t="s">
        <v>389</v>
      </c>
      <c r="DL126" s="33">
        <v>4</v>
      </c>
      <c r="DM126" s="33">
        <v>2</v>
      </c>
      <c r="DN126" s="34" t="s">
        <v>260</v>
      </c>
    </row>
    <row r="127" spans="21:118">
      <c r="U127" s="35"/>
      <c r="AP127" s="35"/>
      <c r="BK127" s="35"/>
      <c r="CF127" s="35"/>
      <c r="DD127" s="50"/>
      <c r="DI127" s="32" t="s">
        <v>248</v>
      </c>
      <c r="DJ127" s="33" t="s">
        <v>345</v>
      </c>
      <c r="DK127" s="33" t="s">
        <v>390</v>
      </c>
      <c r="DL127" s="33">
        <v>4</v>
      </c>
      <c r="DM127" s="33">
        <v>2</v>
      </c>
      <c r="DN127" s="34" t="s">
        <v>260</v>
      </c>
    </row>
    <row r="128" spans="21:118">
      <c r="U128" s="35"/>
      <c r="AP128" s="35"/>
      <c r="BK128" s="35"/>
      <c r="CF128" s="35"/>
      <c r="DD128" s="50"/>
      <c r="DI128" s="32" t="s">
        <v>248</v>
      </c>
      <c r="DJ128" s="33" t="s">
        <v>348</v>
      </c>
      <c r="DK128" s="33" t="s">
        <v>391</v>
      </c>
      <c r="DL128" s="33">
        <v>4</v>
      </c>
      <c r="DM128" s="33">
        <v>2</v>
      </c>
      <c r="DN128" s="34" t="s">
        <v>260</v>
      </c>
    </row>
    <row r="129" spans="21:118">
      <c r="U129" s="35"/>
      <c r="AP129" s="35"/>
      <c r="BK129" s="35"/>
      <c r="CF129" s="35"/>
      <c r="DD129" s="50"/>
      <c r="DI129" s="32" t="s">
        <v>248</v>
      </c>
      <c r="DJ129" s="33" t="s">
        <v>353</v>
      </c>
      <c r="DK129" s="33" t="s">
        <v>392</v>
      </c>
      <c r="DL129" s="33">
        <v>4</v>
      </c>
      <c r="DM129" s="33">
        <v>2</v>
      </c>
      <c r="DN129" s="34" t="s">
        <v>260</v>
      </c>
    </row>
    <row r="130" spans="21:118">
      <c r="U130" s="35"/>
      <c r="AP130" s="35"/>
      <c r="BK130" s="35"/>
      <c r="CF130" s="35"/>
      <c r="DD130" s="50"/>
      <c r="DI130" s="32" t="s">
        <v>248</v>
      </c>
      <c r="DJ130" s="33" t="s">
        <v>358</v>
      </c>
      <c r="DK130" s="33" t="s">
        <v>393</v>
      </c>
      <c r="DL130" s="33">
        <v>4</v>
      </c>
      <c r="DM130" s="33">
        <v>2</v>
      </c>
      <c r="DN130" s="34" t="s">
        <v>260</v>
      </c>
    </row>
    <row r="131" spans="21:118">
      <c r="U131" s="35"/>
      <c r="AP131" s="35"/>
      <c r="BK131" s="35"/>
      <c r="CF131" s="35"/>
      <c r="DD131" s="50"/>
      <c r="DI131" s="32" t="s">
        <v>248</v>
      </c>
      <c r="DJ131" s="33" t="s">
        <v>362</v>
      </c>
      <c r="DK131" s="33" t="s">
        <v>394</v>
      </c>
      <c r="DL131" s="33">
        <v>4</v>
      </c>
      <c r="DM131" s="33">
        <v>2</v>
      </c>
      <c r="DN131" s="34" t="s">
        <v>260</v>
      </c>
    </row>
    <row r="132" spans="21:118">
      <c r="U132" s="35"/>
      <c r="AP132" s="35"/>
      <c r="BK132" s="35"/>
      <c r="CF132" s="35"/>
      <c r="DD132" s="50"/>
      <c r="DI132" s="32" t="s">
        <v>248</v>
      </c>
      <c r="DJ132" s="33" t="s">
        <v>370</v>
      </c>
      <c r="DK132" s="33" t="s">
        <v>395</v>
      </c>
      <c r="DL132" s="33">
        <v>4</v>
      </c>
      <c r="DM132" s="33">
        <v>2</v>
      </c>
      <c r="DN132" s="34" t="s">
        <v>260</v>
      </c>
    </row>
    <row r="133" spans="21:118">
      <c r="U133" s="35"/>
      <c r="AP133" s="35"/>
      <c r="BK133" s="35"/>
      <c r="CF133" s="35"/>
      <c r="DD133" s="50"/>
      <c r="DI133" s="32" t="s">
        <v>248</v>
      </c>
      <c r="DJ133" s="33" t="s">
        <v>377</v>
      </c>
      <c r="DK133" s="33" t="s">
        <v>396</v>
      </c>
      <c r="DL133" s="33">
        <v>4</v>
      </c>
      <c r="DM133" s="33">
        <v>2</v>
      </c>
      <c r="DN133" s="34" t="s">
        <v>260</v>
      </c>
    </row>
    <row r="134" spans="21:118">
      <c r="U134" s="35"/>
      <c r="AP134" s="35"/>
      <c r="BK134" s="35"/>
      <c r="CF134" s="35"/>
      <c r="DD134" s="50"/>
      <c r="DI134" s="32" t="s">
        <v>248</v>
      </c>
      <c r="DJ134" s="33" t="s">
        <v>384</v>
      </c>
      <c r="DK134" s="33" t="s">
        <v>397</v>
      </c>
      <c r="DL134" s="33">
        <v>4</v>
      </c>
      <c r="DM134" s="33">
        <v>2</v>
      </c>
      <c r="DN134" s="34" t="s">
        <v>260</v>
      </c>
    </row>
    <row r="135" spans="21:118">
      <c r="U135" s="35"/>
      <c r="AP135" s="35"/>
      <c r="BK135" s="35"/>
      <c r="CF135" s="35"/>
      <c r="DD135" s="50"/>
      <c r="DI135" s="51" t="s">
        <v>242</v>
      </c>
      <c r="DJ135" s="52"/>
      <c r="DK135" s="53" t="s">
        <v>28</v>
      </c>
      <c r="DL135" s="52">
        <v>4</v>
      </c>
      <c r="DM135" s="52">
        <v>2</v>
      </c>
      <c r="DN135" s="54" t="s">
        <v>260</v>
      </c>
    </row>
    <row r="136" spans="21:118">
      <c r="U136" s="35"/>
      <c r="AP136" s="35"/>
      <c r="BK136" s="35"/>
      <c r="CF136" s="35"/>
      <c r="DD136" s="50"/>
      <c r="DI136" s="51" t="s">
        <v>245</v>
      </c>
      <c r="DJ136" s="52"/>
      <c r="DK136" s="52" t="s">
        <v>28</v>
      </c>
      <c r="DL136" s="52">
        <v>4</v>
      </c>
      <c r="DM136" s="52">
        <v>2</v>
      </c>
      <c r="DN136" s="54" t="s">
        <v>260</v>
      </c>
    </row>
    <row r="137" spans="21:118">
      <c r="U137" s="35"/>
      <c r="AP137" s="35"/>
      <c r="BK137" s="35"/>
      <c r="CF137" s="35"/>
      <c r="DD137" s="50"/>
      <c r="DI137" s="51" t="s">
        <v>246</v>
      </c>
      <c r="DJ137" s="52"/>
      <c r="DK137" s="52" t="s">
        <v>28</v>
      </c>
      <c r="DL137" s="52">
        <v>4</v>
      </c>
      <c r="DM137" s="52">
        <v>2</v>
      </c>
      <c r="DN137" s="54" t="s">
        <v>260</v>
      </c>
    </row>
    <row r="138" ht="14.55" spans="21:118">
      <c r="U138" s="35"/>
      <c r="AP138" s="35"/>
      <c r="BK138" s="35"/>
      <c r="CF138" s="35"/>
      <c r="DD138" s="50"/>
      <c r="DI138" s="55" t="s">
        <v>248</v>
      </c>
      <c r="DJ138" s="56"/>
      <c r="DK138" s="56" t="s">
        <v>28</v>
      </c>
      <c r="DL138" s="56">
        <v>4</v>
      </c>
      <c r="DM138" s="56">
        <v>2</v>
      </c>
      <c r="DN138" s="57" t="s">
        <v>260</v>
      </c>
    </row>
    <row r="139" spans="21:118">
      <c r="U139" s="35"/>
      <c r="AP139" s="35"/>
      <c r="BK139" s="35"/>
      <c r="CF139" s="35"/>
      <c r="DD139" s="50"/>
    </row>
    <row r="140" spans="21:118">
      <c r="U140" s="35"/>
      <c r="AP140" s="35"/>
      <c r="BK140" s="35"/>
      <c r="CF140" s="35"/>
      <c r="DD140" s="50"/>
    </row>
    <row r="141" spans="21:118">
      <c r="U141" s="35"/>
      <c r="AP141" s="35"/>
      <c r="BK141" s="35"/>
      <c r="CF141" s="35"/>
      <c r="DD141" s="50"/>
    </row>
    <row r="142" spans="21:118">
      <c r="U142" s="35"/>
      <c r="AP142" s="35"/>
      <c r="BK142" s="35"/>
      <c r="CF142" s="35"/>
      <c r="DD142" s="50"/>
    </row>
    <row r="143" spans="21:118">
      <c r="U143" s="35"/>
      <c r="AP143" s="35"/>
      <c r="BK143" s="35"/>
      <c r="CF143" s="35"/>
      <c r="DD143" s="50"/>
    </row>
    <row r="144" spans="21:118">
      <c r="U144" s="35"/>
      <c r="AP144" s="35"/>
      <c r="BK144" s="35"/>
      <c r="CF144" s="35"/>
      <c r="DD144" s="50"/>
    </row>
    <row r="145" spans="21:108">
      <c r="U145" s="35"/>
      <c r="AP145" s="35"/>
      <c r="BK145" s="35"/>
      <c r="CF145" s="35"/>
      <c r="DD145" s="50"/>
    </row>
    <row r="146" spans="21:108">
      <c r="U146" s="35"/>
      <c r="AP146" s="35"/>
      <c r="BK146" s="35"/>
      <c r="CF146" s="35"/>
      <c r="DD146" s="50"/>
    </row>
    <row r="147" spans="21:108">
      <c r="U147" s="35"/>
      <c r="AP147" s="35"/>
      <c r="BK147" s="35"/>
      <c r="CF147" s="35"/>
      <c r="DD147" s="50"/>
    </row>
    <row r="148" spans="21:108">
      <c r="U148" s="35"/>
      <c r="AP148" s="35"/>
      <c r="BK148" s="35"/>
      <c r="CF148" s="35"/>
      <c r="DD148" s="50"/>
    </row>
    <row r="149" spans="21:108">
      <c r="U149" s="35"/>
      <c r="AP149" s="35"/>
      <c r="BK149" s="35"/>
      <c r="CF149" s="35"/>
      <c r="DD149" s="50"/>
    </row>
    <row r="150" spans="21:108">
      <c r="U150" s="35"/>
      <c r="AP150" s="35"/>
      <c r="BK150" s="35"/>
      <c r="CF150" s="35"/>
      <c r="DD150" s="50"/>
    </row>
    <row r="151" spans="21:108">
      <c r="U151" s="35"/>
      <c r="AP151" s="35"/>
      <c r="BK151" s="35"/>
      <c r="CF151" s="35"/>
      <c r="DD151" s="50"/>
    </row>
    <row r="152" spans="21:108">
      <c r="U152" s="35"/>
      <c r="AP152" s="35"/>
      <c r="BK152" s="35"/>
      <c r="CF152" s="35"/>
      <c r="DD152" s="50"/>
    </row>
    <row r="153" spans="21:108">
      <c r="U153" s="35"/>
      <c r="AP153" s="35"/>
      <c r="BK153" s="35"/>
      <c r="CF153" s="35"/>
      <c r="DD153" s="50"/>
    </row>
    <row r="154" spans="21:108">
      <c r="U154" s="35"/>
      <c r="AP154" s="35"/>
      <c r="BK154" s="35"/>
      <c r="CF154" s="35"/>
      <c r="DD154" s="50"/>
    </row>
    <row r="155" spans="21:108">
      <c r="U155" s="35"/>
      <c r="AP155" s="35"/>
      <c r="BK155" s="35"/>
      <c r="CF155" s="35"/>
      <c r="DD155" s="50"/>
    </row>
    <row r="156" spans="21:108">
      <c r="U156" s="35"/>
      <c r="AP156" s="35"/>
      <c r="BK156" s="35"/>
      <c r="CF156" s="35"/>
      <c r="DD156" s="50"/>
    </row>
    <row r="157" spans="21:108">
      <c r="U157" s="35"/>
      <c r="AP157" s="35"/>
      <c r="BK157" s="35"/>
      <c r="CF157" s="35"/>
      <c r="DD157" s="50"/>
    </row>
    <row r="158" spans="21:108">
      <c r="U158" s="35"/>
      <c r="AP158" s="35"/>
      <c r="BK158" s="35"/>
      <c r="CF158" s="35"/>
      <c r="DD158" s="50"/>
    </row>
    <row r="159" spans="21:108">
      <c r="U159" s="35"/>
      <c r="AP159" s="35"/>
      <c r="BK159" s="35"/>
      <c r="CF159" s="35"/>
      <c r="DD159" s="50"/>
    </row>
    <row r="160" spans="21:108">
      <c r="U160" s="35"/>
      <c r="AP160" s="35"/>
      <c r="BK160" s="35"/>
      <c r="CF160" s="35"/>
      <c r="DD160" s="50"/>
    </row>
    <row r="161" spans="21:108">
      <c r="U161" s="35"/>
      <c r="AP161" s="35"/>
      <c r="BK161" s="35"/>
      <c r="CF161" s="35"/>
      <c r="DD161" s="50"/>
    </row>
    <row r="162" spans="21:108">
      <c r="U162" s="35"/>
      <c r="AP162" s="35"/>
      <c r="BK162" s="35"/>
      <c r="CF162" s="35"/>
      <c r="DD162" s="50"/>
    </row>
    <row r="163" spans="21:108">
      <c r="U163" s="35"/>
      <c r="AP163" s="35"/>
      <c r="BK163" s="35"/>
      <c r="CF163" s="35"/>
      <c r="DD163" s="50"/>
    </row>
    <row r="164" spans="21:108">
      <c r="U164" s="35"/>
      <c r="AP164" s="35"/>
      <c r="BK164" s="35"/>
      <c r="CF164" s="35"/>
      <c r="DD164" s="50"/>
    </row>
    <row r="165" spans="21:108">
      <c r="U165" s="35"/>
      <c r="AP165" s="35"/>
      <c r="BK165" s="35"/>
      <c r="CF165" s="35"/>
      <c r="DD165" s="50"/>
    </row>
    <row r="166" spans="21:108">
      <c r="U166" s="35"/>
      <c r="AP166" s="35"/>
      <c r="BK166" s="35"/>
      <c r="CF166" s="35"/>
      <c r="DD166" s="50"/>
    </row>
    <row r="167" spans="21:108">
      <c r="U167" s="35"/>
      <c r="AP167" s="35"/>
      <c r="BK167" s="35"/>
      <c r="CF167" s="35"/>
      <c r="DD167" s="50"/>
    </row>
    <row r="168" spans="21:108">
      <c r="U168" s="35"/>
      <c r="AP168" s="35"/>
      <c r="BK168" s="35"/>
      <c r="CF168" s="35"/>
      <c r="DD168" s="50"/>
    </row>
    <row r="169" spans="21:108">
      <c r="U169" s="35"/>
      <c r="AP169" s="35"/>
      <c r="BK169" s="35"/>
      <c r="CF169" s="35"/>
      <c r="DD169" s="50"/>
    </row>
    <row r="170" spans="21:108">
      <c r="U170" s="35"/>
      <c r="AP170" s="35"/>
      <c r="BK170" s="35"/>
      <c r="CF170" s="35"/>
      <c r="DD170" s="50"/>
    </row>
    <row r="171" spans="21:108">
      <c r="U171" s="35"/>
      <c r="AP171" s="35"/>
      <c r="BK171" s="35"/>
      <c r="CF171" s="35"/>
      <c r="DD171" s="50"/>
    </row>
    <row r="172" spans="21:108">
      <c r="U172" s="35"/>
      <c r="AP172" s="35"/>
      <c r="BK172" s="35"/>
      <c r="CF172" s="35"/>
      <c r="DD172" s="50"/>
    </row>
    <row r="173" spans="21:108">
      <c r="U173" s="35"/>
      <c r="AP173" s="35"/>
      <c r="BK173" s="35"/>
      <c r="CF173" s="35"/>
      <c r="DD173" s="50"/>
    </row>
    <row r="174" spans="21:108">
      <c r="U174" s="35"/>
      <c r="AP174" s="35"/>
      <c r="BK174" s="35"/>
      <c r="CF174" s="35"/>
      <c r="DD174" s="50"/>
    </row>
    <row r="175" spans="21:108">
      <c r="U175" s="35"/>
      <c r="AP175" s="35"/>
      <c r="BK175" s="35"/>
      <c r="CF175" s="35"/>
      <c r="DD175" s="50"/>
    </row>
    <row r="176" spans="21:108">
      <c r="U176" s="35"/>
      <c r="AP176" s="35"/>
      <c r="BK176" s="35"/>
      <c r="CF176" s="35"/>
      <c r="DD176" s="50"/>
    </row>
    <row r="177" spans="21:108">
      <c r="U177" s="35"/>
      <c r="AP177" s="35"/>
      <c r="BK177" s="35"/>
      <c r="CF177" s="35"/>
      <c r="DD177" s="50"/>
    </row>
    <row r="178" spans="21:108">
      <c r="U178" s="35"/>
      <c r="AP178" s="35"/>
      <c r="BK178" s="35"/>
      <c r="CF178" s="35"/>
      <c r="DD178" s="50"/>
    </row>
    <row r="179" spans="21:108">
      <c r="U179" s="35"/>
      <c r="AP179" s="35"/>
      <c r="BK179" s="35"/>
      <c r="CF179" s="35"/>
      <c r="DD179" s="50"/>
    </row>
    <row r="180" spans="21:108">
      <c r="U180" s="35"/>
      <c r="AP180" s="35"/>
      <c r="BK180" s="35"/>
      <c r="CF180" s="35"/>
      <c r="DD180" s="50"/>
    </row>
    <row r="181" spans="21:108">
      <c r="U181" s="35"/>
      <c r="AP181" s="35"/>
      <c r="BK181" s="35"/>
      <c r="CF181" s="35"/>
      <c r="DD181" s="50"/>
    </row>
    <row r="182" spans="21:108">
      <c r="U182" s="35"/>
      <c r="AP182" s="35"/>
      <c r="BK182" s="35"/>
      <c r="CF182" s="35"/>
      <c r="DD182" s="50"/>
    </row>
    <row r="183" spans="21:108">
      <c r="U183" s="35"/>
      <c r="AP183" s="35"/>
      <c r="BK183" s="35"/>
      <c r="CF183" s="35"/>
      <c r="DD183" s="50"/>
    </row>
    <row r="184" spans="21:108">
      <c r="U184" s="35"/>
      <c r="AP184" s="35"/>
      <c r="BK184" s="35"/>
      <c r="CF184" s="35"/>
      <c r="DD184" s="50"/>
    </row>
    <row r="185" spans="21:108">
      <c r="U185" s="35"/>
      <c r="AP185" s="35"/>
      <c r="BK185" s="35"/>
      <c r="CF185" s="35"/>
      <c r="DD185" s="50"/>
    </row>
    <row r="186" spans="21:108">
      <c r="U186" s="35"/>
      <c r="AP186" s="35"/>
      <c r="BK186" s="35"/>
      <c r="CF186" s="35"/>
      <c r="DD186" s="50"/>
    </row>
    <row r="187" spans="21:108">
      <c r="U187" s="35"/>
      <c r="AP187" s="35"/>
      <c r="BK187" s="35"/>
      <c r="CF187" s="35"/>
      <c r="DD187" s="50"/>
    </row>
    <row r="188" spans="21:108">
      <c r="U188" s="35"/>
      <c r="AP188" s="35"/>
      <c r="BK188" s="35"/>
      <c r="CF188" s="35"/>
      <c r="DD188" s="50"/>
    </row>
    <row r="189" spans="21:108">
      <c r="U189" s="35"/>
      <c r="AP189" s="35"/>
      <c r="BK189" s="35"/>
      <c r="CF189" s="35"/>
      <c r="DD189" s="50"/>
    </row>
    <row r="190" spans="21:108">
      <c r="U190" s="35"/>
      <c r="AP190" s="35"/>
      <c r="BK190" s="35"/>
      <c r="CF190" s="35"/>
      <c r="DD190" s="50"/>
    </row>
    <row r="191" spans="21:108">
      <c r="U191" s="35"/>
      <c r="AP191" s="35"/>
      <c r="BK191" s="35"/>
      <c r="CF191" s="35"/>
      <c r="DD191" s="50"/>
    </row>
    <row r="192" spans="21:108">
      <c r="U192" s="35"/>
      <c r="AP192" s="35"/>
      <c r="BK192" s="35"/>
      <c r="CF192" s="35"/>
      <c r="DD192" s="50"/>
    </row>
    <row r="193" spans="1:108">
      <c r="U193" s="35"/>
      <c r="AP193" s="35"/>
      <c r="BK193" s="35"/>
      <c r="CF193" s="35"/>
      <c r="DD193" s="50"/>
    </row>
    <row r="194" spans="1:108">
      <c r="U194" s="35"/>
      <c r="AP194" s="35"/>
      <c r="BK194" s="35"/>
      <c r="CF194" s="35"/>
      <c r="DD194" s="50"/>
    </row>
    <row r="195" spans="1:108">
      <c r="U195" s="35"/>
      <c r="AP195" s="35"/>
      <c r="BK195" s="35"/>
      <c r="CF195" s="35"/>
      <c r="DD195" s="50"/>
    </row>
    <row r="196" spans="1:108">
      <c r="U196" s="35"/>
      <c r="AP196" s="35"/>
      <c r="BK196" s="35"/>
      <c r="CF196" s="35"/>
      <c r="DD196" s="50"/>
    </row>
    <row r="197" spans="1:108">
      <c r="U197" s="35"/>
      <c r="AP197" s="35"/>
      <c r="BK197" s="35"/>
      <c r="CF197" s="35"/>
      <c r="DD197" s="50"/>
    </row>
    <row r="198" spans="1:108">
      <c r="U198" s="35"/>
      <c r="AP198" s="35"/>
      <c r="BK198" s="35"/>
      <c r="CF198" s="35"/>
      <c r="DD198" s="50"/>
    </row>
    <row r="199" spans="1:108">
      <c r="U199" s="35"/>
      <c r="AP199" s="35"/>
      <c r="BK199" s="35"/>
      <c r="CF199" s="35"/>
      <c r="DD199" s="50"/>
    </row>
    <row r="200" spans="1:108">
      <c r="U200" s="35"/>
      <c r="AP200" s="35"/>
      <c r="BK200" s="35"/>
      <c r="CF200" s="35"/>
      <c r="DD200" s="50"/>
    </row>
    <row r="201" spans="1:108">
      <c r="U201" s="35"/>
      <c r="AP201" s="35"/>
      <c r="BK201" s="35"/>
      <c r="CF201" s="35"/>
      <c r="DD201" s="50"/>
    </row>
    <row r="202" spans="1:108">
      <c r="U202" s="35"/>
      <c r="AP202" s="35"/>
      <c r="BK202" s="35"/>
      <c r="CF202" s="35"/>
      <c r="DD202" s="50"/>
    </row>
    <row r="203" spans="1:108">
      <c r="A203" s="58"/>
      <c r="B203" s="59"/>
      <c r="C203" s="59"/>
      <c r="D203" s="59"/>
      <c r="E203" s="59"/>
      <c r="F203" s="59"/>
      <c r="G203" s="59"/>
      <c r="H203" s="59"/>
      <c r="I203" s="59"/>
      <c r="J203" s="60"/>
      <c r="K203" s="59"/>
      <c r="L203" s="59"/>
      <c r="M203" s="59"/>
      <c r="N203" s="59"/>
      <c r="O203" s="59"/>
      <c r="P203" s="59"/>
      <c r="Q203" s="59"/>
      <c r="R203" s="59"/>
      <c r="S203" s="59"/>
      <c r="T203" s="59"/>
      <c r="U203" s="61"/>
      <c r="V203" s="58"/>
      <c r="W203" s="59"/>
      <c r="X203" s="59"/>
      <c r="Y203" s="59"/>
      <c r="Z203" s="59"/>
      <c r="AA203" s="59"/>
      <c r="AB203" s="59"/>
      <c r="AC203" s="59"/>
      <c r="AD203" s="59"/>
      <c r="AE203" s="60"/>
      <c r="AF203" s="59"/>
      <c r="AG203" s="59"/>
      <c r="AH203" s="59"/>
      <c r="AI203" s="59"/>
      <c r="AJ203" s="59"/>
      <c r="AK203" s="59"/>
      <c r="AL203" s="59"/>
      <c r="AM203" s="59"/>
      <c r="AN203" s="59"/>
      <c r="AO203" s="59"/>
      <c r="AP203" s="61"/>
      <c r="AQ203" s="58"/>
      <c r="AR203" s="59"/>
      <c r="AS203" s="59"/>
      <c r="AT203" s="59"/>
      <c r="AU203" s="59"/>
      <c r="AV203" s="59"/>
      <c r="AW203" s="59"/>
      <c r="AX203" s="59"/>
      <c r="AY203" s="59"/>
      <c r="AZ203" s="60"/>
      <c r="BA203" s="59"/>
      <c r="BB203" s="59"/>
      <c r="BC203" s="59"/>
      <c r="BD203" s="59"/>
      <c r="BE203" s="59"/>
      <c r="BF203" s="59"/>
      <c r="BG203" s="59"/>
      <c r="BH203" s="59"/>
      <c r="BI203" s="59"/>
      <c r="BJ203" s="59"/>
      <c r="BK203" s="61"/>
      <c r="BL203" s="58"/>
      <c r="BM203" s="59"/>
      <c r="BN203" s="59"/>
      <c r="BO203" s="59"/>
      <c r="BP203" s="59"/>
      <c r="BQ203" s="59"/>
      <c r="BR203" s="59"/>
      <c r="BS203" s="59"/>
      <c r="BT203" s="59"/>
      <c r="BU203" s="60"/>
      <c r="BV203" s="59"/>
      <c r="BW203" s="59"/>
      <c r="BX203" s="59"/>
      <c r="BY203" s="59"/>
      <c r="BZ203" s="59"/>
      <c r="CA203" s="59"/>
      <c r="CB203" s="59"/>
      <c r="CC203" s="59"/>
      <c r="CD203" s="59"/>
      <c r="CE203" s="59"/>
      <c r="CF203" s="61"/>
      <c r="DD203" s="50"/>
    </row>
    <row r="204" ht="14.55" spans="1:108">
      <c r="DD204" s="62"/>
    </row>
  </sheetData>
  <sheetProtection algorithmName="SHA-512" hashValue="ooPzBRfse9ZLUk6Sqhf8TAz3XKabgbzPL+RlZArk0ggVcT+tMYABZl1jNML4u6HJkkkikUbLB0jQZ38Yxy/GTg==" saltValue="l3ZqvDjQ0MW58TI4IM9Zhg==" spinCount="100000" sheet="1" objects="1" scenarios="1"/>
  <mergeCells count="9">
    <mergeCell ref="A1:J1"/>
    <mergeCell ref="K1:T1"/>
    <mergeCell ref="V1:AE1"/>
    <mergeCell ref="AF1:AO1"/>
    <mergeCell ref="AQ1:AZ1"/>
    <mergeCell ref="BA1:BJ1"/>
    <mergeCell ref="BL1:BU1"/>
    <mergeCell ref="BV1:CE1"/>
    <mergeCell ref="CO7:CP10"/>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7" master="" otherUserPermission="visible"/>
  <rangeList sheetStid="26" master="" otherUserPermission="visible"/>
  <rangeList sheetStid="1" master="" otherUserPermission="visible"/>
  <rangeList sheetStid="15" master="" otherUserPermission="visible"/>
  <rangeList sheetStid="21" master="" otherUserPermission="visible"/>
  <rangeList sheetStid="22" master="" otherUserPermission="visible"/>
  <rangeList sheetStid="6" master="" otherUserPermission="visible"/>
  <rangeList sheetStid="24" master="" otherUserPermission="visible"/>
  <rangeList sheetStid="25" master="" otherUserPermission="visible"/>
  <rangeList sheetStid="2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INSTRUCTIONS</vt:lpstr>
      <vt:lpstr>INPUT DATA</vt:lpstr>
      <vt:lpstr>Q1</vt:lpstr>
      <vt:lpstr>Q2</vt:lpstr>
      <vt:lpstr>Q3</vt:lpstr>
      <vt:lpstr>Q4</vt:lpstr>
      <vt:lpstr>1st SEMESTRAL GRADE</vt:lpstr>
      <vt:lpstr>2nd SEMESTRAL GRADE</vt:lpstr>
      <vt:lpstr>QUARTERLY AVERAGE</vt:lpstr>
      <vt:lpstr>Helper(IMPORTANT!)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User</cp:lastModifiedBy>
  <dcterms:created xsi:type="dcterms:W3CDTF">2015-06-02T20:29:00Z</dcterms:created>
  <dcterms:modified xsi:type="dcterms:W3CDTF">2026-10-22T10:44:05Z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3DE1DD3FFD02454DA5029E0D1F9A10AF_12</vt:lpwstr>
  </property>
  <property fmtid="{D5CDD505-2E9C-101B-9397-08002B2CF9AE}" pid="3" name="KSOProductBuildVer">
    <vt:lpwstr>1033-12.1.0.29162</vt:lpwstr>
  </property>
  <property fmtid="{D5CDD505-2E9C-101B-9397-08002B2CF9AE}" pid="4" name="CalculationRule">
    <vt:i4>0</vt:i4>
  </property>
</Properties>
</file>