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708" tabRatio="797" activeTab="3"/>
  </bookViews>
  <sheets>
    <sheet name="INSTRUCTIONS" sheetId="27" r:id="rId1"/>
    <sheet name="INPUT DATA" sheetId="26" r:id="rId2"/>
    <sheet name="Q1" sheetId="1" r:id="rId3"/>
    <sheet name="Q2" sheetId="15" r:id="rId4"/>
    <sheet name="Q3" sheetId="21" r:id="rId5"/>
    <sheet name="Q4" sheetId="22" r:id="rId6"/>
    <sheet name="1st SEMESTRAL GRADE" sheetId="6" r:id="rId7"/>
    <sheet name="2nd SEMESTRAL GRADE" sheetId="24" r:id="rId8"/>
    <sheet name="QUARTERLY AVERAGE" sheetId="25" r:id="rId9"/>
    <sheet name="Helper(IMPORTANT!)" sheetId="20" state="hidden" r:id="rId10"/>
  </sheets>
  <externalReferences>
    <externalReference r:id="rId12"/>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<sst xmlns="http://schemas.openxmlformats.org/spreadsheetml/2006/main" count="961" uniqueCount="395">
  <si>
    <t>Instructions: Accomplishing the Electronic Class Record (ECR) for SSHS</t>
  </si>
  <si>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</si>
  <si>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</si>
  <si>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</si>
  <si>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</si>
  <si>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</si>
  <si>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</si>
  <si>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</si>
  <si>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</si>
  <si>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</si>
  <si>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</si>
  <si>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</si>
  <si>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</si>
  <si>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</si>
  <si>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</si>
  <si>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</si>
  <si>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</si>
  <si>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</si>
  <si>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</si>
  <si>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</si>
  <si>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</si>
  <si>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</si>
  <si>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</si>
  <si>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</si>
  <si>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</si>
  <si>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</si>
  <si>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</si>
  <si>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</si>
  <si>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Other Elective and Special Curricular Program</t>
  </si>
  <si>
    <t>If applicable, select “Other Elective and Special Curricular Program”, then enter the new elective or subject in the field provided.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</si>
  <si>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</si>
  <si>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</si>
  <si>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</si>
  <si>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</si>
  <si>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charset val="134"/>
      </rPr>
      <t>TIP:</t>
    </r>
    <r>
      <rPr>
        <i/>
        <sz val="11"/>
        <color theme="1"/>
        <rFont val="Arial"/>
        <charset val="134"/>
      </rPr>
      <t xml:space="preserve">
Press Control + Shift + V to paste values only.</t>
    </r>
  </si>
  <si>
    <t>shift ↑</t>
  </si>
  <si>
    <t>Z</t>
  </si>
  <si>
    <t>X</t>
  </si>
  <si>
    <t>C</t>
  </si>
  <si>
    <t>V</t>
  </si>
  <si>
    <t>ctrl</t>
  </si>
  <si>
    <t>Input the raw scores per quarter to compute for the quarterly grades and the semestral or annual final grades.</t>
  </si>
  <si>
    <t>QUARTERLY GRADES</t>
  </si>
  <si>
    <t>Color fills are for visualization purposes only and do not represent the actual sheet layouts.</t>
  </si>
  <si>
    <t>INSTRUCTIONS</t>
  </si>
  <si>
    <t>DATA INPUT</t>
  </si>
  <si>
    <t>Q1</t>
  </si>
  <si>
    <t>Q2</t>
  </si>
  <si>
    <t>Q3</t>
  </si>
  <si>
    <t>Q4</t>
  </si>
  <si>
    <t>1st SEMESTRAL GRADE</t>
  </si>
  <si>
    <t>2nd SEMESTRAL GRADE</t>
  </si>
  <si>
    <t>QUARTERLY</t>
  </si>
  <si>
    <t>HIGHEST POSSIBLE SCORE</t>
  </si>
  <si>
    <t>Input the highest possible score for each grading component.</t>
  </si>
  <si>
    <t>ACTUAL SCORE</t>
  </si>
  <si>
    <t>For each learner, input the actual score accordingly.</t>
  </si>
  <si>
    <t>The INITIAL GRADE and QUARTERLY GRADE will be computed when all required grading components have been completed.</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</si>
  <si>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</si>
  <si>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</si>
  <si>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</si>
  <si>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</si>
  <si>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</si>
  <si>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</si>
  <si>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</si>
  <si>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</si>
  <si>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</si>
  <si>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</si>
  <si>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</si>
  <si>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Review final grades. The computation of final grades depends on the selected subject type and grade level.</t>
  </si>
  <si>
    <t>SUMMARY OF FINAL GRADES SHEETS</t>
  </si>
  <si>
    <t>Subject Type</t>
  </si>
  <si>
    <t>Duration</t>
  </si>
  <si>
    <t>Final Grade Computation</t>
  </si>
  <si>
    <t>Semester Grade</t>
  </si>
  <si>
    <t>Summary of Grades</t>
  </si>
  <si>
    <t>Core Subject (All Tracks)</t>
  </si>
  <si>
    <t>4 quarters across 2 semesters</t>
  </si>
  <si>
    <t>Average of 4 quarterly grades</t>
  </si>
  <si>
    <t>Not Computed</t>
  </si>
  <si>
    <t>QUARTERLY AVERAGE</t>
  </si>
  <si>
    <t>Academic Electives (Grades 11 and 12)</t>
  </si>
  <si>
    <t>2 quarters per semester</t>
  </si>
  <si>
    <t>Average of 2 quarterly grades</t>
  </si>
  <si>
    <t>Computed per semester</t>
  </si>
  <si>
    <t>TechPro Electives (Grade 11)</t>
  </si>
  <si>
    <t>TechPro Electives (Grade 12)</t>
  </si>
  <si>
    <r>
      <rPr>
        <i/>
        <sz val="11"/>
        <color theme="1"/>
        <rFont val="Arial"/>
        <charset val="134"/>
      </rPr>
      <t xml:space="preserve">If the </t>
    </r>
    <r>
      <rPr>
        <b/>
        <i/>
        <sz val="11"/>
        <color theme="1"/>
        <rFont val="Arial"/>
        <charset val="134"/>
      </rPr>
      <t>Final Grade</t>
    </r>
    <r>
      <rPr>
        <i/>
        <sz val="11"/>
        <color theme="1"/>
        <rFont val="Arial"/>
        <charset val="134"/>
      </rPr>
      <t xml:space="preserve"> is computed as the </t>
    </r>
    <r>
      <rPr>
        <b/>
        <i/>
        <sz val="11"/>
        <color theme="1"/>
        <rFont val="Arial"/>
        <charset val="134"/>
      </rPr>
      <t>average of two (2) quarterly grades</t>
    </r>
    <r>
      <rPr>
        <i/>
        <sz val="11"/>
        <color theme="1"/>
        <rFont val="Arial"/>
        <charset val="134"/>
      </rPr>
      <t xml:space="preserve">, it shall be reflected in the </t>
    </r>
    <r>
      <rPr>
        <b/>
        <i/>
        <sz val="11"/>
        <color theme="1"/>
        <rFont val="Arial"/>
        <charset val="134"/>
      </rPr>
      <t xml:space="preserve">1st or 2nd Semestral Grade </t>
    </r>
    <r>
      <rPr>
        <i/>
        <sz val="11"/>
        <color theme="1"/>
        <rFont val="Arial"/>
        <charset val="134"/>
      </rPr>
      <t xml:space="preserve">sheet, as applicable. If the Final Grade is computed as the </t>
    </r>
    <r>
      <rPr>
        <b/>
        <i/>
        <sz val="11"/>
        <color theme="1"/>
        <rFont val="Arial"/>
        <charset val="134"/>
      </rPr>
      <t>average of four (4) quarterly grades</t>
    </r>
    <r>
      <rPr>
        <i/>
        <sz val="11"/>
        <color theme="1"/>
        <rFont val="Arial"/>
        <charset val="134"/>
      </rPr>
      <t xml:space="preserve">, it shall be reflected in the </t>
    </r>
    <r>
      <rPr>
        <b/>
        <i/>
        <sz val="11"/>
        <color theme="1"/>
        <rFont val="Arial"/>
        <charset val="134"/>
      </rPr>
      <t>Quarterly Average</t>
    </r>
    <r>
      <rPr>
        <i/>
        <sz val="11"/>
        <color theme="1"/>
        <rFont val="Arial"/>
        <charset val="134"/>
      </rPr>
      <t xml:space="preserve"> sheet.</t>
    </r>
  </si>
  <si>
    <t>Print only the appropriate sheets for reporting purposes and ensure that learner data is handled in compliance with data privacy policies.</t>
  </si>
  <si>
    <t>Input Data Sheet for Electronic-Class Record (ECR) for SSHS</t>
  </si>
  <si>
    <t>Region XI</t>
  </si>
  <si>
    <t>MALE</t>
  </si>
  <si>
    <t>FEMALE</t>
  </si>
  <si>
    <t>LRN (male, do not edit)</t>
  </si>
  <si>
    <t>LRN (female, do not edit)</t>
  </si>
  <si>
    <t>Panabo City</t>
  </si>
  <si>
    <t>ALCANTARA, ALDRIN R.</t>
  </si>
  <si>
    <t>BASCO, FAITH U.</t>
  </si>
  <si>
    <t>999912000001</t>
  </si>
  <si>
    <t>999912000019</t>
  </si>
  <si>
    <t>AQUINO, KYLE N.</t>
  </si>
  <si>
    <t>BAUTISTA, MAE J.</t>
  </si>
  <si>
    <t>999912000002</t>
  </si>
  <si>
    <t>999912000020</t>
  </si>
  <si>
    <t>DEMO-ARMS</t>
  </si>
  <si>
    <t>BAUTISTA, MARK ANTHONY U.</t>
  </si>
  <si>
    <t>CABRERA, RHEA Q.</t>
  </si>
  <si>
    <t>999912000003</t>
  </si>
  <si>
    <t>999912000021</t>
  </si>
  <si>
    <t>ARMS DEMO NATIONAL HIGH SCHOOL</t>
  </si>
  <si>
    <t>CABRERA, RAFAEL C.</t>
  </si>
  <si>
    <t>CUIZON, MAE J.</t>
  </si>
  <si>
    <t>999912000004</t>
  </si>
  <si>
    <t>999912000022</t>
  </si>
  <si>
    <t>CASTILLO, JEROME J.</t>
  </si>
  <si>
    <t>DIMACULANGAN, MAE B.</t>
  </si>
  <si>
    <t>999912000005</t>
  </si>
  <si>
    <t>999912000023</t>
  </si>
  <si>
    <t>2026-2027</t>
  </si>
  <si>
    <t>FLORES, RAFAEL Z.</t>
  </si>
  <si>
    <t>FLORES, DANICA T.</t>
  </si>
  <si>
    <t>999912000006</t>
  </si>
  <si>
    <t>999912000024</t>
  </si>
  <si>
    <t>GUTIERREZ, NATHANIEL U.</t>
  </si>
  <si>
    <t>LACSON, SOFIA B.</t>
  </si>
  <si>
    <t>999912000007</t>
  </si>
  <si>
    <t>999912000025</t>
  </si>
  <si>
    <t>LACSON, KYLE E.</t>
  </si>
  <si>
    <t>LOPEZ, CZARINA M.</t>
  </si>
  <si>
    <t>999912000008</t>
  </si>
  <si>
    <t>999912000026</t>
  </si>
  <si>
    <t>MACARAEG, KENNETH H.</t>
  </si>
  <si>
    <t>LUMAPAS, FAITH G.</t>
  </si>
  <si>
    <t>999912000009</t>
  </si>
  <si>
    <t>999912000027</t>
  </si>
  <si>
    <t>NAVARRO, CHRISTIAN O.</t>
  </si>
  <si>
    <t>MACARAEG, ANGELICA M.</t>
  </si>
  <si>
    <t>999912000010</t>
  </si>
  <si>
    <t>999912000028</t>
  </si>
  <si>
    <t>PANGANIBAN, VINCENT H.</t>
  </si>
  <si>
    <t>MACARAEG, JILLIAN K.</t>
  </si>
  <si>
    <t>999912000011</t>
  </si>
  <si>
    <t>999912000029</t>
  </si>
  <si>
    <t>ROBERTO MENDOZA</t>
  </si>
  <si>
    <t>REYES, CEDRIC I.</t>
  </si>
  <si>
    <t>MENDOZA, DIANE R.</t>
  </si>
  <si>
    <t>999912000012</t>
  </si>
  <si>
    <t>999912000030</t>
  </si>
  <si>
    <t>REYES JR., IVAN Y.</t>
  </si>
  <si>
    <t>MENDOZA, NICOLE N.</t>
  </si>
  <si>
    <t>999912000013</t>
  </si>
  <si>
    <t>999912000031</t>
  </si>
  <si>
    <t>← Accepts 11 or 12 only.</t>
  </si>
  <si>
    <t>ROSALES, DANIEL O.</t>
  </si>
  <si>
    <t>OCAMPO, HANNAH S.</t>
  </si>
  <si>
    <t>999912000014</t>
  </si>
  <si>
    <t>999912000032</t>
  </si>
  <si>
    <t>STEM-CORPUZ</t>
  </si>
  <si>
    <t>SANTOS, JERICHO H.</t>
  </si>
  <si>
    <t>OCAMPO, SOFIA S.</t>
  </si>
  <si>
    <t>999912000015</t>
  </si>
  <si>
    <t>999912000033</t>
  </si>
  <si>
    <t>SANTOS, KENNETH C.</t>
  </si>
  <si>
    <t>REYES, HANNAH G.</t>
  </si>
  <si>
    <t>999912000016</t>
  </si>
  <si>
    <t>999912000034</t>
  </si>
  <si>
    <t>TAMPOS, CHRISTIAN B.</t>
  </si>
  <si>
    <t>ROSALES, DIANE E.</t>
  </si>
  <si>
    <t>999912000017</t>
  </si>
  <si>
    <t>999912000035</t>
  </si>
  <si>
    <t>VILLANUEVA, FRANCIS M.</t>
  </si>
  <si>
    <t>TAMPOS, JILLIAN Y.</t>
  </si>
  <si>
    <t>999912000018</t>
  </si>
  <si>
    <t>999912000036</t>
  </si>
  <si>
    <t>VILLANUEVA, ANDREA S.</t>
  </si>
  <si>
    <t>999912000037</t>
  </si>
  <si>
    <t>Other Elective &amp; Special Curricular Program / Subject</t>
  </si>
  <si>
    <t>Understanding Culture, Society and Politics</t>
  </si>
  <si>
    <t>VILLANUEVA, NICOLE E.</t>
  </si>
  <si>
    <t>999912000038</t>
  </si>
  <si>
    <t>2026_v1.0</t>
  </si>
  <si>
    <t>Strengthened Senior High School Class Record</t>
  </si>
  <si>
    <t>(Pursuant to Deped Order 8 series of 2015)</t>
  </si>
  <si>
    <t>FIRST QUARTER</t>
  </si>
  <si>
    <t xml:space="preserve">GRADE &amp; SECTION: </t>
  </si>
  <si>
    <t>TEACHER:</t>
  </si>
  <si>
    <t>SUBJECT:</t>
  </si>
  <si>
    <t>SEMESTER:</t>
  </si>
  <si>
    <t xml:space="preserve">- - </t>
  </si>
  <si>
    <t>SUBJECT TYPE:</t>
  </si>
  <si>
    <t>Initial
Grade</t>
  </si>
  <si>
    <t>Quarterly
Grade</t>
  </si>
  <si>
    <t>Total</t>
  </si>
  <si>
    <t>PS</t>
  </si>
  <si>
    <t>WS</t>
  </si>
  <si>
    <t xml:space="preserve">MALE </t>
  </si>
  <si>
    <t>SECOND QUARTER</t>
  </si>
  <si>
    <t>THIRD QUARTER</t>
  </si>
  <si>
    <t>FOURTH QUARTER</t>
  </si>
  <si>
    <t>Final Semestral Grades</t>
  </si>
  <si>
    <t>1ST</t>
  </si>
  <si>
    <t>FIRST SEMESTER FINAL GRADES</t>
  </si>
  <si>
    <t>REMARK</t>
  </si>
  <si>
    <t xml:space="preserve">FEMALE </t>
  </si>
  <si>
    <t>2ND</t>
  </si>
  <si>
    <t>TRACK:</t>
  </si>
  <si>
    <t>SECOND SEMESTER FINAL GRADES</t>
  </si>
  <si>
    <t>Final Annual Grades</t>
  </si>
  <si>
    <t>- -</t>
  </si>
  <si>
    <t>FIRST
QUARTER</t>
  </si>
  <si>
    <t>SECOND
QUARTER</t>
  </si>
  <si>
    <t>THIRD
QUARTER</t>
  </si>
  <si>
    <t>FOURTH
QUARTER</t>
  </si>
  <si>
    <t>FINAL
GRADE</t>
  </si>
  <si>
    <t>WW 1</t>
  </si>
  <si>
    <t>PT 1</t>
  </si>
  <si>
    <t>QA 1</t>
  </si>
  <si>
    <t>WW 2</t>
  </si>
  <si>
    <t>PT 2</t>
  </si>
  <si>
    <t>QA 2</t>
  </si>
  <si>
    <t>WW 3</t>
  </si>
  <si>
    <t>PT 3</t>
  </si>
  <si>
    <t>QA 3</t>
  </si>
  <si>
    <t>WW 4</t>
  </si>
  <si>
    <t>PT 4</t>
  </si>
  <si>
    <t>QA 4</t>
  </si>
  <si>
    <t>Grade Level</t>
  </si>
  <si>
    <t>WW</t>
  </si>
  <si>
    <t>PT</t>
  </si>
  <si>
    <t>QA</t>
  </si>
  <si>
    <t>LEARNER</t>
  </si>
  <si>
    <t>SSHSECR2026</t>
  </si>
  <si>
    <t>Track</t>
  </si>
  <si>
    <t>Cluster</t>
  </si>
  <si>
    <t>Subject</t>
  </si>
  <si>
    <t>Grade 11</t>
  </si>
  <si>
    <t>Grade 12</t>
  </si>
  <si>
    <t>Effective Communication</t>
  </si>
  <si>
    <t>Academic Elective (All Other Electives)</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</si>
  <si>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</si>
  <si>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</si>
  <si>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</si>
  <si>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</si>
  <si>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</si>
  <si>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</si>
  <si>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</si>
  <si>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</si>
  <si>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r>
      <rPr>
        <b/>
        <sz val="11"/>
        <color rgb="FF0046D2"/>
        <rFont val="Arial Narrow"/>
        <charset val="134"/>
      </rPr>
      <t>↑COMPUTATION↑
OF FINAL GRADES:</t>
    </r>
    <r>
      <rPr>
        <sz val="8"/>
        <color theme="1"/>
        <rFont val="Arial Narrow"/>
        <charset val="134"/>
      </rPr>
      <t xml:space="preserve">
2 = Average of 2 quarters
4 = Average of 4 quarters</t>
    </r>
  </si>
  <si>
    <t>Pag-aaral ng Kasaysayan at Lipunang Pilipino</t>
  </si>
  <si>
    <t>Selected Track</t>
  </si>
  <si>
    <t>ARTS, SOCIAL SCIENCE AND HUMANITIES CLUSTER</t>
  </si>
  <si>
    <t>Arts 1 (Creative Industries - Visual Art, Literary Art, Media Art, Applied Art, and Traditional Art)</t>
  </si>
  <si>
    <t>Arts 2 (Creative Industries - Music, Dance, and Theater)</t>
  </si>
  <si>
    <t>Selected Grade Level</t>
  </si>
  <si>
    <t>Filipino Identity Through the Arts</t>
  </si>
  <si>
    <t>Leadership and Mangement in the Arts</t>
  </si>
  <si>
    <t>Citizenship and Civic Engagement</t>
  </si>
  <si>
    <t>11/12</t>
  </si>
  <si>
    <t>Elective Subjects</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</si>
  <si>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</si>
  <si>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</si>
  <si>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</si>
  <si>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</si>
  <si>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</si>
  <si>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</si>
  <si>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</si>
  <si>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</si>
  <si>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</si>
  <si>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</si>
  <si>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</si>
  <si>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</si>
  <si>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</si>
  <si>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</si>
  <si>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</si>
  <si>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</si>
  <si>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</si>
  <si>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</si>
  <si>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</si>
  <si>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</si>
  <si>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</si>
  <si>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</si>
  <si>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</si>
  <si>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</si>
  <si>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</si>
  <si>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</si>
  <si>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</si>
  <si>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</si>
  <si>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</si>
  <si>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</si>
  <si>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</si>
  <si>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</si>
  <si>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</si>
  <si>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</si>
  <si>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</si>
  <si>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</si>
  <si>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</si>
  <si>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</si>
  <si>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</si>
  <si>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</si>
  <si>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</si>
  <si>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</si>
  <si>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</si>
  <si>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</si>
  <si>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</si>
  <si>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</si>
  <si>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</si>
  <si>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</si>
  <si>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</si>
  <si>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</si>
  <si>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</si>
  <si>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</si>
  <si>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</si>
  <si>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</si>
  <si>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</si>
  <si>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</si>
  <si>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</si>
  <si>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</si>
  <si>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</si>
  <si>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FIELD EXPOSURE</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</si>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</sst>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
    <numFmt numFmtId="177" formatCode="0.0"/>
  </numFmts>
  <fonts count="70">
    <font>
      <sz val="11"/>
      <color theme="1"/>
      <name val="Calibri"/>
      <charset val="134"/>
      <scheme val="minor"/>
    </font>
    <font>
      <sz val="11"/>
      <color theme="1"/>
      <name val="Arial Narrow"/>
      <charset val="134"/>
    </font>
    <font>
      <b/>
      <sz val="11"/>
      <color theme="0"/>
      <name val="Arial Narrow"/>
      <charset val="134"/>
    </font>
    <font>
      <b/>
      <sz val="11"/>
      <color theme="1"/>
      <name val="Arial Narrow"/>
      <charset val="134"/>
    </font>
    <font>
      <sz val="11"/>
      <color theme="0"/>
      <name val="Arial Narrow"/>
      <charset val="134"/>
    </font>
    <font>
      <sz val="8"/>
      <color theme="1"/>
      <name val="Arial Narrow"/>
      <charset val="134"/>
    </font>
    <font>
      <b/>
      <sz val="11"/>
      <name val="Arial"/>
      <charset val="134"/>
    </font>
    <font>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b/>
      <sz val="9"/>
      <color rgb="FFFF0000"/>
      <name val="Arial"/>
      <charset val="134"/>
    </font>
    <font>
      <b/>
      <sz val="9"/>
      <name val="Arial"/>
      <charset val="134"/>
    </font>
    <font>
      <b/>
      <sz val="9.5"/>
      <name val="Arial"/>
      <charset val="134"/>
    </font>
    <font>
      <b/>
      <sz val="10"/>
      <name val="Arial"/>
      <charset val="134"/>
    </font>
    <font>
      <sz val="10"/>
      <name val="Arial"/>
      <charset val="134"/>
    </font>
    <font>
      <sz val="10"/>
      <color theme="1"/>
      <name val="Calibri"/>
      <charset val="134"/>
      <scheme val="minor"/>
    </font>
    <font>
      <sz val="10"/>
      <color theme="1"/>
      <name val="Calibri"/>
      <charset val="134"/>
      <scheme val="minor"/>
    </font>
    <font>
      <sz val="10"/>
      <name val="Arial"/>
      <charset val="134"/>
    </font>
    <font>
      <sz val="11"/>
      <color theme="1"/>
      <name val="Arial"/>
      <charset val="134"/>
    </font>
    <font>
      <b/>
      <sz val="11"/>
      <color theme="1"/>
      <name val="Arial"/>
      <charset val="134"/>
    </font>
    <font>
      <b/>
      <sz val="18"/>
      <color rgb="FFFF0000"/>
      <name val="Arial"/>
      <charset val="134"/>
    </font>
    <font>
      <b/>
      <sz val="20"/>
      <color theme="0"/>
      <name val="Arial"/>
      <charset val="134"/>
    </font>
    <font>
      <b/>
      <sz val="20"/>
      <color rgb="FF002060"/>
      <name val="Arial"/>
      <charset val="134"/>
    </font>
    <font>
      <i/>
      <sz val="8"/>
      <color theme="1" tint="0.349986266670736"/>
      <name val="Arial"/>
      <charset val="134"/>
    </font>
    <font>
      <b/>
      <sz val="11"/>
      <color theme="0"/>
      <name val="Arial"/>
      <charset val="134"/>
    </font>
    <font>
      <b/>
      <sz val="11"/>
      <color rgb="FF002060"/>
      <name val="Arial"/>
      <charset val="134"/>
    </font>
    <font>
      <sz val="11"/>
      <color theme="0"/>
      <name val="Arial"/>
      <charset val="134"/>
    </font>
    <font>
      <i/>
      <sz val="8"/>
      <color theme="1"/>
      <name val="Arial"/>
      <charset val="134"/>
    </font>
    <font>
      <b/>
      <sz val="8"/>
      <color theme="2" tint="-0.0999786370433668"/>
      <name val="Arial"/>
      <charset val="134"/>
    </font>
    <font>
      <b/>
      <sz val="11"/>
      <color theme="2" tint="-0.0999786370433668"/>
      <name val="Arial"/>
      <charset val="134"/>
    </font>
    <font>
      <i/>
      <sz val="10"/>
      <color rgb="FF002060"/>
      <name val="Arial"/>
      <charset val="134"/>
    </font>
    <font>
      <sz val="9"/>
      <color theme="6" tint="0.799981688894314"/>
      <name val="Arial"/>
      <charset val="134"/>
    </font>
    <font>
      <i/>
      <sz val="8"/>
      <color theme="1"/>
      <name val="Arial Narrow"/>
      <charset val="134"/>
    </font>
    <font>
      <b/>
      <sz val="10"/>
      <color rgb="FFFF0000"/>
      <name val="Arial"/>
      <charset val="134"/>
    </font>
    <font>
      <i/>
      <sz val="11"/>
      <color theme="1" tint="0.349986266670736"/>
      <name val="Arial"/>
      <charset val="134"/>
    </font>
    <font>
      <b/>
      <sz val="12"/>
      <color rgb="FF002060"/>
      <name val="Arial"/>
      <charset val="134"/>
    </font>
    <font>
      <i/>
      <sz val="11"/>
      <color theme="1"/>
      <name val="Arial"/>
      <charset val="134"/>
    </font>
    <font>
      <i/>
      <sz val="10"/>
      <color theme="1"/>
      <name val="Arial"/>
      <charset val="134"/>
    </font>
    <font>
      <sz val="10"/>
      <color theme="1"/>
      <name val="Arial"/>
      <charset val="134"/>
    </font>
    <font>
      <sz val="11"/>
      <color theme="2" tint="-0.0999786370433668"/>
      <name val="Arial"/>
      <charset val="134"/>
    </font>
    <font>
      <i/>
      <sz val="7"/>
      <color theme="1"/>
      <name val="Arial"/>
      <charset val="134"/>
    </font>
    <font>
      <sz val="9"/>
      <color theme="0"/>
      <name val="Arial"/>
      <charset val="134"/>
    </font>
    <font>
      <i/>
      <sz val="8"/>
      <color theme="1"/>
      <name val="Calibri"/>
      <charset val="134"/>
      <scheme val="minor"/>
    </font>
    <font>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1"/>
      <color theme="1"/>
      <name val="Arial"/>
      <charset val="134"/>
    </font>
    <font>
      <b/>
      <sz val="11"/>
      <color rgb="FF0046D2"/>
      <name val="Arial Narrow"/>
      <charset val="134"/>
    </font>
  </fonts>
  <fills count="55">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FF9933"/>
        <bgColor indexed="64"/>
      </patternFill>
    </fill>
    <fill>
      <patternFill patternType="solid">
        <fgColor rgb="FF0046D2"/>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0" tint="-0.349986266670736"/>
        <bgColor indexed="64"/>
      </patternFill>
    </fill>
    <fill>
      <patternFill patternType="solid">
        <fgColor theme="0" tint="-0.0499893185216834"/>
        <bgColor indexed="64"/>
      </patternFill>
    </fill>
    <fill>
      <patternFill patternType="solid">
        <fgColor theme="2"/>
        <bgColor indexed="64"/>
      </patternFill>
    </fill>
    <fill>
      <patternFill patternType="solid">
        <fgColor theme="6" tint="0.799981688894314"/>
        <bgColor indexed="64"/>
      </patternFill>
    </fill>
    <fill>
      <patternFill patternType="solid">
        <fgColor rgb="FFFFCCCC"/>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2">
    <border>
      <left/>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ck">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thick">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ck">
        <color auto="1"/>
      </bottom>
      <diagonal/>
    </border>
    <border>
      <left/>
      <right/>
      <top/>
      <bottom style="thick">
        <color auto="1"/>
      </bottom>
      <diagonal/>
    </border>
    <border>
      <left/>
      <right style="thick">
        <color auto="1"/>
      </right>
      <top style="medium">
        <color auto="1"/>
      </top>
      <bottom style="medium">
        <color auto="1"/>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thick">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ck">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thick">
        <color auto="1"/>
      </left>
      <right/>
      <top/>
      <bottom style="thin">
        <color auto="1"/>
      </bottom>
      <diagonal/>
    </border>
    <border>
      <left/>
      <right style="thick">
        <color auto="1"/>
      </right>
      <top/>
      <bottom style="thin">
        <color auto="1"/>
      </bottom>
      <diagonal/>
    </border>
    <border>
      <left style="medium">
        <color auto="1"/>
      </left>
      <right/>
      <top style="thin">
        <color auto="1"/>
      </top>
      <bottom/>
      <diagonal/>
    </border>
    <border>
      <left style="thick">
        <color auto="1"/>
      </left>
      <right/>
      <top/>
      <bottom/>
      <diagonal/>
    </border>
    <border>
      <left/>
      <right style="medium">
        <color auto="1"/>
      </right>
      <top/>
      <bottom/>
      <diagonal/>
    </border>
    <border>
      <left/>
      <right style="thick">
        <color auto="1"/>
      </right>
      <top/>
      <bottom/>
      <diagonal/>
    </border>
    <border>
      <left style="thick">
        <color auto="1"/>
      </left>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medium">
        <color auto="1"/>
      </top>
      <bottom style="thick">
        <color auto="1"/>
      </bottom>
      <diagonal/>
    </border>
    <border>
      <left/>
      <right/>
      <top style="medium">
        <color auto="1"/>
      </top>
      <bottom style="thick">
        <color auto="1"/>
      </bottom>
      <diagonal/>
    </border>
    <border>
      <left/>
      <right style="medium">
        <color auto="1"/>
      </right>
      <top style="medium">
        <color auto="1"/>
      </top>
      <bottom style="thick">
        <color auto="1"/>
      </bottom>
      <diagonal/>
    </border>
    <border>
      <left style="medium">
        <color auto="1"/>
      </left>
      <right/>
      <top style="medium">
        <color auto="1"/>
      </top>
      <bottom style="thick">
        <color auto="1"/>
      </bottom>
      <diagonal/>
    </border>
    <border>
      <left style="medium">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n">
        <color auto="1"/>
      </left>
      <right/>
      <top style="thick">
        <color auto="1"/>
      </top>
      <bottom/>
      <diagonal/>
    </border>
    <border>
      <left style="thick">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thin">
        <color auto="1"/>
      </right>
      <top style="thin">
        <color auto="1"/>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ck">
        <color auto="1"/>
      </left>
      <right style="medium">
        <color auto="1"/>
      </right>
      <top/>
      <bottom/>
      <diagonal/>
    </border>
    <border>
      <left style="medium">
        <color auto="1"/>
      </left>
      <right style="thick">
        <color auto="1"/>
      </right>
      <top/>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ck">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thick">
        <color auto="1"/>
      </left>
      <right style="thin">
        <color auto="1"/>
      </right>
      <top/>
      <bottom style="thin">
        <color auto="1"/>
      </bottom>
      <diagonal/>
    </border>
    <border>
      <left style="medium">
        <color auto="1"/>
      </left>
      <right style="medium">
        <color auto="1"/>
      </right>
      <top/>
      <bottom style="thin">
        <color auto="1"/>
      </bottom>
      <diagonal/>
    </border>
    <border>
      <left style="medium">
        <color auto="1"/>
      </left>
      <right style="thick">
        <color auto="1"/>
      </right>
      <top style="thin">
        <color auto="1"/>
      </top>
      <bottom style="thin">
        <color auto="1"/>
      </bottom>
      <diagonal/>
    </border>
    <border>
      <left style="thick">
        <color auto="1"/>
      </left>
      <right style="medium">
        <color auto="1"/>
      </right>
      <top/>
      <bottom style="thin">
        <color auto="1"/>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diagonal/>
    </border>
    <border>
      <left/>
      <right style="thick">
        <color auto="1"/>
      </right>
      <top style="thin">
        <color auto="1"/>
      </top>
      <bottom/>
      <diagonal/>
    </border>
    <border>
      <left style="thick">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n">
        <color auto="1"/>
      </right>
      <top style="thin">
        <color auto="1"/>
      </top>
      <bottom style="medium">
        <color auto="1"/>
      </bottom>
      <diagonal/>
    </border>
    <border>
      <left/>
      <right style="thick">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ck">
        <color auto="1"/>
      </right>
      <top style="medium">
        <color auto="1"/>
      </top>
      <bottom/>
      <diagonal/>
    </border>
    <border>
      <left/>
      <right style="thick">
        <color auto="1"/>
      </right>
      <top/>
      <bottom style="thick">
        <color auto="1"/>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style="medium">
        <color auto="1"/>
      </right>
      <top style="thick">
        <color auto="1"/>
      </top>
      <bottom/>
      <diagonal/>
    </border>
    <border>
      <left style="medium">
        <color auto="1"/>
      </left>
      <right style="medium">
        <color auto="1"/>
      </right>
      <top style="thick">
        <color auto="1"/>
      </top>
      <bottom/>
      <diagonal/>
    </border>
    <border>
      <left style="medium">
        <color auto="1"/>
      </left>
      <right style="thick">
        <color auto="1"/>
      </right>
      <top style="medium">
        <color auto="1"/>
      </top>
      <bottom style="medium">
        <color auto="1"/>
      </bottom>
      <diagonal/>
    </border>
    <border>
      <left style="thick">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style="thick">
        <color auto="1"/>
      </right>
      <top style="thin">
        <color auto="1"/>
      </top>
      <bottom/>
      <diagonal/>
    </border>
    <border>
      <left style="medium">
        <color auto="1"/>
      </left>
      <right style="thin">
        <color auto="1"/>
      </right>
      <top style="thin">
        <color auto="1"/>
      </top>
      <bottom style="medium">
        <color auto="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auto="1"/>
      </bottom>
      <diagonal/>
    </border>
    <border>
      <left/>
      <right style="thin">
        <color theme="1"/>
      </right>
      <top/>
      <bottom style="thin">
        <color auto="1"/>
      </bottom>
      <diagonal/>
    </border>
    <border>
      <left style="thin">
        <color theme="1"/>
      </left>
      <right/>
      <top style="thin">
        <color auto="1"/>
      </top>
      <bottom style="thin">
        <color auto="1"/>
      </bottom>
      <diagonal/>
    </border>
    <border>
      <left/>
      <right style="thin">
        <color theme="1"/>
      </right>
      <top/>
      <bottom/>
      <diagonal/>
    </border>
    <border>
      <left/>
      <right style="thin">
        <color theme="1"/>
      </right>
      <top style="thin">
        <color auto="1"/>
      </top>
      <bottom style="thin">
        <color auto="1"/>
      </bottom>
      <diagonal/>
    </border>
    <border>
      <left style="thin">
        <color theme="1"/>
      </left>
      <right/>
      <top style="thin">
        <color auto="1"/>
      </top>
      <bottom/>
      <diagonal/>
    </border>
    <border>
      <left/>
      <right style="thin">
        <color theme="1"/>
      </right>
      <top style="thin">
        <color auto="1"/>
      </top>
      <bottom/>
      <diagonal/>
    </border>
    <border>
      <left/>
      <right style="medium">
        <color auto="1"/>
      </right>
      <top style="thin">
        <color auto="1"/>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n">
        <color theme="2" tint="-0.0999481185338908"/>
      </left>
      <right style="thin">
        <color theme="2" tint="-0.0999481185338908"/>
      </right>
      <top style="thin">
        <color theme="2" tint="-0.0999481185338908"/>
      </top>
      <bottom style="thin">
        <color theme="2" tint="-0.099948118533890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8" fillId="0" borderId="0" applyFont="0" applyFill="0" applyBorder="0" applyAlignment="0" applyProtection="0">
      <alignment vertical="center"/>
    </xf>
    <xf numFmtId="44" fontId="48" fillId="0" borderId="0" applyFont="0" applyFill="0" applyBorder="0" applyAlignment="0" applyProtection="0">
      <alignment vertical="center"/>
    </xf>
    <xf numFmtId="9" fontId="0" fillId="0" borderId="0" applyFont="0" applyFill="0" applyBorder="0" applyAlignment="0" applyProtection="0"/>
    <xf numFmtId="41" fontId="48" fillId="0" borderId="0" applyFont="0" applyFill="0" applyBorder="0" applyAlignment="0" applyProtection="0">
      <alignment vertical="center"/>
    </xf>
    <xf numFmtId="42" fontId="48"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8" fillId="24" borderId="164"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165" applyNumberFormat="0" applyFill="0" applyAlignment="0" applyProtection="0">
      <alignment vertical="center"/>
    </xf>
    <xf numFmtId="0" fontId="55" fillId="0" borderId="165" applyNumberFormat="0" applyFill="0" applyAlignment="0" applyProtection="0">
      <alignment vertical="center"/>
    </xf>
    <xf numFmtId="0" fontId="56" fillId="0" borderId="166" applyNumberFormat="0" applyFill="0" applyAlignment="0" applyProtection="0">
      <alignment vertical="center"/>
    </xf>
    <xf numFmtId="0" fontId="56" fillId="0" borderId="0" applyNumberFormat="0" applyFill="0" applyBorder="0" applyAlignment="0" applyProtection="0">
      <alignment vertical="center"/>
    </xf>
    <xf numFmtId="0" fontId="57" fillId="25" borderId="167" applyNumberFormat="0" applyAlignment="0" applyProtection="0">
      <alignment vertical="center"/>
    </xf>
    <xf numFmtId="0" fontId="58" fillId="26" borderId="168" applyNumberFormat="0" applyAlignment="0" applyProtection="0">
      <alignment vertical="center"/>
    </xf>
    <xf numFmtId="0" fontId="59" fillId="26" borderId="167" applyNumberFormat="0" applyAlignment="0" applyProtection="0">
      <alignment vertical="center"/>
    </xf>
    <xf numFmtId="0" fontId="60" fillId="27" borderId="169" applyNumberFormat="0" applyAlignment="0" applyProtection="0">
      <alignment vertical="center"/>
    </xf>
    <xf numFmtId="0" fontId="61" fillId="0" borderId="170" applyNumberFormat="0" applyFill="0" applyAlignment="0" applyProtection="0">
      <alignment vertical="center"/>
    </xf>
    <xf numFmtId="0" fontId="62" fillId="0" borderId="171" applyNumberFormat="0" applyFill="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6" fillId="34" borderId="0" applyNumberFormat="0" applyBorder="0" applyAlignment="0" applyProtection="0">
      <alignment vertical="center"/>
    </xf>
    <xf numFmtId="0" fontId="66" fillId="3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6" fillId="38" borderId="0" applyNumberFormat="0" applyBorder="0" applyAlignment="0" applyProtection="0">
      <alignment vertical="center"/>
    </xf>
    <xf numFmtId="0" fontId="66" fillId="39" borderId="0" applyNumberFormat="0" applyBorder="0" applyAlignment="0" applyProtection="0">
      <alignment vertical="center"/>
    </xf>
    <xf numFmtId="0" fontId="67" fillId="40" borderId="0" applyNumberFormat="0" applyBorder="0" applyAlignment="0" applyProtection="0">
      <alignment vertical="center"/>
    </xf>
    <xf numFmtId="0" fontId="67" fillId="41" borderId="0" applyNumberFormat="0" applyBorder="0" applyAlignment="0" applyProtection="0">
      <alignment vertical="center"/>
    </xf>
    <xf numFmtId="0" fontId="66" fillId="42" borderId="0" applyNumberFormat="0" applyBorder="0" applyAlignment="0" applyProtection="0">
      <alignment vertical="center"/>
    </xf>
    <xf numFmtId="0" fontId="66" fillId="43" borderId="0" applyNumberFormat="0" applyBorder="0" applyAlignment="0" applyProtection="0">
      <alignment vertical="center"/>
    </xf>
    <xf numFmtId="0" fontId="67" fillId="44" borderId="0" applyNumberFormat="0" applyBorder="0" applyAlignment="0" applyProtection="0">
      <alignment vertical="center"/>
    </xf>
    <xf numFmtId="0" fontId="67" fillId="45" borderId="0" applyNumberFormat="0" applyBorder="0" applyAlignment="0" applyProtection="0">
      <alignment vertical="center"/>
    </xf>
    <xf numFmtId="0" fontId="66" fillId="46" borderId="0" applyNumberFormat="0" applyBorder="0" applyAlignment="0" applyProtection="0">
      <alignment vertical="center"/>
    </xf>
    <xf numFmtId="0" fontId="66" fillId="47" borderId="0" applyNumberFormat="0" applyBorder="0" applyAlignment="0" applyProtection="0">
      <alignment vertical="center"/>
    </xf>
    <xf numFmtId="0" fontId="67" fillId="48" borderId="0" applyNumberFormat="0" applyBorder="0" applyAlignment="0" applyProtection="0">
      <alignment vertical="center"/>
    </xf>
    <xf numFmtId="0" fontId="67" fillId="49" borderId="0" applyNumberFormat="0" applyBorder="0" applyAlignment="0" applyProtection="0">
      <alignment vertical="center"/>
    </xf>
    <xf numFmtId="0" fontId="66" fillId="50" borderId="0" applyNumberFormat="0" applyBorder="0" applyAlignment="0" applyProtection="0">
      <alignment vertical="center"/>
    </xf>
    <xf numFmtId="0" fontId="66" fillId="51" borderId="0" applyNumberFormat="0" applyBorder="0" applyAlignment="0" applyProtection="0">
      <alignment vertical="center"/>
    </xf>
    <xf numFmtId="0" fontId="67" fillId="52" borderId="0" applyNumberFormat="0" applyBorder="0" applyAlignment="0" applyProtection="0">
      <alignment vertical="center"/>
    </xf>
    <xf numFmtId="0" fontId="67" fillId="53" borderId="0" applyNumberFormat="0" applyBorder="0" applyAlignment="0" applyProtection="0">
      <alignment vertical="center"/>
    </xf>
    <xf numFmtId="0" fontId="66" fillId="54" borderId="0" applyNumberFormat="0" applyBorder="0" applyAlignment="0" applyProtection="0">
      <alignment vertical="center"/>
    </xf>
    <xf numFmtId="0" fontId="18" fillId="0" borderId="0"/>
  </cellStyleXfs>
  <cellXfs count="696">
    <xf numFmtId="0" fontId="0" fillId="0" borderId="0" xfId="0"/>
    <xf numFmtId="0" fontId="1" fillId="0" borderId="0" xfId="0" applyFont="1" applyAlignment="1">
      <alignmen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2" fillId="7" borderId="7" xfId="0" applyFont="1" applyFill="1" applyBorder="1" applyAlignment="1">
      <alignment vertical="center" wrapText="1"/>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3" fillId="8" borderId="13" xfId="0" applyFont="1" applyFill="1" applyBorder="1" applyAlignment="1">
      <alignment horizontal="center" vertical="center"/>
    </xf>
    <xf numFmtId="0" fontId="3" fillId="8" borderId="14"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16" xfId="0" applyFont="1" applyFill="1" applyBorder="1" applyAlignment="1">
      <alignment horizontal="center" vertical="center"/>
    </xf>
    <xf numFmtId="0" fontId="3" fillId="5" borderId="0" xfId="0" applyFont="1" applyFill="1" applyAlignment="1">
      <alignment horizontal="center" vertical="center"/>
    </xf>
    <xf numFmtId="0" fontId="4" fillId="9" borderId="0" xfId="0" applyFont="1" applyFill="1" applyAlignment="1">
      <alignment vertical="center"/>
    </xf>
    <xf numFmtId="0" fontId="4" fillId="9" borderId="0" xfId="0" applyFont="1" applyFill="1" applyAlignment="1">
      <alignment horizontal="center"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5" fillId="0" borderId="0" xfId="0" applyFont="1" applyAlignment="1">
      <alignment horizontal="center" vertical="top" wrapText="1"/>
    </xf>
    <xf numFmtId="0" fontId="5" fillId="0" borderId="0" xfId="0" applyFont="1" applyAlignment="1">
      <alignment horizontal="center" vertical="top"/>
    </xf>
    <xf numFmtId="0" fontId="2" fillId="7" borderId="30" xfId="0" applyFont="1" applyFill="1" applyBorder="1" applyAlignment="1">
      <alignment horizontal="left" vertical="center"/>
    </xf>
    <xf numFmtId="0" fontId="1" fillId="0" borderId="31" xfId="0" applyFont="1" applyBorder="1" applyAlignment="1">
      <alignment horizontal="left" vertical="center"/>
    </xf>
    <xf numFmtId="0" fontId="2" fillId="7" borderId="32" xfId="0" applyFont="1" applyFill="1" applyBorder="1" applyAlignment="1">
      <alignment horizontal="left" vertical="center"/>
    </xf>
    <xf numFmtId="0" fontId="1" fillId="0" borderId="33" xfId="0" applyFont="1" applyBorder="1" applyAlignment="1">
      <alignment horizontal="left" vertical="center"/>
    </xf>
    <xf numFmtId="0" fontId="1" fillId="0" borderId="0" xfId="0" applyFont="1" applyAlignment="1">
      <alignment horizontal="left" vertical="center"/>
    </xf>
    <xf numFmtId="0" fontId="2" fillId="7" borderId="30" xfId="0" applyFont="1" applyFill="1" applyBorder="1" applyAlignment="1">
      <alignment vertical="center"/>
    </xf>
    <xf numFmtId="0" fontId="1" fillId="10" borderId="31" xfId="0" applyFont="1" applyFill="1" applyBorder="1" applyAlignment="1">
      <alignment vertical="center"/>
    </xf>
    <xf numFmtId="0" fontId="1" fillId="11" borderId="20" xfId="0" applyFont="1" applyFill="1" applyBorder="1" applyAlignment="1">
      <alignment vertical="center"/>
    </xf>
    <xf numFmtId="0" fontId="1" fillId="11" borderId="21" xfId="0" applyFont="1" applyFill="1" applyBorder="1" applyAlignment="1">
      <alignment vertical="center"/>
    </xf>
    <xf numFmtId="0" fontId="1" fillId="11" borderId="21" xfId="0" applyFont="1" applyFill="1" applyBorder="1" applyAlignment="1">
      <alignment vertical="center" wrapText="1"/>
    </xf>
    <xf numFmtId="0" fontId="1" fillId="11" borderId="22" xfId="0" applyFont="1" applyFill="1" applyBorder="1" applyAlignment="1">
      <alignment horizontal="center" vertical="center"/>
    </xf>
    <xf numFmtId="0" fontId="1" fillId="11" borderId="34" xfId="0" applyFont="1" applyFill="1" applyBorder="1" applyAlignment="1">
      <alignment vertical="center"/>
    </xf>
    <xf numFmtId="0" fontId="1" fillId="11" borderId="35" xfId="0" applyFont="1" applyFill="1" applyBorder="1" applyAlignment="1">
      <alignment vertical="center"/>
    </xf>
    <xf numFmtId="0" fontId="1" fillId="11" borderId="36" xfId="0" applyFont="1" applyFill="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10" borderId="33" xfId="0" applyFont="1" applyFill="1" applyBorder="1" applyAlignment="1">
      <alignment vertical="center"/>
    </xf>
    <xf numFmtId="0" fontId="6" fillId="0" borderId="0" xfId="0" applyFont="1" applyAlignment="1" applyProtection="1">
      <alignment horizontal="center"/>
      <protection locked="0"/>
    </xf>
    <xf numFmtId="0" fontId="6" fillId="0" borderId="0" xfId="0" applyFont="1" applyAlignment="1" applyProtection="1">
      <alignment shrinkToFit="1"/>
      <protection locked="0"/>
    </xf>
    <xf numFmtId="0" fontId="7"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7" fillId="0" borderId="0" xfId="0" applyFont="1" applyProtection="1">
      <protection locked="0"/>
    </xf>
    <xf numFmtId="0" fontId="6" fillId="0" borderId="0" xfId="0" applyFont="1" applyProtection="1">
      <protection locked="0"/>
    </xf>
    <xf numFmtId="0" fontId="8" fillId="0" borderId="0" xfId="0" applyFont="1" applyAlignment="1" applyProtection="1">
      <alignment horizontal="center" vertical="top" wrapText="1"/>
      <protection hidden="1"/>
    </xf>
    <xf numFmtId="0" fontId="8" fillId="0" borderId="0" xfId="0" applyFont="1" applyAlignment="1" applyProtection="1">
      <alignment vertical="top" wrapText="1"/>
      <protection locked="0"/>
    </xf>
    <xf numFmtId="0" fontId="9" fillId="0" borderId="0" xfId="0" applyFont="1" applyAlignment="1" applyProtection="1">
      <alignment vertical="top" wrapText="1"/>
      <protection hidden="1"/>
    </xf>
    <xf numFmtId="0" fontId="9" fillId="0" borderId="0" xfId="0" applyFont="1" applyAlignment="1" applyProtection="1">
      <alignment vertical="top" wrapText="1"/>
      <protection locked="0"/>
    </xf>
    <xf numFmtId="0" fontId="7" fillId="0" borderId="0" xfId="0" applyFont="1" applyAlignment="1" applyProtection="1">
      <alignment horizontal="center"/>
      <protection hidden="1"/>
    </xf>
    <xf numFmtId="0" fontId="10" fillId="0" borderId="0" xfId="0" applyFont="1" applyAlignment="1" applyProtection="1">
      <alignment horizontal="center"/>
      <protection hidden="1"/>
    </xf>
    <xf numFmtId="0" fontId="11" fillId="0" borderId="0" xfId="0" applyFont="1" applyAlignment="1" applyProtection="1">
      <alignment horizontal="right" vertical="center"/>
      <protection hidden="1"/>
    </xf>
    <xf numFmtId="0" fontId="11" fillId="0" borderId="2" xfId="0" applyFont="1" applyBorder="1" applyAlignment="1" applyProtection="1">
      <alignment horizontal="right" vertical="center"/>
      <protection hidden="1"/>
    </xf>
    <xf numFmtId="176" fontId="12" fillId="0" borderId="6" xfId="0" applyNumberFormat="1" applyFont="1" applyBorder="1" applyAlignment="1" applyProtection="1">
      <alignment horizontal="center" vertical="center" shrinkToFit="1"/>
      <protection hidden="1"/>
    </xf>
    <xf numFmtId="176" fontId="7" fillId="0" borderId="0" xfId="0" applyNumberFormat="1" applyFont="1" applyAlignment="1" applyProtection="1">
      <alignment horizontal="center"/>
      <protection hidden="1"/>
    </xf>
    <xf numFmtId="176" fontId="11" fillId="0" borderId="38" xfId="0" applyNumberFormat="1" applyFont="1" applyBorder="1" applyAlignment="1" applyProtection="1">
      <alignment horizontal="right" vertical="center"/>
      <protection hidden="1"/>
    </xf>
    <xf numFmtId="176" fontId="11" fillId="0" borderId="39" xfId="0" applyNumberFormat="1" applyFont="1" applyBorder="1" applyAlignment="1" applyProtection="1">
      <alignment horizontal="right" vertical="center"/>
      <protection hidden="1"/>
    </xf>
    <xf numFmtId="176" fontId="12" fillId="0" borderId="13" xfId="0" applyNumberFormat="1" applyFont="1" applyBorder="1" applyAlignment="1" applyProtection="1">
      <alignment horizontal="center" vertical="center" shrinkToFit="1"/>
      <protection hidden="1"/>
    </xf>
    <xf numFmtId="176" fontId="12" fillId="0" borderId="14" xfId="0" applyNumberFormat="1" applyFont="1" applyBorder="1" applyAlignment="1" applyProtection="1">
      <alignment horizontal="center" vertical="center" shrinkToFit="1"/>
      <protection hidden="1"/>
    </xf>
    <xf numFmtId="176" fontId="12" fillId="0" borderId="15" xfId="0" applyNumberFormat="1" applyFont="1" applyBorder="1" applyAlignment="1" applyProtection="1">
      <alignment horizontal="center" vertical="center" shrinkToFit="1"/>
      <protection hidden="1"/>
    </xf>
    <xf numFmtId="176" fontId="11" fillId="0" borderId="1" xfId="0" applyNumberFormat="1" applyFont="1" applyBorder="1" applyAlignment="1" applyProtection="1">
      <alignment horizontal="right" vertical="center"/>
      <protection hidden="1"/>
    </xf>
    <xf numFmtId="176" fontId="11" fillId="0" borderId="0" xfId="0" applyNumberFormat="1" applyFont="1" applyAlignment="1" applyProtection="1">
      <alignment horizontal="right" vertical="center"/>
      <protection hidden="1"/>
    </xf>
    <xf numFmtId="176" fontId="11" fillId="0" borderId="2" xfId="0" applyNumberFormat="1" applyFont="1" applyBorder="1" applyAlignment="1" applyProtection="1">
      <alignment horizontal="right" vertical="center"/>
      <protection hidden="1"/>
    </xf>
    <xf numFmtId="0" fontId="13" fillId="0" borderId="0" xfId="0" applyFont="1" applyAlignment="1" applyProtection="1">
      <alignment vertical="center"/>
      <protection locked="0"/>
    </xf>
    <xf numFmtId="176" fontId="13" fillId="0" borderId="1" xfId="0" applyNumberFormat="1" applyFont="1" applyBorder="1" applyAlignment="1" applyProtection="1">
      <alignment horizontal="right" vertical="center"/>
      <protection hidden="1"/>
    </xf>
    <xf numFmtId="176" fontId="13" fillId="0" borderId="0" xfId="0" applyNumberFormat="1" applyFont="1" applyAlignment="1" applyProtection="1">
      <alignment horizontal="right" vertical="center"/>
      <protection hidden="1"/>
    </xf>
    <xf numFmtId="176" fontId="13" fillId="0" borderId="2" xfId="0" applyNumberFormat="1" applyFont="1" applyBorder="1" applyAlignment="1" applyProtection="1">
      <alignment horizontal="right" vertical="center"/>
      <protection hidden="1"/>
    </xf>
    <xf numFmtId="0" fontId="11" fillId="0" borderId="0" xfId="0" applyFont="1" applyAlignment="1" applyProtection="1">
      <alignment horizontal="right" vertical="center"/>
      <protection locked="0"/>
    </xf>
    <xf numFmtId="0" fontId="12" fillId="0" borderId="0" xfId="0" applyFont="1" applyAlignment="1" applyProtection="1">
      <alignment horizontal="center" vertical="center"/>
      <protection locked="0"/>
    </xf>
    <xf numFmtId="0" fontId="12" fillId="0" borderId="0" xfId="0" applyFont="1" applyAlignment="1" applyProtection="1">
      <alignment vertical="center"/>
      <protection locked="0"/>
    </xf>
    <xf numFmtId="0" fontId="14" fillId="12" borderId="0" xfId="0" applyFont="1" applyFill="1" applyAlignment="1">
      <alignment vertical="center"/>
    </xf>
    <xf numFmtId="176" fontId="12" fillId="0" borderId="0" xfId="0" applyNumberFormat="1" applyFont="1" applyAlignment="1" applyProtection="1">
      <alignment horizontal="center" vertical="center" shrinkToFit="1"/>
      <protection hidden="1"/>
    </xf>
    <xf numFmtId="0" fontId="11" fillId="0" borderId="7" xfId="0" applyFont="1" applyBorder="1" applyAlignment="1" applyProtection="1">
      <alignment horizontal="center" vertical="center" shrinkToFit="1"/>
      <protection hidden="1"/>
    </xf>
    <xf numFmtId="0" fontId="11" fillId="0" borderId="8" xfId="0" applyFont="1" applyBorder="1" applyAlignment="1" applyProtection="1">
      <alignment horizontal="center" vertical="center" shrinkToFit="1"/>
      <protection hidden="1"/>
    </xf>
    <xf numFmtId="0" fontId="6" fillId="0" borderId="41" xfId="0" applyFont="1" applyBorder="1" applyAlignment="1" applyProtection="1">
      <alignment horizontal="left" vertical="center" indent="1"/>
      <protection hidden="1"/>
    </xf>
    <xf numFmtId="0" fontId="6" fillId="0" borderId="8" xfId="0" applyFont="1" applyBorder="1" applyAlignment="1" applyProtection="1">
      <alignment horizontal="left" vertical="center" indent="1"/>
      <protection hidden="1"/>
    </xf>
    <xf numFmtId="176" fontId="7" fillId="0" borderId="8" xfId="0" applyNumberFormat="1" applyFont="1" applyBorder="1" applyAlignment="1" applyProtection="1">
      <alignment horizontal="left" vertical="center" wrapText="1" indent="1"/>
      <protection hidden="1"/>
    </xf>
    <xf numFmtId="176" fontId="7" fillId="0" borderId="9"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protection hidden="1"/>
    </xf>
    <xf numFmtId="176" fontId="6" fillId="0" borderId="43" xfId="0" applyNumberFormat="1" applyFont="1" applyBorder="1" applyAlignment="1" applyProtection="1">
      <alignment horizontal="right" vertical="center"/>
      <protection hidden="1"/>
    </xf>
    <xf numFmtId="176" fontId="7" fillId="0" borderId="43" xfId="0" applyNumberFormat="1" applyFont="1" applyBorder="1" applyAlignment="1" applyProtection="1">
      <alignment horizontal="left" vertical="center" indent="1"/>
      <protection hidden="1"/>
    </xf>
    <xf numFmtId="176" fontId="7" fillId="0" borderId="44" xfId="0" applyNumberFormat="1" applyFont="1" applyBorder="1" applyAlignment="1" applyProtection="1">
      <alignment horizontal="left" vertical="center" indent="1"/>
      <protection hidden="1"/>
    </xf>
    <xf numFmtId="0" fontId="11" fillId="0" borderId="45" xfId="0" applyFont="1" applyBorder="1" applyAlignment="1" applyProtection="1">
      <alignment horizontal="center" vertical="center" shrinkToFit="1"/>
      <protection hidden="1"/>
    </xf>
    <xf numFmtId="0" fontId="11" fillId="0" borderId="0" xfId="0" applyFont="1" applyAlignment="1" applyProtection="1">
      <alignment horizontal="center" vertical="center" shrinkToFit="1"/>
      <protection hidden="1"/>
    </xf>
    <xf numFmtId="0" fontId="6" fillId="0" borderId="46" xfId="0" applyFont="1" applyBorder="1" applyAlignment="1" applyProtection="1">
      <alignment horizontal="left" vertical="center" indent="1"/>
      <protection hidden="1"/>
    </xf>
    <xf numFmtId="0" fontId="6" fillId="0" borderId="47" xfId="0" applyFont="1" applyBorder="1" applyAlignment="1" applyProtection="1">
      <alignment horizontal="left" vertical="center" indent="1"/>
      <protection hidden="1"/>
    </xf>
    <xf numFmtId="176" fontId="7" fillId="0" borderId="47" xfId="0" applyNumberFormat="1" applyFont="1" applyBorder="1" applyAlignment="1" applyProtection="1">
      <alignment horizontal="left" vertical="center" wrapText="1" indent="1"/>
      <protection hidden="1"/>
    </xf>
    <xf numFmtId="176" fontId="7" fillId="0" borderId="48" xfId="0" applyNumberFormat="1" applyFont="1" applyBorder="1" applyAlignment="1" applyProtection="1">
      <alignment horizontal="left" vertical="center" wrapText="1" indent="1"/>
      <protection hidden="1"/>
    </xf>
    <xf numFmtId="176" fontId="7" fillId="0" borderId="43" xfId="0" applyNumberFormat="1" applyFont="1" applyBorder="1" applyAlignment="1" applyProtection="1">
      <alignment horizontal="left" vertical="center" wrapText="1" indent="1"/>
      <protection hidden="1"/>
    </xf>
    <xf numFmtId="176" fontId="7" fillId="0" borderId="44" xfId="0" applyNumberFormat="1" applyFont="1" applyBorder="1" applyAlignment="1" applyProtection="1">
      <alignment horizontal="left" vertical="center" wrapText="1" indent="1"/>
      <protection hidden="1"/>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176" fontId="6" fillId="0" borderId="41" xfId="0" applyNumberFormat="1" applyFont="1" applyBorder="1" applyAlignment="1" applyProtection="1">
      <alignment horizontal="left" vertical="center" indent="1"/>
      <protection hidden="1"/>
    </xf>
    <xf numFmtId="176" fontId="6" fillId="0" borderId="8" xfId="0" applyNumberFormat="1" applyFont="1" applyBorder="1" applyAlignment="1" applyProtection="1">
      <alignment horizontal="left" vertical="center" indent="1"/>
      <protection hidden="1"/>
    </xf>
    <xf numFmtId="176" fontId="7" fillId="0" borderId="8" xfId="0" applyNumberFormat="1" applyFont="1" applyBorder="1" applyAlignment="1" applyProtection="1">
      <alignment horizontal="center" vertical="center"/>
      <protection hidden="1"/>
    </xf>
    <xf numFmtId="176" fontId="7" fillId="0" borderId="9" xfId="0" applyNumberFormat="1" applyFont="1" applyBorder="1" applyAlignment="1" applyProtection="1">
      <alignment horizontal="center" vertical="center"/>
      <protection hidden="1"/>
    </xf>
    <xf numFmtId="176" fontId="6" fillId="0" borderId="7" xfId="0" applyNumberFormat="1" applyFont="1" applyBorder="1" applyAlignment="1" applyProtection="1">
      <alignment horizontal="right" vertical="center"/>
      <protection hidden="1"/>
    </xf>
    <xf numFmtId="176" fontId="6" fillId="0" borderId="8" xfId="0" applyNumberFormat="1" applyFont="1" applyBorder="1" applyAlignment="1" applyProtection="1">
      <alignment horizontal="right" vertical="center"/>
      <protection hidden="1"/>
    </xf>
    <xf numFmtId="176" fontId="15" fillId="0" borderId="8" xfId="0" applyNumberFormat="1" applyFont="1" applyBorder="1" applyAlignment="1" applyProtection="1">
      <alignment horizontal="left" vertical="center" wrapText="1" indent="1" shrinkToFit="1"/>
      <protection hidden="1"/>
    </xf>
    <xf numFmtId="176" fontId="15" fillId="0" borderId="9" xfId="0" applyNumberFormat="1" applyFont="1" applyBorder="1" applyAlignment="1" applyProtection="1">
      <alignment horizontal="left" vertical="center" wrapText="1" indent="1" shrinkToFit="1"/>
      <protection hidden="1"/>
    </xf>
    <xf numFmtId="2" fontId="6" fillId="0" borderId="0" xfId="0" applyNumberFormat="1" applyFont="1" applyAlignment="1" applyProtection="1">
      <alignment horizontal="center" vertical="center"/>
      <protection locked="0"/>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0" fontId="11" fillId="0" borderId="49" xfId="0" applyFont="1" applyBorder="1" applyAlignment="1" applyProtection="1">
      <alignment horizontal="center" vertical="center" shrinkToFit="1"/>
      <protection hidden="1"/>
    </xf>
    <xf numFmtId="0" fontId="11" fillId="0" borderId="50" xfId="0" applyFont="1" applyBorder="1" applyAlignment="1" applyProtection="1">
      <alignment horizontal="center" vertical="center" shrinkToFit="1"/>
      <protection hidden="1"/>
    </xf>
    <xf numFmtId="0" fontId="6" fillId="0" borderId="42"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shrinkToFit="1"/>
      <protection hidden="1"/>
    </xf>
    <xf numFmtId="0" fontId="6" fillId="0" borderId="51" xfId="0" applyFont="1" applyBorder="1" applyAlignment="1" applyProtection="1">
      <alignment horizontal="center" vertical="center" wrapText="1" shrinkToFit="1"/>
      <protection hidden="1"/>
    </xf>
    <xf numFmtId="0" fontId="6" fillId="0" borderId="43" xfId="0" applyFont="1" applyBorder="1" applyAlignment="1" applyProtection="1">
      <alignment horizontal="center" vertical="center" wrapText="1"/>
      <protection hidden="1"/>
    </xf>
    <xf numFmtId="0" fontId="6" fillId="0" borderId="43" xfId="0" applyFont="1" applyBorder="1" applyAlignment="1" applyProtection="1">
      <alignment horizontal="center" vertical="center"/>
      <protection hidden="1"/>
    </xf>
    <xf numFmtId="0" fontId="6" fillId="0" borderId="44" xfId="0" applyFont="1" applyBorder="1" applyAlignment="1" applyProtection="1">
      <alignment horizontal="center" vertical="center"/>
      <protection hidden="1"/>
    </xf>
    <xf numFmtId="0" fontId="6" fillId="0" borderId="42" xfId="0" applyFont="1" applyBorder="1" applyAlignment="1" applyProtection="1">
      <alignment horizontal="center" vertical="center" shrinkToFit="1"/>
      <protection hidden="1"/>
    </xf>
    <xf numFmtId="0" fontId="6" fillId="0" borderId="43" xfId="0" applyFont="1" applyBorder="1" applyAlignment="1" applyProtection="1">
      <alignment horizontal="center" vertical="center" shrinkToFit="1"/>
      <protection hidden="1"/>
    </xf>
    <xf numFmtId="0" fontId="6" fillId="0" borderId="44" xfId="0" applyFont="1" applyBorder="1" applyAlignment="1" applyProtection="1">
      <alignment horizontal="center" vertical="center" shrinkToFit="1"/>
      <protection hidden="1"/>
    </xf>
    <xf numFmtId="9" fontId="6" fillId="0" borderId="0" xfId="3" applyFont="1" applyFill="1" applyBorder="1" applyAlignment="1" applyProtection="1">
      <alignment horizontal="center"/>
      <protection locked="0"/>
    </xf>
    <xf numFmtId="2" fontId="6" fillId="0" borderId="0" xfId="3" applyNumberFormat="1" applyFont="1" applyFill="1" applyBorder="1" applyAlignment="1" applyProtection="1">
      <alignment horizontal="center"/>
      <protection locked="0"/>
    </xf>
    <xf numFmtId="0" fontId="6" fillId="13" borderId="52" xfId="0" applyFont="1" applyFill="1" applyBorder="1" applyAlignment="1" applyProtection="1">
      <alignment horizontal="centerContinuous" vertical="center" shrinkToFit="1"/>
      <protection hidden="1"/>
    </xf>
    <xf numFmtId="0" fontId="6" fillId="13" borderId="53" xfId="0" applyFont="1" applyFill="1" applyBorder="1" applyAlignment="1" applyProtection="1">
      <alignment horizontal="centerContinuous" vertical="center" shrinkToFit="1"/>
      <protection hidden="1"/>
    </xf>
    <xf numFmtId="0" fontId="6" fillId="13" borderId="46" xfId="0" applyFont="1" applyFill="1" applyBorder="1" applyAlignment="1" applyProtection="1">
      <alignment horizontal="center" vertical="center" wrapText="1" shrinkToFit="1"/>
      <protection hidden="1"/>
    </xf>
    <xf numFmtId="0" fontId="6" fillId="13" borderId="47" xfId="0" applyFont="1" applyFill="1" applyBorder="1" applyAlignment="1" applyProtection="1">
      <alignment horizontal="center" vertical="center" wrapText="1" shrinkToFit="1"/>
      <protection hidden="1"/>
    </xf>
    <xf numFmtId="0" fontId="6" fillId="13" borderId="54" xfId="0" applyFont="1" applyFill="1" applyBorder="1" applyAlignment="1" applyProtection="1">
      <alignment horizontal="center" vertical="center" wrapText="1" shrinkToFit="1"/>
      <protection hidden="1"/>
    </xf>
    <xf numFmtId="0" fontId="6" fillId="13" borderId="46" xfId="0" applyFont="1" applyFill="1" applyBorder="1" applyAlignment="1" applyProtection="1">
      <alignment horizontal="center" shrinkToFit="1"/>
      <protection hidden="1"/>
    </xf>
    <xf numFmtId="0" fontId="6" fillId="13" borderId="47" xfId="0" applyFont="1" applyFill="1" applyBorder="1" applyAlignment="1" applyProtection="1">
      <alignment horizontal="center" shrinkToFit="1"/>
      <protection hidden="1"/>
    </xf>
    <xf numFmtId="0" fontId="6" fillId="13" borderId="48" xfId="0" applyFont="1" applyFill="1" applyBorder="1" applyAlignment="1" applyProtection="1">
      <alignment horizontal="center" shrinkToFit="1"/>
      <protection hidden="1"/>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0" borderId="55" xfId="0" applyFont="1" applyBorder="1" applyAlignment="1" applyProtection="1">
      <alignment horizontal="center"/>
      <protection hidden="1"/>
    </xf>
    <xf numFmtId="176" fontId="7" fillId="0" borderId="56" xfId="0" applyNumberFormat="1" applyFont="1" applyBorder="1" applyAlignment="1" applyProtection="1">
      <alignment horizontal="left" indent="1" shrinkToFit="1"/>
      <protection hidden="1"/>
    </xf>
    <xf numFmtId="176" fontId="7" fillId="0" borderId="14" xfId="0" applyNumberFormat="1" applyFont="1" applyBorder="1" applyAlignment="1" applyProtection="1">
      <alignment horizontal="left" indent="1" shrinkToFit="1"/>
      <protection hidden="1"/>
    </xf>
    <xf numFmtId="176" fontId="7" fillId="0" borderId="57" xfId="0" applyNumberFormat="1" applyFont="1" applyBorder="1" applyAlignment="1" applyProtection="1">
      <alignment horizontal="left" indent="1" shrinkToFit="1"/>
      <protection hidden="1"/>
    </xf>
    <xf numFmtId="176" fontId="12" fillId="0" borderId="58" xfId="0" applyNumberFormat="1" applyFont="1" applyBorder="1" applyAlignment="1" applyProtection="1">
      <alignment horizontal="centerContinuous" vertical="center"/>
      <protection hidden="1"/>
    </xf>
    <xf numFmtId="176" fontId="12" fillId="0" borderId="59" xfId="0" applyNumberFormat="1" applyFont="1" applyBorder="1" applyAlignment="1" applyProtection="1">
      <alignment horizontal="centerContinuous" vertical="center"/>
      <protection hidden="1"/>
    </xf>
    <xf numFmtId="176" fontId="12" fillId="0" borderId="60" xfId="0" applyNumberFormat="1" applyFont="1" applyBorder="1" applyAlignment="1" applyProtection="1">
      <alignment horizontal="centerContinuous" vertical="center"/>
      <protection hidden="1"/>
    </xf>
    <xf numFmtId="176" fontId="12" fillId="0" borderId="61" xfId="0" applyNumberFormat="1" applyFont="1" applyBorder="1" applyAlignment="1" applyProtection="1">
      <alignment horizontal="centerContinuous" vertical="center"/>
      <protection hidden="1"/>
    </xf>
    <xf numFmtId="176" fontId="12" fillId="0" borderId="62" xfId="0" applyNumberFormat="1" applyFont="1" applyBorder="1" applyAlignment="1" applyProtection="1">
      <alignment horizontal="centerContinuous" vertical="center"/>
      <protection hidden="1"/>
    </xf>
    <xf numFmtId="176" fontId="12" fillId="0" borderId="39" xfId="0" applyNumberFormat="1" applyFont="1" applyBorder="1" applyAlignment="1" applyProtection="1">
      <alignment horizontal="center"/>
      <protection hidden="1"/>
    </xf>
    <xf numFmtId="176" fontId="12" fillId="0" borderId="40" xfId="0" applyNumberFormat="1" applyFont="1" applyBorder="1" applyAlignment="1" applyProtection="1">
      <alignment horizontal="center"/>
      <protection hidden="1"/>
    </xf>
    <xf numFmtId="176" fontId="12" fillId="0" borderId="63" xfId="0" applyNumberFormat="1" applyFont="1" applyBorder="1" applyAlignment="1" applyProtection="1">
      <alignment horizontal="center"/>
      <protection hidden="1"/>
    </xf>
    <xf numFmtId="0" fontId="12" fillId="0" borderId="55" xfId="0" applyFont="1" applyBorder="1" applyAlignment="1" applyProtection="1">
      <alignment horizontal="center"/>
      <protection hidden="1"/>
    </xf>
    <xf numFmtId="0" fontId="12" fillId="0" borderId="38" xfId="0" applyFont="1" applyBorder="1" applyAlignment="1" applyProtection="1">
      <alignment horizontal="center"/>
      <protection hidden="1"/>
    </xf>
    <xf numFmtId="0" fontId="12" fillId="0" borderId="64" xfId="0" applyFont="1" applyBorder="1" applyAlignment="1" applyProtection="1">
      <alignment horizontal="center"/>
      <protection hidden="1"/>
    </xf>
    <xf numFmtId="0" fontId="6" fillId="0" borderId="56" xfId="0" applyFont="1" applyBorder="1" applyAlignment="1" applyProtection="1">
      <alignment horizontal="center"/>
      <protection hidden="1"/>
    </xf>
    <xf numFmtId="176" fontId="12" fillId="0" borderId="65" xfId="0" applyNumberFormat="1" applyFont="1" applyBorder="1" applyAlignment="1" applyProtection="1">
      <alignment horizontal="centerContinuous" vertical="center"/>
      <protection hidden="1"/>
    </xf>
    <xf numFmtId="176" fontId="12" fillId="0" borderId="38" xfId="0" applyNumberFormat="1" applyFont="1" applyBorder="1" applyAlignment="1" applyProtection="1">
      <alignment horizontal="centerContinuous" vertical="center"/>
      <protection hidden="1"/>
    </xf>
    <xf numFmtId="176" fontId="12" fillId="0" borderId="64" xfId="0" applyNumberFormat="1" applyFont="1" applyBorder="1" applyAlignment="1" applyProtection="1">
      <alignment horizontal="centerContinuous" vertical="center"/>
      <protection hidden="1"/>
    </xf>
    <xf numFmtId="176" fontId="12" fillId="0" borderId="55" xfId="0" applyNumberFormat="1" applyFont="1" applyBorder="1" applyAlignment="1" applyProtection="1">
      <alignment horizontal="centerContinuous" vertical="center"/>
      <protection hidden="1"/>
    </xf>
    <xf numFmtId="176" fontId="12" fillId="0" borderId="66" xfId="0" applyNumberFormat="1" applyFont="1" applyBorder="1" applyAlignment="1" applyProtection="1">
      <alignment horizontal="centerContinuous" vertical="center"/>
      <protection hidden="1"/>
    </xf>
    <xf numFmtId="0" fontId="6" fillId="0" borderId="67" xfId="0" applyFont="1" applyBorder="1" applyAlignment="1" applyProtection="1">
      <alignment horizontal="center"/>
      <protection hidden="1"/>
    </xf>
    <xf numFmtId="176" fontId="12" fillId="0" borderId="68" xfId="0" applyNumberFormat="1" applyFont="1" applyBorder="1" applyAlignment="1" applyProtection="1">
      <alignment horizontal="centerContinuous" vertical="center"/>
      <protection hidden="1"/>
    </xf>
    <xf numFmtId="176" fontId="12" fillId="0" borderId="0" xfId="0" applyNumberFormat="1" applyFont="1" applyAlignment="1" applyProtection="1">
      <alignment horizontal="centerContinuous" vertical="center"/>
      <protection hidden="1"/>
    </xf>
    <xf numFmtId="176" fontId="12" fillId="0" borderId="69" xfId="0" applyNumberFormat="1" applyFont="1" applyBorder="1" applyAlignment="1" applyProtection="1">
      <alignment horizontal="centerContinuous" vertical="center"/>
      <protection hidden="1"/>
    </xf>
    <xf numFmtId="176" fontId="12" fillId="0" borderId="45" xfId="0" applyNumberFormat="1" applyFont="1" applyBorder="1" applyAlignment="1" applyProtection="1">
      <alignment horizontal="centerContinuous" vertical="center"/>
      <protection hidden="1"/>
    </xf>
    <xf numFmtId="176" fontId="12" fillId="0" borderId="70" xfId="0" applyNumberFormat="1" applyFont="1" applyBorder="1" applyAlignment="1" applyProtection="1">
      <alignment horizontal="centerContinuous" vertical="center"/>
      <protection hidden="1"/>
    </xf>
    <xf numFmtId="0" fontId="12" fillId="0" borderId="45" xfId="0" applyFont="1" applyBorder="1" applyAlignment="1" applyProtection="1">
      <alignment horizontal="center"/>
      <protection hidden="1"/>
    </xf>
    <xf numFmtId="0" fontId="12" fillId="0" borderId="0" xfId="0" applyFont="1" applyAlignment="1" applyProtection="1">
      <alignment horizontal="center"/>
      <protection hidden="1"/>
    </xf>
    <xf numFmtId="0" fontId="12" fillId="0" borderId="69" xfId="0" applyFont="1" applyBorder="1" applyAlignment="1" applyProtection="1">
      <alignment horizontal="center"/>
      <protection hidden="1"/>
    </xf>
    <xf numFmtId="0" fontId="6" fillId="13" borderId="42" xfId="0" applyFont="1" applyFill="1" applyBorder="1" applyAlignment="1" applyProtection="1">
      <alignment horizontal="center" vertical="center" shrinkToFit="1"/>
      <protection hidden="1"/>
    </xf>
    <xf numFmtId="0" fontId="6" fillId="13" borderId="43" xfId="0" applyFont="1" applyFill="1" applyBorder="1" applyAlignment="1" applyProtection="1">
      <alignment horizontal="center" vertical="center" shrinkToFit="1"/>
      <protection hidden="1"/>
    </xf>
    <xf numFmtId="0" fontId="6" fillId="13" borderId="44" xfId="0" applyFont="1" applyFill="1" applyBorder="1" applyAlignment="1" applyProtection="1">
      <alignment horizontal="center" vertical="center" shrinkToFit="1"/>
      <protection hidden="1"/>
    </xf>
    <xf numFmtId="176" fontId="12" fillId="14" borderId="71" xfId="0" applyNumberFormat="1" applyFont="1" applyFill="1" applyBorder="1" applyAlignment="1" applyProtection="1">
      <alignment horizontal="centerContinuous" vertical="center"/>
      <protection hidden="1"/>
    </xf>
    <xf numFmtId="176" fontId="12" fillId="14" borderId="43" xfId="0" applyNumberFormat="1" applyFont="1" applyFill="1" applyBorder="1" applyAlignment="1" applyProtection="1">
      <alignment horizontal="centerContinuous" vertical="center"/>
      <protection hidden="1"/>
    </xf>
    <xf numFmtId="176" fontId="12" fillId="14" borderId="51" xfId="0" applyNumberFormat="1" applyFont="1" applyFill="1" applyBorder="1" applyAlignment="1" applyProtection="1">
      <alignment horizontal="centerContinuous" vertical="center"/>
      <protection hidden="1"/>
    </xf>
    <xf numFmtId="176" fontId="12" fillId="14" borderId="71" xfId="0" applyNumberFormat="1" applyFont="1" applyFill="1" applyBorder="1" applyAlignment="1" applyProtection="1">
      <alignment horizontal="center"/>
      <protection hidden="1"/>
    </xf>
    <xf numFmtId="176" fontId="12" fillId="14" borderId="43" xfId="0" applyNumberFormat="1" applyFont="1" applyFill="1" applyBorder="1" applyAlignment="1" applyProtection="1">
      <alignment horizontal="center"/>
      <protection hidden="1"/>
    </xf>
    <xf numFmtId="0" fontId="12" fillId="14" borderId="43" xfId="0" applyFont="1" applyFill="1" applyBorder="1" applyAlignment="1" applyProtection="1">
      <alignment horizontal="center"/>
      <protection hidden="1"/>
    </xf>
    <xf numFmtId="0" fontId="12" fillId="14" borderId="44" xfId="0" applyFont="1" applyFill="1" applyBorder="1" applyAlignment="1" applyProtection="1">
      <alignment horizontal="center"/>
      <protection hidden="1"/>
    </xf>
    <xf numFmtId="0" fontId="6" fillId="0" borderId="72" xfId="0" applyFont="1" applyBorder="1" applyAlignment="1" applyProtection="1">
      <alignment horizontal="center"/>
      <protection hidden="1"/>
    </xf>
    <xf numFmtId="176" fontId="7" fillId="0" borderId="72" xfId="0" applyNumberFormat="1" applyFont="1" applyBorder="1" applyAlignment="1" applyProtection="1">
      <alignment horizontal="left" indent="1" shrinkToFit="1"/>
      <protection hidden="1"/>
    </xf>
    <xf numFmtId="176" fontId="7" fillId="0" borderId="73" xfId="0" applyNumberFormat="1" applyFont="1" applyBorder="1" applyAlignment="1" applyProtection="1">
      <alignment horizontal="left" indent="1" shrinkToFit="1"/>
      <protection hidden="1"/>
    </xf>
    <xf numFmtId="176" fontId="7" fillId="0" borderId="74" xfId="0" applyNumberFormat="1" applyFont="1" applyBorder="1" applyAlignment="1" applyProtection="1">
      <alignment horizontal="left" indent="1" shrinkToFit="1"/>
      <protection hidden="1"/>
    </xf>
    <xf numFmtId="176" fontId="12" fillId="0" borderId="46" xfId="0" applyNumberFormat="1" applyFont="1" applyBorder="1" applyAlignment="1" applyProtection="1">
      <alignment horizontal="centerContinuous" vertical="center"/>
      <protection hidden="1"/>
    </xf>
    <xf numFmtId="176" fontId="12" fillId="0" borderId="47" xfId="0" applyNumberFormat="1" applyFont="1" applyBorder="1" applyAlignment="1" applyProtection="1">
      <alignment horizontal="centerContinuous" vertical="center"/>
      <protection hidden="1"/>
    </xf>
    <xf numFmtId="176" fontId="12" fillId="0" borderId="48" xfId="0" applyNumberFormat="1" applyFont="1" applyBorder="1" applyAlignment="1" applyProtection="1">
      <alignment horizontal="centerContinuous" vertical="center"/>
      <protection hidden="1"/>
    </xf>
    <xf numFmtId="176" fontId="12" fillId="0" borderId="75" xfId="0" applyNumberFormat="1" applyFont="1" applyBorder="1" applyAlignment="1" applyProtection="1">
      <alignment horizontal="centerContinuous" vertical="center"/>
      <protection hidden="1"/>
    </xf>
    <xf numFmtId="176" fontId="12" fillId="0" borderId="54" xfId="0" applyNumberFormat="1" applyFont="1" applyBorder="1" applyAlignment="1" applyProtection="1">
      <alignment horizontal="centerContinuous" vertical="center"/>
      <protection hidden="1"/>
    </xf>
    <xf numFmtId="0" fontId="12" fillId="0" borderId="75" xfId="0" applyFont="1" applyBorder="1" applyAlignment="1" applyProtection="1">
      <alignment horizontal="center"/>
      <protection hidden="1"/>
    </xf>
    <xf numFmtId="0" fontId="12" fillId="0" borderId="47" xfId="0" applyFont="1" applyBorder="1" applyAlignment="1" applyProtection="1">
      <alignment horizontal="center"/>
      <protection hidden="1"/>
    </xf>
    <xf numFmtId="0" fontId="12" fillId="0" borderId="48" xfId="0" applyFont="1" applyBorder="1" applyAlignment="1" applyProtection="1">
      <alignment horizontal="center"/>
      <protection hidden="1"/>
    </xf>
    <xf numFmtId="0" fontId="14" fillId="0" borderId="0" xfId="0" applyFont="1" applyAlignment="1">
      <alignment vertical="center"/>
    </xf>
    <xf numFmtId="0" fontId="11" fillId="0" borderId="9" xfId="0" applyFont="1" applyBorder="1" applyAlignment="1" applyProtection="1">
      <alignment horizontal="center" vertical="center" shrinkToFit="1"/>
      <protection hidden="1"/>
    </xf>
    <xf numFmtId="0" fontId="6" fillId="0" borderId="7" xfId="0" applyFont="1" applyBorder="1" applyAlignment="1" applyProtection="1">
      <alignment horizontal="left" vertical="center" indent="1"/>
      <protection hidden="1"/>
    </xf>
    <xf numFmtId="0" fontId="11" fillId="0" borderId="69" xfId="0" applyFont="1" applyBorder="1" applyAlignment="1" applyProtection="1">
      <alignment horizontal="center" vertical="center" shrinkToFit="1"/>
      <protection hidden="1"/>
    </xf>
    <xf numFmtId="0" fontId="6" fillId="0" borderId="75" xfId="0" applyFont="1" applyBorder="1" applyAlignment="1" applyProtection="1">
      <alignment horizontal="left" vertical="center" indent="1"/>
      <protection hidden="1"/>
    </xf>
    <xf numFmtId="176" fontId="6" fillId="0" borderId="42" xfId="0" applyNumberFormat="1" applyFont="1" applyBorder="1" applyAlignment="1" applyProtection="1">
      <alignment horizontal="left" vertical="center" indent="1"/>
      <protection hidden="1"/>
    </xf>
    <xf numFmtId="176" fontId="6" fillId="0" borderId="43" xfId="0" applyNumberFormat="1" applyFont="1" applyBorder="1" applyAlignment="1" applyProtection="1">
      <alignment horizontal="left" vertical="center" indent="1"/>
      <protection hidden="1"/>
    </xf>
    <xf numFmtId="176" fontId="7" fillId="0" borderId="43" xfId="0" applyNumberFormat="1" applyFont="1" applyBorder="1" applyAlignment="1" applyProtection="1">
      <alignment horizontal="center" vertical="center"/>
      <protection hidden="1"/>
    </xf>
    <xf numFmtId="176" fontId="7" fillId="0" borderId="44" xfId="0" applyNumberFormat="1" applyFont="1" applyBorder="1" applyAlignment="1" applyProtection="1">
      <alignment horizontal="center" vertical="center"/>
      <protection hidden="1"/>
    </xf>
    <xf numFmtId="176" fontId="15" fillId="0" borderId="43" xfId="0" applyNumberFormat="1" applyFont="1" applyBorder="1" applyAlignment="1" applyProtection="1">
      <alignment horizontal="left" vertical="center" wrapText="1" indent="1" shrinkToFit="1"/>
      <protection hidden="1"/>
    </xf>
    <xf numFmtId="176" fontId="15" fillId="0" borderId="44" xfId="0" applyNumberFormat="1" applyFont="1" applyBorder="1" applyAlignment="1" applyProtection="1">
      <alignment horizontal="left" vertical="center" wrapText="1" indent="1" shrinkToFit="1"/>
      <protection hidden="1"/>
    </xf>
    <xf numFmtId="0" fontId="11" fillId="0" borderId="75" xfId="0" applyFont="1" applyBorder="1" applyAlignment="1" applyProtection="1">
      <alignment horizontal="center" vertical="center" shrinkToFit="1"/>
      <protection hidden="1"/>
    </xf>
    <xf numFmtId="0" fontId="11" fillId="0" borderId="47" xfId="0" applyFont="1" applyBorder="1" applyAlignment="1" applyProtection="1">
      <alignment horizontal="center" vertical="center" shrinkToFit="1"/>
      <protection hidden="1"/>
    </xf>
    <xf numFmtId="0" fontId="11" fillId="0" borderId="48" xfId="0" applyFont="1" applyBorder="1" applyAlignment="1" applyProtection="1">
      <alignment horizontal="center" vertical="center" shrinkToFit="1"/>
      <protection hidden="1"/>
    </xf>
    <xf numFmtId="0" fontId="13" fillId="0" borderId="42" xfId="0" applyFont="1" applyBorder="1" applyAlignment="1" applyProtection="1">
      <alignment horizontal="center" vertical="center" shrinkToFit="1"/>
      <protection hidden="1"/>
    </xf>
    <xf numFmtId="0" fontId="13" fillId="0" borderId="43" xfId="0" applyFont="1" applyBorder="1" applyAlignment="1" applyProtection="1">
      <alignment horizontal="center" vertical="center" shrinkToFit="1"/>
      <protection hidden="1"/>
    </xf>
    <xf numFmtId="0" fontId="13" fillId="0" borderId="44" xfId="0" applyFont="1" applyBorder="1" applyAlignment="1" applyProtection="1">
      <alignment horizontal="center" vertical="center" shrinkToFit="1"/>
      <protection hidden="1"/>
    </xf>
    <xf numFmtId="0" fontId="16" fillId="0" borderId="42" xfId="0" applyFont="1" applyBorder="1" applyAlignment="1" applyProtection="1">
      <alignment horizontal="center" vertical="center" wrapText="1"/>
      <protection hidden="1"/>
    </xf>
    <xf numFmtId="0" fontId="16" fillId="0" borderId="43" xfId="0" applyFont="1" applyBorder="1" applyAlignment="1" applyProtection="1">
      <alignment horizontal="center" vertical="center"/>
      <protection hidden="1"/>
    </xf>
    <xf numFmtId="0" fontId="16" fillId="0" borderId="44" xfId="0" applyFont="1" applyBorder="1" applyAlignment="1" applyProtection="1">
      <alignment horizontal="center" vertical="center"/>
      <protection hidden="1"/>
    </xf>
    <xf numFmtId="0" fontId="6" fillId="13" borderId="42" xfId="0" applyFont="1" applyFill="1" applyBorder="1" applyAlignment="1" applyProtection="1">
      <alignment horizontal="center" shrinkToFit="1"/>
      <protection hidden="1"/>
    </xf>
    <xf numFmtId="0" fontId="6" fillId="13" borderId="43" xfId="0" applyFont="1" applyFill="1" applyBorder="1" applyAlignment="1" applyProtection="1">
      <alignment horizontal="center" shrinkToFit="1"/>
      <protection hidden="1"/>
    </xf>
    <xf numFmtId="0" fontId="6" fillId="13" borderId="44" xfId="0" applyFont="1" applyFill="1" applyBorder="1" applyAlignment="1" applyProtection="1">
      <alignment horizontal="center" shrinkToFit="1"/>
      <protection hidden="1"/>
    </xf>
    <xf numFmtId="0" fontId="6" fillId="13" borderId="75" xfId="0" applyFont="1" applyFill="1" applyBorder="1" applyAlignment="1" applyProtection="1">
      <alignment horizontal="center" shrinkToFit="1"/>
      <protection hidden="1"/>
    </xf>
    <xf numFmtId="176" fontId="12" fillId="0" borderId="76" xfId="0" applyNumberFormat="1" applyFont="1" applyBorder="1" applyAlignment="1" applyProtection="1">
      <alignment horizontal="center"/>
      <protection hidden="1"/>
    </xf>
    <xf numFmtId="0" fontId="12" fillId="0" borderId="61" xfId="0" applyFont="1" applyBorder="1" applyAlignment="1" applyProtection="1">
      <alignment horizontal="center"/>
      <protection hidden="1"/>
    </xf>
    <xf numFmtId="0" fontId="12" fillId="0" borderId="59" xfId="0" applyFont="1" applyBorder="1" applyAlignment="1" applyProtection="1">
      <alignment horizontal="center"/>
      <protection hidden="1"/>
    </xf>
    <xf numFmtId="0" fontId="12" fillId="0" borderId="60" xfId="0" applyFont="1" applyBorder="1" applyAlignment="1" applyProtection="1">
      <alignment horizontal="center"/>
      <protection hidden="1"/>
    </xf>
    <xf numFmtId="176" fontId="12" fillId="0" borderId="56" xfId="0" applyNumberFormat="1" applyFont="1" applyBorder="1" applyAlignment="1" applyProtection="1">
      <alignment horizontal="centerContinuous" vertical="center"/>
      <protection hidden="1"/>
    </xf>
    <xf numFmtId="176" fontId="12" fillId="0" borderId="14" xfId="0" applyNumberFormat="1" applyFont="1" applyBorder="1" applyAlignment="1" applyProtection="1">
      <alignment horizontal="centerContinuous" vertical="center"/>
      <protection hidden="1"/>
    </xf>
    <xf numFmtId="176" fontId="12" fillId="0" borderId="57" xfId="0" applyNumberFormat="1" applyFont="1" applyBorder="1" applyAlignment="1" applyProtection="1">
      <alignment horizontal="centerContinuous" vertical="center"/>
      <protection hidden="1"/>
    </xf>
    <xf numFmtId="0" fontId="12" fillId="0" borderId="56" xfId="0" applyFont="1" applyBorder="1" applyAlignment="1" applyProtection="1">
      <alignment horizontal="center"/>
      <protection hidden="1"/>
    </xf>
    <xf numFmtId="0" fontId="12" fillId="0" borderId="14" xfId="0" applyFont="1" applyBorder="1" applyAlignment="1" applyProtection="1">
      <alignment horizontal="center"/>
      <protection hidden="1"/>
    </xf>
    <xf numFmtId="0" fontId="12" fillId="0" borderId="57" xfId="0" applyFont="1" applyBorder="1" applyAlignment="1" applyProtection="1">
      <alignment horizontal="center"/>
      <protection hidden="1"/>
    </xf>
    <xf numFmtId="176" fontId="12" fillId="0" borderId="72" xfId="0" applyNumberFormat="1" applyFont="1" applyBorder="1" applyAlignment="1" applyProtection="1">
      <alignment horizontal="centerContinuous" vertical="center"/>
      <protection hidden="1"/>
    </xf>
    <xf numFmtId="176" fontId="12" fillId="0" borderId="73" xfId="0" applyNumberFormat="1" applyFont="1" applyBorder="1" applyAlignment="1" applyProtection="1">
      <alignment horizontal="centerContinuous" vertical="center"/>
      <protection hidden="1"/>
    </xf>
    <xf numFmtId="176" fontId="12" fillId="0" borderId="74" xfId="0" applyNumberFormat="1" applyFont="1" applyBorder="1" applyAlignment="1" applyProtection="1">
      <alignment horizontal="centerContinuous" vertical="center"/>
      <protection hidden="1"/>
    </xf>
    <xf numFmtId="0" fontId="12" fillId="0" borderId="72" xfId="0" applyFont="1" applyBorder="1" applyAlignment="1" applyProtection="1">
      <alignment horizontal="center"/>
      <protection hidden="1"/>
    </xf>
    <xf numFmtId="0" fontId="12" fillId="0" borderId="73" xfId="0" applyFont="1" applyBorder="1" applyAlignment="1" applyProtection="1">
      <alignment horizontal="center"/>
      <protection hidden="1"/>
    </xf>
    <xf numFmtId="0" fontId="12" fillId="0" borderId="74" xfId="0" applyFont="1" applyBorder="1" applyAlignment="1" applyProtection="1">
      <alignment horizontal="center"/>
      <protection hidden="1"/>
    </xf>
    <xf numFmtId="176" fontId="12" fillId="13" borderId="42" xfId="0" applyNumberFormat="1" applyFont="1" applyFill="1" applyBorder="1" applyAlignment="1" applyProtection="1">
      <alignment horizontal="centerContinuous" vertical="center"/>
      <protection hidden="1"/>
    </xf>
    <xf numFmtId="176" fontId="12" fillId="13" borderId="43" xfId="0" applyNumberFormat="1" applyFont="1" applyFill="1" applyBorder="1" applyAlignment="1" applyProtection="1">
      <alignment horizontal="centerContinuous" vertical="center"/>
      <protection hidden="1"/>
    </xf>
    <xf numFmtId="176" fontId="12" fillId="13" borderId="44" xfId="0" applyNumberFormat="1" applyFont="1" applyFill="1" applyBorder="1" applyAlignment="1" applyProtection="1">
      <alignment horizontal="centerContinuous" vertical="center"/>
      <protection hidden="1"/>
    </xf>
    <xf numFmtId="176" fontId="12" fillId="15" borderId="77" xfId="0" applyNumberFormat="1" applyFont="1" applyFill="1" applyBorder="1" applyAlignment="1" applyProtection="1">
      <alignment horizontal="center"/>
      <protection hidden="1"/>
    </xf>
    <xf numFmtId="176" fontId="12" fillId="15" borderId="78" xfId="0" applyNumberFormat="1" applyFont="1" applyFill="1" applyBorder="1" applyAlignment="1" applyProtection="1">
      <alignment horizontal="center"/>
      <protection hidden="1"/>
    </xf>
    <xf numFmtId="176" fontId="12" fillId="15" borderId="79" xfId="0" applyNumberFormat="1" applyFont="1" applyFill="1" applyBorder="1" applyAlignment="1" applyProtection="1">
      <alignment horizontal="center"/>
      <protection hidden="1"/>
    </xf>
    <xf numFmtId="0" fontId="12" fillId="15" borderId="42" xfId="0" applyFont="1" applyFill="1" applyBorder="1" applyAlignment="1" applyProtection="1">
      <alignment horizontal="center"/>
      <protection hidden="1"/>
    </xf>
    <xf numFmtId="0" fontId="12" fillId="15" borderId="43" xfId="0" applyFont="1" applyFill="1" applyBorder="1" applyAlignment="1" applyProtection="1">
      <alignment horizontal="center"/>
      <protection hidden="1"/>
    </xf>
    <xf numFmtId="0" fontId="12" fillId="15" borderId="44" xfId="0" applyFont="1" applyFill="1" applyBorder="1" applyAlignment="1" applyProtection="1">
      <alignment horizontal="center"/>
      <protection hidden="1"/>
    </xf>
    <xf numFmtId="176" fontId="15" fillId="0" borderId="42" xfId="0" applyNumberFormat="1" applyFont="1" applyBorder="1" applyAlignment="1" applyProtection="1">
      <alignment horizontal="right" vertical="center"/>
      <protection hidden="1"/>
    </xf>
    <xf numFmtId="176" fontId="15" fillId="0" borderId="43" xfId="0" applyNumberFormat="1" applyFont="1" applyBorder="1" applyAlignment="1" applyProtection="1">
      <alignment horizontal="right" vertical="center"/>
      <protection hidden="1"/>
    </xf>
    <xf numFmtId="0" fontId="17" fillId="0" borderId="42"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protection hidden="1"/>
    </xf>
    <xf numFmtId="0" fontId="17" fillId="0" borderId="44" xfId="0" applyFont="1" applyBorder="1" applyAlignment="1" applyProtection="1">
      <alignment horizontal="center" vertical="center"/>
      <protection hidden="1"/>
    </xf>
    <xf numFmtId="176" fontId="12" fillId="0" borderId="61" xfId="0" applyNumberFormat="1" applyFont="1" applyBorder="1" applyAlignment="1" applyProtection="1">
      <alignment horizontal="center"/>
      <protection hidden="1"/>
    </xf>
    <xf numFmtId="176" fontId="12" fillId="0" borderId="59" xfId="0" applyNumberFormat="1" applyFont="1" applyBorder="1" applyAlignment="1" applyProtection="1">
      <alignment horizontal="center"/>
      <protection hidden="1"/>
    </xf>
    <xf numFmtId="176" fontId="12" fillId="0" borderId="60" xfId="0" applyNumberFormat="1" applyFont="1" applyBorder="1" applyAlignment="1" applyProtection="1">
      <alignment horizontal="center"/>
      <protection hidden="1"/>
    </xf>
    <xf numFmtId="176" fontId="12" fillId="0" borderId="56" xfId="0" applyNumberFormat="1" applyFont="1" applyBorder="1" applyAlignment="1" applyProtection="1">
      <alignment horizontal="center"/>
      <protection hidden="1"/>
    </xf>
    <xf numFmtId="176" fontId="12" fillId="0" borderId="14" xfId="0" applyNumberFormat="1" applyFont="1" applyBorder="1" applyAlignment="1" applyProtection="1">
      <alignment horizontal="center"/>
      <protection hidden="1"/>
    </xf>
    <xf numFmtId="176" fontId="12" fillId="0" borderId="57" xfId="0" applyNumberFormat="1" applyFont="1" applyBorder="1" applyAlignment="1" applyProtection="1">
      <alignment horizontal="center"/>
      <protection hidden="1"/>
    </xf>
    <xf numFmtId="176" fontId="12" fillId="0" borderId="72" xfId="0" applyNumberFormat="1" applyFont="1" applyBorder="1" applyAlignment="1" applyProtection="1">
      <alignment horizontal="center"/>
      <protection hidden="1"/>
    </xf>
    <xf numFmtId="176" fontId="12" fillId="0" borderId="73" xfId="0" applyNumberFormat="1" applyFont="1" applyBorder="1" applyAlignment="1" applyProtection="1">
      <alignment horizontal="center"/>
      <protection hidden="1"/>
    </xf>
    <xf numFmtId="176" fontId="12" fillId="0" borderId="74" xfId="0" applyNumberFormat="1" applyFont="1" applyBorder="1" applyAlignment="1" applyProtection="1">
      <alignment horizont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vertical="center" shrinkToFit="1"/>
      <protection hidden="1"/>
    </xf>
    <xf numFmtId="0" fontId="7" fillId="0" borderId="0" xfId="0"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0" fontId="7" fillId="0" borderId="0" xfId="0" applyFont="1" applyAlignment="1" applyProtection="1">
      <alignment vertical="center"/>
      <protection hidden="1"/>
    </xf>
    <xf numFmtId="0" fontId="6" fillId="0" borderId="0" xfId="0" applyFont="1" applyAlignment="1" applyProtection="1">
      <alignment vertical="center"/>
      <protection hidden="1"/>
    </xf>
    <xf numFmtId="0" fontId="8" fillId="0" borderId="0" xfId="0" applyFont="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10" fillId="0" borderId="0" xfId="0" applyFont="1" applyAlignment="1" applyProtection="1">
      <alignment horizontal="center" vertical="center"/>
      <protection hidden="1"/>
    </xf>
    <xf numFmtId="0" fontId="11" fillId="0" borderId="0" xfId="0" applyFont="1" applyAlignment="1" applyProtection="1">
      <alignment vertical="center"/>
      <protection hidden="1"/>
    </xf>
    <xf numFmtId="176" fontId="12" fillId="0" borderId="13" xfId="0" applyNumberFormat="1" applyFont="1" applyBorder="1" applyAlignment="1" applyProtection="1">
      <alignment horizontal="left" vertical="center" indent="1" shrinkToFit="1"/>
      <protection hidden="1"/>
    </xf>
    <xf numFmtId="176" fontId="12" fillId="0" borderId="14" xfId="0" applyNumberFormat="1" applyFont="1" applyBorder="1" applyAlignment="1" applyProtection="1">
      <alignment horizontal="left" vertical="center" indent="1" shrinkToFit="1"/>
      <protection hidden="1"/>
    </xf>
    <xf numFmtId="176" fontId="12" fillId="0" borderId="15" xfId="0" applyNumberFormat="1" applyFont="1" applyBorder="1" applyAlignment="1" applyProtection="1">
      <alignment horizontal="left" vertical="center" indent="1" shrinkToFit="1"/>
      <protection hidden="1"/>
    </xf>
    <xf numFmtId="176" fontId="7" fillId="0" borderId="0" xfId="0" applyNumberFormat="1" applyFont="1" applyAlignment="1" applyProtection="1">
      <alignment horizontal="center" vertical="center"/>
      <protection hidden="1"/>
    </xf>
    <xf numFmtId="176" fontId="13" fillId="0" borderId="0" xfId="0" applyNumberFormat="1" applyFont="1" applyAlignment="1" applyProtection="1">
      <alignment vertical="center"/>
      <protection hidden="1"/>
    </xf>
    <xf numFmtId="176" fontId="12" fillId="0" borderId="0" xfId="0" applyNumberFormat="1" applyFont="1" applyAlignment="1" applyProtection="1">
      <alignment horizontal="center" vertical="center"/>
      <protection hidden="1"/>
    </xf>
    <xf numFmtId="176" fontId="6" fillId="0" borderId="0" xfId="0" applyNumberFormat="1" applyFont="1" applyAlignment="1" applyProtection="1">
      <alignment horizontal="center" vertical="center"/>
      <protection hidden="1"/>
    </xf>
    <xf numFmtId="176" fontId="7" fillId="0" borderId="0" xfId="0" applyNumberFormat="1" applyFont="1" applyAlignment="1" applyProtection="1">
      <alignment vertical="center"/>
      <protection hidden="1"/>
    </xf>
    <xf numFmtId="0" fontId="13" fillId="0" borderId="0" xfId="0" applyFont="1" applyAlignment="1" applyProtection="1">
      <alignment vertical="center"/>
      <protection hidden="1"/>
    </xf>
    <xf numFmtId="0" fontId="12" fillId="0" borderId="1" xfId="0" applyFont="1" applyBorder="1" applyAlignment="1" applyProtection="1">
      <alignment vertical="center"/>
      <protection hidden="1"/>
    </xf>
    <xf numFmtId="0" fontId="12" fillId="0" borderId="0" xfId="0" applyFont="1" applyAlignment="1" applyProtection="1">
      <alignment vertical="center"/>
      <protection hidden="1"/>
    </xf>
    <xf numFmtId="0" fontId="11" fillId="0" borderId="80" xfId="0" applyFont="1" applyBorder="1" applyAlignment="1" applyProtection="1">
      <alignment horizontal="center" vertical="center"/>
      <protection hidden="1"/>
    </xf>
    <xf numFmtId="0" fontId="11" fillId="0" borderId="81" xfId="0" applyFont="1" applyBorder="1" applyAlignment="1" applyProtection="1">
      <alignment horizontal="center" vertical="center"/>
      <protection hidden="1"/>
    </xf>
    <xf numFmtId="0" fontId="11" fillId="0" borderId="82" xfId="0" applyFont="1" applyBorder="1" applyAlignment="1" applyProtection="1">
      <alignment horizontal="center" vertical="center"/>
      <protection hidden="1"/>
    </xf>
    <xf numFmtId="0" fontId="6" fillId="0" borderId="71" xfId="0" applyFont="1" applyBorder="1" applyAlignment="1" applyProtection="1">
      <alignment vertical="center" wrapText="1"/>
      <protection hidden="1"/>
    </xf>
    <xf numFmtId="0" fontId="6" fillId="0" borderId="43" xfId="0" applyFont="1" applyBorder="1" applyAlignment="1" applyProtection="1">
      <alignment vertical="center" wrapText="1"/>
      <protection hidden="1"/>
    </xf>
    <xf numFmtId="176" fontId="13" fillId="0" borderId="43" xfId="0" applyNumberFormat="1" applyFont="1" applyBorder="1" applyAlignment="1" applyProtection="1">
      <alignment horizontal="left" vertical="center" wrapText="1" indent="1"/>
      <protection hidden="1"/>
    </xf>
    <xf numFmtId="176" fontId="13" fillId="0" borderId="44" xfId="0" applyNumberFormat="1" applyFont="1" applyBorder="1" applyAlignment="1" applyProtection="1">
      <alignment horizontal="left" vertical="center" wrapText="1" indent="1"/>
      <protection hidden="1"/>
    </xf>
    <xf numFmtId="176" fontId="6" fillId="0" borderId="42" xfId="0" applyNumberFormat="1" applyFont="1" applyBorder="1" applyAlignment="1" applyProtection="1">
      <alignment horizontal="right" vertical="center" wrapText="1"/>
      <protection hidden="1"/>
    </xf>
    <xf numFmtId="176" fontId="6" fillId="0" borderId="43" xfId="0" applyNumberFormat="1" applyFont="1" applyBorder="1" applyAlignment="1" applyProtection="1">
      <alignment horizontal="right" vertical="center" wrapText="1"/>
      <protection hidden="1"/>
    </xf>
    <xf numFmtId="0" fontId="6" fillId="0" borderId="42" xfId="0" applyFont="1" applyBorder="1" applyAlignment="1" applyProtection="1">
      <alignment horizontal="right" vertical="center" wrapText="1"/>
      <protection hidden="1"/>
    </xf>
    <xf numFmtId="0" fontId="6" fillId="0" borderId="43" xfId="0" applyFont="1" applyBorder="1" applyAlignment="1" applyProtection="1">
      <alignment horizontal="right" vertical="center" wrapText="1"/>
      <protection hidden="1"/>
    </xf>
    <xf numFmtId="176" fontId="7" fillId="0" borderId="43" xfId="0" applyNumberFormat="1" applyFont="1" applyBorder="1" applyAlignment="1" applyProtection="1">
      <alignment horizontal="left" vertical="center" wrapText="1"/>
      <protection hidden="1"/>
    </xf>
    <xf numFmtId="176" fontId="7" fillId="0" borderId="44" xfId="0" applyNumberFormat="1" applyFont="1" applyBorder="1" applyAlignment="1" applyProtection="1">
      <alignment horizontal="left" vertical="center" wrapText="1"/>
      <protection hidden="1"/>
    </xf>
    <xf numFmtId="0" fontId="11" fillId="0" borderId="83" xfId="0" applyFont="1" applyBorder="1" applyAlignment="1" applyProtection="1">
      <alignment horizontal="center" vertical="center"/>
      <protection hidden="1"/>
    </xf>
    <xf numFmtId="0" fontId="11" fillId="0" borderId="84" xfId="0" applyFont="1" applyBorder="1" applyAlignment="1" applyProtection="1">
      <alignment horizontal="center" vertical="center"/>
      <protection hidden="1"/>
    </xf>
    <xf numFmtId="0" fontId="11" fillId="0" borderId="85" xfId="0" applyFont="1" applyBorder="1" applyAlignment="1" applyProtection="1">
      <alignment horizontal="center" vertical="center"/>
      <protection hidden="1"/>
    </xf>
    <xf numFmtId="0" fontId="6" fillId="0" borderId="86" xfId="0" applyFont="1" applyBorder="1" applyAlignment="1" applyProtection="1">
      <alignment vertical="center" wrapText="1"/>
      <protection hidden="1"/>
    </xf>
    <xf numFmtId="0" fontId="6" fillId="0" borderId="87" xfId="0" applyFont="1" applyBorder="1" applyAlignment="1" applyProtection="1">
      <alignment vertical="center" wrapText="1"/>
      <protection hidden="1"/>
    </xf>
    <xf numFmtId="176" fontId="13" fillId="0" borderId="87" xfId="0" applyNumberFormat="1" applyFont="1" applyBorder="1" applyAlignment="1" applyProtection="1">
      <alignment horizontal="left" vertical="center" wrapText="1" indent="1"/>
      <protection hidden="1"/>
    </xf>
    <xf numFmtId="176" fontId="13" fillId="0" borderId="88" xfId="0" applyNumberFormat="1" applyFont="1" applyBorder="1" applyAlignment="1" applyProtection="1">
      <alignment horizontal="left" vertical="center" wrapText="1" indent="1"/>
      <protection hidden="1"/>
    </xf>
    <xf numFmtId="176" fontId="6" fillId="0" borderId="89"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right" vertical="center" wrapText="1"/>
      <protection hidden="1"/>
    </xf>
    <xf numFmtId="176" fontId="6" fillId="0" borderId="87" xfId="0" applyNumberFormat="1" applyFont="1" applyBorder="1" applyAlignment="1" applyProtection="1">
      <alignment horizontal="left" vertical="center" wrapText="1" indent="1"/>
      <protection hidden="1"/>
    </xf>
    <xf numFmtId="176" fontId="6" fillId="0" borderId="88" xfId="0" applyNumberFormat="1" applyFont="1" applyBorder="1" applyAlignment="1" applyProtection="1">
      <alignment horizontal="left" vertical="center" wrapText="1" indent="1"/>
      <protection hidden="1"/>
    </xf>
    <xf numFmtId="176" fontId="15" fillId="0" borderId="87" xfId="0" applyNumberFormat="1" applyFont="1" applyBorder="1" applyAlignment="1" applyProtection="1">
      <alignment horizontal="left" vertical="center" wrapText="1" shrinkToFit="1"/>
      <protection hidden="1"/>
    </xf>
    <xf numFmtId="176" fontId="15" fillId="0" borderId="88" xfId="0" applyNumberFormat="1" applyFont="1" applyBorder="1" applyAlignment="1" applyProtection="1">
      <alignment horizontal="left" vertical="center" wrapText="1" shrinkToFit="1"/>
      <protection hidden="1"/>
    </xf>
    <xf numFmtId="0" fontId="11" fillId="0" borderId="90" xfId="0" applyFont="1" applyBorder="1" applyAlignment="1" applyProtection="1">
      <alignment horizontal="center" vertical="center" wrapText="1"/>
      <protection hidden="1"/>
    </xf>
    <xf numFmtId="0" fontId="11" fillId="0" borderId="91" xfId="0" applyFont="1" applyBorder="1" applyAlignment="1" applyProtection="1">
      <alignment horizontal="center" vertical="center" wrapText="1"/>
      <protection hidden="1"/>
    </xf>
    <xf numFmtId="0" fontId="11" fillId="0" borderId="92" xfId="0" applyFont="1" applyBorder="1" applyAlignment="1" applyProtection="1">
      <alignment horizontal="center" vertical="center" wrapText="1"/>
      <protection hidden="1"/>
    </xf>
    <xf numFmtId="0" fontId="11" fillId="0" borderId="93" xfId="0" applyFont="1" applyBorder="1" applyAlignment="1" applyProtection="1">
      <alignment horizontal="center" vertical="center"/>
      <protection hidden="1"/>
    </xf>
    <xf numFmtId="0" fontId="11" fillId="0" borderId="94" xfId="0" applyFont="1" applyBorder="1" applyAlignment="1" applyProtection="1">
      <alignment horizontal="center" vertical="center"/>
      <protection hidden="1"/>
    </xf>
    <xf numFmtId="0" fontId="11" fillId="0" borderId="95" xfId="0" applyFont="1" applyBorder="1" applyAlignment="1" applyProtection="1">
      <alignment horizontal="center" vertical="center"/>
      <protection hidden="1"/>
    </xf>
    <xf numFmtId="0" fontId="11" fillId="0" borderId="96" xfId="0" applyFont="1" applyBorder="1" applyAlignment="1" applyProtection="1">
      <alignment horizontal="center" vertical="center"/>
      <protection hidden="1"/>
    </xf>
    <xf numFmtId="0" fontId="11" fillId="0" borderId="93" xfId="0" applyFont="1" applyBorder="1" applyAlignment="1" applyProtection="1">
      <alignment horizontal="center" vertical="center" wrapText="1"/>
      <protection hidden="1"/>
    </xf>
    <xf numFmtId="0" fontId="11" fillId="0" borderId="94" xfId="0" applyFont="1" applyBorder="1" applyAlignment="1" applyProtection="1">
      <alignment horizontal="center" vertical="center" wrapText="1"/>
      <protection hidden="1"/>
    </xf>
    <xf numFmtId="0" fontId="11" fillId="0" borderId="96" xfId="0" applyFont="1" applyBorder="1" applyAlignment="1" applyProtection="1">
      <alignment horizontal="center" vertical="center" wrapText="1"/>
      <protection hidden="1"/>
    </xf>
    <xf numFmtId="2" fontId="6" fillId="0" borderId="97" xfId="0" applyNumberFormat="1" applyFont="1" applyBorder="1" applyAlignment="1" applyProtection="1">
      <alignment horizontal="center" vertical="center" wrapText="1"/>
      <protection hidden="1"/>
    </xf>
    <xf numFmtId="2" fontId="6" fillId="0" borderId="98" xfId="0" applyNumberFormat="1" applyFont="1" applyBorder="1" applyAlignment="1" applyProtection="1">
      <alignment horizontal="center" vertical="center" wrapText="1"/>
      <protection hidden="1"/>
    </xf>
    <xf numFmtId="0" fontId="11" fillId="0" borderId="99" xfId="0" applyFont="1" applyBorder="1" applyAlignment="1" applyProtection="1">
      <alignment horizontal="center" vertical="center" wrapText="1"/>
      <protection hidden="1"/>
    </xf>
    <xf numFmtId="0" fontId="11" fillId="0" borderId="6" xfId="0" applyFont="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hidden="1"/>
    </xf>
    <xf numFmtId="0" fontId="6" fillId="0" borderId="100" xfId="0" applyFont="1" applyBorder="1" applyAlignment="1" applyProtection="1">
      <alignment horizontal="center" vertical="center"/>
      <protection hidden="1"/>
    </xf>
    <xf numFmtId="0" fontId="6" fillId="0" borderId="78" xfId="0" applyFont="1" applyBorder="1" applyAlignment="1" applyProtection="1">
      <alignment horizontal="center" vertical="center"/>
      <protection hidden="1"/>
    </xf>
    <xf numFmtId="0" fontId="6" fillId="0" borderId="101" xfId="0" applyFont="1" applyBorder="1" applyAlignment="1" applyProtection="1">
      <alignment horizontal="center" vertical="center"/>
      <protection hidden="1"/>
    </xf>
    <xf numFmtId="0" fontId="6" fillId="0" borderId="102" xfId="0" applyFont="1" applyBorder="1" applyAlignment="1" applyProtection="1">
      <alignment vertical="center"/>
      <protection hidden="1"/>
    </xf>
    <xf numFmtId="2" fontId="6" fillId="0" borderId="102" xfId="0" applyNumberFormat="1" applyFont="1" applyBorder="1" applyAlignment="1" applyProtection="1">
      <alignment horizontal="center" vertical="center"/>
      <protection hidden="1"/>
    </xf>
    <xf numFmtId="9" fontId="6" fillId="16" borderId="51" xfId="3" applyFont="1" applyFill="1" applyBorder="1" applyAlignment="1" applyProtection="1">
      <alignment horizontal="center" vertical="center"/>
      <protection hidden="1"/>
    </xf>
    <xf numFmtId="9" fontId="6" fillId="16" borderId="43" xfId="3" applyFont="1" applyFill="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9" fontId="6" fillId="16" borderId="42" xfId="3" applyFont="1" applyFill="1" applyBorder="1" applyAlignment="1" applyProtection="1">
      <alignment horizontal="center" vertical="center"/>
      <protection hidden="1"/>
    </xf>
    <xf numFmtId="2" fontId="6" fillId="0" borderId="104" xfId="0" applyNumberFormat="1" applyFont="1" applyBorder="1" applyAlignment="1" applyProtection="1">
      <alignment horizontal="center" vertical="center" wrapText="1"/>
      <protection hidden="1"/>
    </xf>
    <xf numFmtId="2" fontId="6" fillId="0" borderId="105" xfId="0" applyNumberFormat="1" applyFont="1" applyBorder="1" applyAlignment="1" applyProtection="1">
      <alignment horizontal="center" vertical="center" wrapText="1"/>
      <protection hidden="1"/>
    </xf>
    <xf numFmtId="0" fontId="6" fillId="0" borderId="77" xfId="0" applyFont="1" applyBorder="1" applyAlignment="1" applyProtection="1">
      <alignment horizontal="right" vertical="center" shrinkToFit="1"/>
      <protection hidden="1"/>
    </xf>
    <xf numFmtId="0" fontId="6" fillId="0" borderId="78" xfId="0" applyFont="1" applyBorder="1" applyAlignment="1" applyProtection="1">
      <alignment horizontal="right" vertical="center" shrinkToFit="1"/>
      <protection hidden="1"/>
    </xf>
    <xf numFmtId="0" fontId="6" fillId="0" borderId="101" xfId="0" applyFont="1" applyBorder="1" applyAlignment="1" applyProtection="1">
      <alignment horizontal="right" vertical="center" shrinkToFit="1"/>
      <protection hidden="1"/>
    </xf>
    <xf numFmtId="0" fontId="17" fillId="0" borderId="100" xfId="0" applyFont="1" applyBorder="1" applyAlignment="1" applyProtection="1">
      <alignment horizontal="center" vertical="center" shrinkToFit="1"/>
      <protection locked="0"/>
    </xf>
    <xf numFmtId="0" fontId="17" fillId="0" borderId="78" xfId="0" applyFont="1" applyBorder="1" applyAlignment="1" applyProtection="1">
      <alignment horizontal="center" vertical="center" shrinkToFit="1"/>
      <protection locked="0"/>
    </xf>
    <xf numFmtId="0" fontId="17" fillId="0" borderId="101" xfId="0" applyFont="1" applyBorder="1" applyAlignment="1" applyProtection="1">
      <alignment horizontal="center" vertical="center" shrinkToFit="1"/>
      <protection locked="0"/>
    </xf>
    <xf numFmtId="0" fontId="17" fillId="0" borderId="42" xfId="0" applyFont="1" applyBorder="1" applyAlignment="1" applyProtection="1">
      <alignment horizontal="center" vertical="center"/>
      <protection hidden="1"/>
    </xf>
    <xf numFmtId="2" fontId="17" fillId="0" borderId="102" xfId="0" applyNumberFormat="1" applyFont="1" applyBorder="1" applyAlignment="1" applyProtection="1">
      <alignment horizontal="center" vertical="center"/>
      <protection hidden="1"/>
    </xf>
    <xf numFmtId="9" fontId="17" fillId="16" borderId="51" xfId="0" applyNumberFormat="1" applyFont="1" applyFill="1" applyBorder="1" applyAlignment="1" applyProtection="1">
      <alignment horizontal="center" vertical="center"/>
      <protection hidden="1"/>
    </xf>
    <xf numFmtId="0" fontId="17" fillId="0" borderId="102" xfId="0" applyFont="1" applyBorder="1" applyAlignment="1" applyProtection="1">
      <alignment horizontal="center" vertical="center"/>
      <protection hidden="1"/>
    </xf>
    <xf numFmtId="9" fontId="17" fillId="16" borderId="43" xfId="0" applyNumberFormat="1" applyFont="1" applyFill="1" applyBorder="1" applyAlignment="1" applyProtection="1">
      <alignment horizontal="center" vertical="center"/>
      <protection hidden="1"/>
    </xf>
    <xf numFmtId="0" fontId="17" fillId="0" borderId="106" xfId="0" applyFont="1" applyBorder="1" applyAlignment="1" applyProtection="1">
      <alignment horizontal="center" vertical="center" shrinkToFit="1"/>
      <protection locked="0"/>
    </xf>
    <xf numFmtId="2" fontId="17" fillId="0" borderId="31" xfId="0" applyNumberFormat="1" applyFont="1" applyBorder="1" applyAlignment="1" applyProtection="1">
      <alignment horizontal="center" vertical="center"/>
      <protection hidden="1"/>
    </xf>
    <xf numFmtId="9" fontId="17" fillId="16" borderId="107" xfId="0" applyNumberFormat="1" applyFont="1" applyFill="1" applyBorder="1" applyAlignment="1" applyProtection="1">
      <alignment horizontal="center" vertical="center"/>
      <protection hidden="1"/>
    </xf>
    <xf numFmtId="2" fontId="6" fillId="0" borderId="108" xfId="0" applyNumberFormat="1" applyFont="1" applyBorder="1" applyAlignment="1" applyProtection="1">
      <alignment horizontal="center" vertical="center" wrapText="1"/>
      <protection hidden="1"/>
    </xf>
    <xf numFmtId="2" fontId="6" fillId="0" borderId="109" xfId="0" applyNumberFormat="1" applyFont="1" applyBorder="1" applyAlignment="1" applyProtection="1">
      <alignment horizontal="center" vertical="center" wrapText="1"/>
      <protection hidden="1"/>
    </xf>
    <xf numFmtId="0" fontId="6" fillId="13" borderId="51" xfId="0" applyFont="1" applyFill="1" applyBorder="1" applyAlignment="1" applyProtection="1">
      <alignment horizontal="center" vertical="center" shrinkToFit="1"/>
      <protection hidden="1"/>
    </xf>
    <xf numFmtId="0" fontId="6" fillId="13" borderId="46" xfId="0" applyFont="1" applyFill="1" applyBorder="1" applyAlignment="1" applyProtection="1">
      <alignment horizontal="center" vertical="center" shrinkToFit="1"/>
      <protection hidden="1"/>
    </xf>
    <xf numFmtId="0" fontId="6" fillId="13" borderId="47" xfId="0" applyFont="1" applyFill="1" applyBorder="1" applyAlignment="1" applyProtection="1">
      <alignment horizontal="center" vertical="center" shrinkToFit="1"/>
      <protection hidden="1"/>
    </xf>
    <xf numFmtId="0" fontId="6" fillId="13" borderId="48" xfId="0" applyFont="1" applyFill="1" applyBorder="1" applyAlignment="1" applyProtection="1">
      <alignment horizontal="center" vertical="center" shrinkToFit="1"/>
      <protection hidden="1"/>
    </xf>
    <xf numFmtId="0" fontId="6" fillId="13" borderId="75" xfId="0" applyFont="1" applyFill="1" applyBorder="1" applyAlignment="1" applyProtection="1">
      <alignment horizontal="center" vertical="center"/>
      <protection hidden="1"/>
    </xf>
    <xf numFmtId="2" fontId="6" fillId="13" borderId="47" xfId="0" applyNumberFormat="1" applyFont="1" applyFill="1" applyBorder="1" applyAlignment="1" applyProtection="1">
      <alignment horizontal="center" vertical="center"/>
      <protection hidden="1"/>
    </xf>
    <xf numFmtId="2" fontId="6" fillId="15" borderId="54" xfId="0" applyNumberFormat="1" applyFont="1" applyFill="1" applyBorder="1" applyAlignment="1" applyProtection="1">
      <alignment horizontal="center" vertical="center"/>
      <protection hidden="1"/>
    </xf>
    <xf numFmtId="2" fontId="6" fillId="15" borderId="47" xfId="0" applyNumberFormat="1" applyFont="1" applyFill="1" applyBorder="1" applyAlignment="1" applyProtection="1">
      <alignment horizontal="center" vertical="center"/>
      <protection hidden="1"/>
    </xf>
    <xf numFmtId="0" fontId="6" fillId="13" borderId="71" xfId="0" applyFont="1" applyFill="1" applyBorder="1" applyAlignment="1" applyProtection="1">
      <alignment horizontal="center" vertical="center"/>
      <protection hidden="1"/>
    </xf>
    <xf numFmtId="2" fontId="6" fillId="13" borderId="43" xfId="0" applyNumberFormat="1" applyFont="1" applyFill="1" applyBorder="1" applyAlignment="1" applyProtection="1">
      <alignment horizontal="center" vertical="center"/>
      <protection hidden="1"/>
    </xf>
    <xf numFmtId="2" fontId="6" fillId="15" borderId="51" xfId="0" applyNumberFormat="1" applyFont="1" applyFill="1" applyBorder="1" applyAlignment="1" applyProtection="1">
      <alignment horizontal="center" vertical="center"/>
      <protection hidden="1"/>
    </xf>
    <xf numFmtId="2" fontId="6" fillId="13" borderId="110" xfId="0" applyNumberFormat="1" applyFont="1" applyFill="1" applyBorder="1" applyAlignment="1" applyProtection="1">
      <alignment horizontal="center" vertical="center"/>
      <protection hidden="1"/>
    </xf>
    <xf numFmtId="1" fontId="6" fillId="13" borderId="33" xfId="0" applyNumberFormat="1" applyFont="1" applyFill="1" applyBorder="1" applyAlignment="1" applyProtection="1">
      <alignment horizontal="center" vertical="center"/>
      <protection hidden="1"/>
    </xf>
    <xf numFmtId="0" fontId="17" fillId="0" borderId="111" xfId="0" applyFont="1" applyBorder="1" applyAlignment="1" applyProtection="1">
      <alignment horizontal="center" vertical="center"/>
      <protection hidden="1"/>
    </xf>
    <xf numFmtId="176" fontId="18" fillId="0" borderId="16" xfId="0" applyNumberFormat="1" applyFont="1" applyBorder="1" applyAlignment="1" applyProtection="1">
      <alignment horizontal="left" vertical="center" shrinkToFit="1"/>
      <protection hidden="1"/>
    </xf>
    <xf numFmtId="176" fontId="18" fillId="0" borderId="13" xfId="0" applyNumberFormat="1" applyFont="1" applyBorder="1" applyAlignment="1" applyProtection="1">
      <alignment horizontal="left" vertical="center" shrinkToFit="1"/>
      <protection hidden="1"/>
    </xf>
    <xf numFmtId="0" fontId="19" fillId="0" borderId="112" xfId="0"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1" fontId="18" fillId="0" borderId="55" xfId="0" applyNumberFormat="1" applyFont="1" applyBorder="1" applyAlignment="1" applyProtection="1">
      <alignment horizontal="center" vertical="center"/>
      <protection hidden="1"/>
    </xf>
    <xf numFmtId="2" fontId="17" fillId="0" borderId="113" xfId="0" applyNumberFormat="1" applyFont="1" applyBorder="1" applyAlignment="1" applyProtection="1">
      <alignment horizontal="center" vertical="center"/>
      <protection hidden="1"/>
    </xf>
    <xf numFmtId="2" fontId="17" fillId="16" borderId="66" xfId="0" applyNumberFormat="1" applyFont="1" applyFill="1" applyBorder="1" applyAlignment="1" applyProtection="1">
      <alignment horizontal="center" vertical="center"/>
      <protection hidden="1"/>
    </xf>
    <xf numFmtId="1" fontId="18" fillId="0" borderId="113" xfId="0" applyNumberFormat="1" applyFont="1" applyBorder="1" applyAlignment="1" applyProtection="1">
      <alignment horizontal="center" vertical="center"/>
      <protection hidden="1"/>
    </xf>
    <xf numFmtId="2" fontId="17" fillId="16" borderId="38" xfId="0" applyNumberFormat="1" applyFont="1" applyFill="1" applyBorder="1" applyAlignment="1" applyProtection="1">
      <alignment horizontal="center" vertical="center"/>
      <protection hidden="1"/>
    </xf>
    <xf numFmtId="0" fontId="19" fillId="0" borderId="104" xfId="0" applyFont="1" applyBorder="1" applyAlignment="1" applyProtection="1">
      <alignment horizontal="center" vertical="center"/>
      <protection locked="0"/>
    </xf>
    <xf numFmtId="2" fontId="17" fillId="0" borderId="105" xfId="0" applyNumberFormat="1" applyFont="1" applyBorder="1" applyAlignment="1" applyProtection="1">
      <alignment horizontal="center" vertical="center"/>
      <protection hidden="1"/>
    </xf>
    <xf numFmtId="2" fontId="17" fillId="16" borderId="114" xfId="0" applyNumberFormat="1" applyFont="1" applyFill="1" applyBorder="1" applyAlignment="1" applyProtection="1">
      <alignment horizontal="center" vertical="center"/>
      <protection hidden="1"/>
    </xf>
    <xf numFmtId="2" fontId="17" fillId="0" borderId="115" xfId="0" applyNumberFormat="1" applyFont="1" applyBorder="1" applyAlignment="1" applyProtection="1">
      <alignment horizontal="center" vertical="center"/>
      <protection hidden="1"/>
    </xf>
    <xf numFmtId="1" fontId="17" fillId="0" borderId="113" xfId="0" applyNumberFormat="1" applyFont="1" applyBorder="1" applyAlignment="1" applyProtection="1">
      <alignment horizontal="center" vertical="center"/>
      <protection hidden="1"/>
    </xf>
    <xf numFmtId="0" fontId="17" fillId="0" borderId="105" xfId="0" applyFont="1" applyBorder="1" applyAlignment="1" applyProtection="1">
      <alignment horizontal="center" vertical="center"/>
      <protection hidden="1"/>
    </xf>
    <xf numFmtId="0" fontId="19" fillId="0" borderId="116" xfId="0"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1" fontId="18" fillId="0" borderId="56" xfId="0" applyNumberFormat="1" applyFont="1" applyBorder="1" applyAlignment="1" applyProtection="1">
      <alignment horizontal="center" vertical="center"/>
      <protection hidden="1"/>
    </xf>
    <xf numFmtId="2" fontId="17" fillId="16" borderId="117" xfId="0" applyNumberFormat="1" applyFont="1" applyFill="1" applyBorder="1" applyAlignment="1" applyProtection="1">
      <alignment horizontal="center" vertical="center"/>
      <protection hidden="1"/>
    </xf>
    <xf numFmtId="1" fontId="18" fillId="0" borderId="105" xfId="0" applyNumberFormat="1" applyFont="1" applyBorder="1" applyAlignment="1" applyProtection="1">
      <alignment horizontal="center" vertical="center"/>
      <protection hidden="1"/>
    </xf>
    <xf numFmtId="2" fontId="17" fillId="16" borderId="14" xfId="0" applyNumberFormat="1" applyFont="1" applyFill="1" applyBorder="1" applyAlignment="1" applyProtection="1">
      <alignment horizontal="center" vertical="center"/>
      <protection hidden="1"/>
    </xf>
    <xf numFmtId="2" fontId="17" fillId="0" borderId="104" xfId="0" applyNumberFormat="1" applyFont="1" applyBorder="1" applyAlignment="1" applyProtection="1">
      <alignment horizontal="center" vertical="center"/>
      <protection hidden="1"/>
    </xf>
    <xf numFmtId="1" fontId="17" fillId="0" borderId="105" xfId="0" applyNumberFormat="1" applyFont="1" applyBorder="1" applyAlignment="1" applyProtection="1">
      <alignment horizontal="center" vertical="center"/>
      <protection hidden="1"/>
    </xf>
    <xf numFmtId="0" fontId="18" fillId="0" borderId="116"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6" fillId="0" borderId="0" xfId="0" applyFont="1" applyAlignment="1" applyProtection="1">
      <alignment horizontal="left" vertical="center"/>
      <protection hidden="1"/>
    </xf>
    <xf numFmtId="0" fontId="17" fillId="0" borderId="32" xfId="0" applyFont="1" applyBorder="1" applyAlignment="1" applyProtection="1">
      <alignment horizontal="center" vertical="center"/>
      <protection hidden="1"/>
    </xf>
    <xf numFmtId="0" fontId="18" fillId="0" borderId="118" xfId="0" applyFont="1" applyBorder="1" applyAlignment="1" applyProtection="1">
      <alignment horizontal="center" vertical="center"/>
      <protection locked="0"/>
    </xf>
    <xf numFmtId="0" fontId="18" fillId="0" borderId="6" xfId="0" applyFont="1" applyBorder="1" applyAlignment="1" applyProtection="1">
      <alignment horizontal="center" vertical="center"/>
      <protection locked="0"/>
    </xf>
    <xf numFmtId="0" fontId="18" fillId="0" borderId="3" xfId="0" applyFont="1" applyBorder="1" applyAlignment="1" applyProtection="1">
      <alignment horizontal="center" vertical="center"/>
      <protection locked="0"/>
    </xf>
    <xf numFmtId="1" fontId="18" fillId="0" borderId="67" xfId="0" applyNumberFormat="1" applyFont="1" applyBorder="1" applyAlignment="1" applyProtection="1">
      <alignment horizontal="center" vertical="center"/>
      <protection hidden="1"/>
    </xf>
    <xf numFmtId="2" fontId="17" fillId="0" borderId="32" xfId="0" applyNumberFormat="1" applyFont="1" applyBorder="1" applyAlignment="1" applyProtection="1">
      <alignment horizontal="center" vertical="center"/>
      <protection hidden="1"/>
    </xf>
    <xf numFmtId="2" fontId="17" fillId="16" borderId="119" xfId="0" applyNumberFormat="1" applyFont="1" applyFill="1" applyBorder="1" applyAlignment="1" applyProtection="1">
      <alignment horizontal="center" vertical="center"/>
      <protection hidden="1"/>
    </xf>
    <xf numFmtId="1" fontId="18" fillId="0" borderId="32" xfId="0" applyNumberFormat="1" applyFont="1" applyBorder="1" applyAlignment="1" applyProtection="1">
      <alignment horizontal="center" vertical="center"/>
      <protection hidden="1"/>
    </xf>
    <xf numFmtId="2" fontId="17" fillId="16" borderId="4" xfId="0" applyNumberFormat="1" applyFont="1" applyFill="1" applyBorder="1" applyAlignment="1" applyProtection="1">
      <alignment horizontal="center" vertical="center"/>
      <protection hidden="1"/>
    </xf>
    <xf numFmtId="0" fontId="19" fillId="0" borderId="120" xfId="0" applyFont="1" applyBorder="1" applyAlignment="1" applyProtection="1">
      <alignment horizontal="center" vertical="center"/>
      <protection locked="0"/>
    </xf>
    <xf numFmtId="2" fontId="17" fillId="0" borderId="120" xfId="0" applyNumberFormat="1" applyFont="1" applyBorder="1" applyAlignment="1" applyProtection="1">
      <alignment horizontal="center" vertical="center"/>
      <protection hidden="1"/>
    </xf>
    <xf numFmtId="1" fontId="17" fillId="0" borderId="32" xfId="0" applyNumberFormat="1" applyFont="1" applyBorder="1" applyAlignment="1" applyProtection="1">
      <alignment horizontal="center" vertical="center"/>
      <protection hidden="1"/>
    </xf>
    <xf numFmtId="0" fontId="17" fillId="13" borderId="77" xfId="0" applyFont="1" applyFill="1" applyBorder="1" applyAlignment="1" applyProtection="1">
      <alignment horizontal="center" vertical="center" shrinkToFit="1"/>
      <protection hidden="1"/>
    </xf>
    <xf numFmtId="0" fontId="17" fillId="13" borderId="78" xfId="0" applyFont="1" applyFill="1" applyBorder="1" applyAlignment="1" applyProtection="1">
      <alignment horizontal="center" vertical="center" shrinkToFit="1"/>
      <protection hidden="1"/>
    </xf>
    <xf numFmtId="0" fontId="17" fillId="13" borderId="101" xfId="0" applyFont="1" applyFill="1" applyBorder="1" applyAlignment="1" applyProtection="1">
      <alignment horizontal="center" vertical="center" shrinkToFit="1"/>
      <protection hidden="1"/>
    </xf>
    <xf numFmtId="0" fontId="6" fillId="13" borderId="71" xfId="0" applyFont="1" applyFill="1" applyBorder="1" applyAlignment="1" applyProtection="1">
      <alignment horizontal="center" vertical="center" shrinkToFit="1"/>
      <protection hidden="1"/>
    </xf>
    <xf numFmtId="0" fontId="6" fillId="13" borderId="42" xfId="0" applyFont="1" applyFill="1" applyBorder="1" applyAlignment="1" applyProtection="1">
      <alignment horizontal="center" vertical="center"/>
      <protection hidden="1"/>
    </xf>
    <xf numFmtId="2" fontId="6" fillId="15" borderId="43" xfId="0" applyNumberFormat="1" applyFont="1" applyFill="1" applyBorder="1" applyAlignment="1" applyProtection="1">
      <alignment horizontal="center" vertical="center"/>
      <protection hidden="1"/>
    </xf>
    <xf numFmtId="2" fontId="17" fillId="13" borderId="103" xfId="0" applyNumberFormat="1" applyFont="1" applyFill="1" applyBorder="1" applyAlignment="1" applyProtection="1">
      <alignment horizontal="center" vertical="center"/>
      <protection hidden="1"/>
    </xf>
    <xf numFmtId="1" fontId="17" fillId="13" borderId="102" xfId="0" applyNumberFormat="1" applyFont="1" applyFill="1" applyBorder="1" applyAlignment="1" applyProtection="1">
      <alignment horizontal="center" vertical="center"/>
      <protection hidden="1"/>
    </xf>
    <xf numFmtId="0" fontId="17" fillId="0" borderId="113" xfId="0" applyFont="1" applyBorder="1" applyAlignment="1" applyProtection="1">
      <alignment horizontal="center" vertical="center"/>
      <protection hidden="1"/>
    </xf>
    <xf numFmtId="0" fontId="18" fillId="0" borderId="112" xfId="0" applyFont="1" applyBorder="1" applyAlignment="1" applyProtection="1">
      <alignment horizontal="center" vertical="center"/>
      <protection locked="0"/>
    </xf>
    <xf numFmtId="0" fontId="18" fillId="0" borderId="40" xfId="0" applyFont="1" applyBorder="1" applyAlignment="1" applyProtection="1">
      <alignment horizontal="center" vertical="center"/>
      <protection locked="0"/>
    </xf>
    <xf numFmtId="0" fontId="18" fillId="0" borderId="37" xfId="0" applyFont="1" applyBorder="1" applyAlignment="1" applyProtection="1">
      <alignment horizontal="center" vertical="center"/>
      <protection locked="0"/>
    </xf>
    <xf numFmtId="0" fontId="17" fillId="0" borderId="109" xfId="0" applyFont="1" applyBorder="1" applyAlignment="1" applyProtection="1">
      <alignment horizontal="center" vertical="center"/>
      <protection hidden="1"/>
    </xf>
    <xf numFmtId="176" fontId="18" fillId="0" borderId="121" xfId="0" applyNumberFormat="1" applyFont="1" applyBorder="1" applyAlignment="1" applyProtection="1">
      <alignment horizontal="left" vertical="center" shrinkToFit="1"/>
      <protection hidden="1"/>
    </xf>
    <xf numFmtId="176" fontId="18" fillId="0" borderId="122" xfId="0" applyNumberFormat="1" applyFont="1" applyBorder="1" applyAlignment="1" applyProtection="1">
      <alignment horizontal="left" vertical="center" shrinkToFit="1"/>
      <protection hidden="1"/>
    </xf>
    <xf numFmtId="0" fontId="18" fillId="0" borderId="123" xfId="0" applyFont="1" applyBorder="1" applyAlignment="1" applyProtection="1">
      <alignment horizontal="center" vertical="center"/>
      <protection locked="0"/>
    </xf>
    <xf numFmtId="0" fontId="18" fillId="0" borderId="121" xfId="0" applyFont="1" applyBorder="1" applyAlignment="1" applyProtection="1">
      <alignment horizontal="center" vertical="center"/>
      <protection locked="0"/>
    </xf>
    <xf numFmtId="0" fontId="18" fillId="0" borderId="122" xfId="0" applyFont="1" applyBorder="1" applyAlignment="1" applyProtection="1">
      <alignment horizontal="center" vertical="center"/>
      <protection locked="0"/>
    </xf>
    <xf numFmtId="1" fontId="18" fillId="0" borderId="72" xfId="0" applyNumberFormat="1" applyFont="1" applyBorder="1" applyAlignment="1" applyProtection="1">
      <alignment horizontal="center" vertical="center"/>
      <protection hidden="1"/>
    </xf>
    <xf numFmtId="2" fontId="17" fillId="0" borderId="109" xfId="0" applyNumberFormat="1" applyFont="1" applyBorder="1" applyAlignment="1" applyProtection="1">
      <alignment horizontal="center" vertical="center"/>
      <protection hidden="1"/>
    </xf>
    <xf numFmtId="2" fontId="17" fillId="16" borderId="124" xfId="0" applyNumberFormat="1" applyFont="1" applyFill="1" applyBorder="1" applyAlignment="1" applyProtection="1">
      <alignment horizontal="center" vertical="center"/>
      <protection hidden="1"/>
    </xf>
    <xf numFmtId="1" fontId="18" fillId="0" borderId="109" xfId="0" applyNumberFormat="1" applyFont="1" applyBorder="1" applyAlignment="1" applyProtection="1">
      <alignment horizontal="center" vertical="center"/>
      <protection hidden="1"/>
    </xf>
    <xf numFmtId="2" fontId="17" fillId="16" borderId="73" xfId="0" applyNumberFormat="1" applyFont="1" applyFill="1" applyBorder="1" applyAlignment="1" applyProtection="1">
      <alignment horizontal="center" vertical="center"/>
      <protection hidden="1"/>
    </xf>
    <xf numFmtId="0" fontId="19" fillId="0" borderId="108" xfId="0" applyFont="1" applyBorder="1" applyAlignment="1" applyProtection="1">
      <alignment horizontal="center" vertical="center"/>
      <protection locked="0"/>
    </xf>
    <xf numFmtId="2" fontId="17" fillId="16" borderId="125" xfId="0" applyNumberFormat="1" applyFont="1" applyFill="1" applyBorder="1" applyAlignment="1" applyProtection="1">
      <alignment horizontal="center" vertical="center"/>
      <protection hidden="1"/>
    </xf>
    <xf numFmtId="2" fontId="17" fillId="0" borderId="108" xfId="0" applyNumberFormat="1" applyFont="1" applyBorder="1" applyAlignment="1" applyProtection="1">
      <alignment horizontal="center" vertical="center"/>
      <protection hidden="1"/>
    </xf>
    <xf numFmtId="1" fontId="17" fillId="0" borderId="109" xfId="0" applyNumberFormat="1" applyFont="1" applyBorder="1" applyAlignment="1" applyProtection="1">
      <alignment horizontal="center" vertical="center"/>
      <protection hidden="1"/>
    </xf>
    <xf numFmtId="0" fontId="6" fillId="13" borderId="126" xfId="0" applyFont="1" applyFill="1" applyBorder="1" applyAlignment="1" applyProtection="1">
      <alignment horizontal="center" vertical="center" shrinkToFit="1"/>
      <protection hidden="1"/>
    </xf>
    <xf numFmtId="0" fontId="6" fillId="13" borderId="127" xfId="0" applyFont="1" applyFill="1" applyBorder="1" applyAlignment="1" applyProtection="1">
      <alignment horizontal="center" vertical="center" shrinkToFit="1"/>
      <protection hidden="1"/>
    </xf>
    <xf numFmtId="0" fontId="6" fillId="13" borderId="128" xfId="0" applyFont="1" applyFill="1" applyBorder="1" applyAlignment="1" applyProtection="1">
      <alignment horizontal="center" vertical="center" shrinkToFit="1"/>
      <protection hidden="1"/>
    </xf>
    <xf numFmtId="0" fontId="20" fillId="0" borderId="112" xfId="0" applyFont="1" applyFill="1" applyBorder="1" applyAlignment="1" applyProtection="1">
      <alignment horizontal="center" vertical="center"/>
      <protection locked="0"/>
    </xf>
    <xf numFmtId="0" fontId="21" fillId="0" borderId="16" xfId="0" applyFont="1" applyFill="1" applyBorder="1" applyAlignment="1" applyProtection="1">
      <alignment horizontal="center" vertical="center"/>
      <protection locked="0"/>
    </xf>
    <xf numFmtId="0" fontId="20" fillId="0" borderId="16" xfId="0" applyFont="1" applyFill="1" applyBorder="1" applyAlignment="1" applyProtection="1">
      <alignment horizontal="center" vertical="center"/>
      <protection locked="0"/>
    </xf>
    <xf numFmtId="0" fontId="20" fillId="0" borderId="116" xfId="0" applyFont="1" applyFill="1" applyBorder="1" applyAlignment="1" applyProtection="1">
      <alignment horizontal="center" vertical="center"/>
      <protection locked="0"/>
    </xf>
    <xf numFmtId="0" fontId="21" fillId="0" borderId="116" xfId="0" applyFont="1" applyFill="1" applyBorder="1" applyAlignment="1" applyProtection="1">
      <alignment horizontal="center" vertical="center"/>
      <protection locked="0"/>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11" fillId="0" borderId="129" xfId="0" applyFont="1" applyBorder="1" applyAlignment="1" applyProtection="1">
      <alignment horizontal="center" vertical="center"/>
      <protection hidden="1"/>
    </xf>
    <xf numFmtId="0" fontId="11" fillId="0" borderId="49" xfId="0" applyFont="1" applyBorder="1" applyAlignment="1" applyProtection="1">
      <alignment horizontal="center" vertical="center"/>
      <protection hidden="1"/>
    </xf>
    <xf numFmtId="0" fontId="11" fillId="0" borderId="50" xfId="0" applyFont="1" applyBorder="1" applyAlignment="1" applyProtection="1">
      <alignment horizontal="center" vertical="center"/>
      <protection hidden="1"/>
    </xf>
    <xf numFmtId="0" fontId="11" fillId="0" borderId="130" xfId="0" applyFont="1" applyBorder="1" applyAlignment="1" applyProtection="1">
      <alignment horizontal="center" vertical="center"/>
      <protection hidden="1"/>
    </xf>
    <xf numFmtId="0" fontId="11" fillId="0" borderId="75" xfId="0" applyFont="1" applyBorder="1" applyAlignment="1" applyProtection="1">
      <alignment horizontal="center" vertical="center" wrapText="1"/>
      <protection hidden="1"/>
    </xf>
    <xf numFmtId="0" fontId="11" fillId="0" borderId="47" xfId="0" applyFont="1" applyBorder="1" applyAlignment="1" applyProtection="1">
      <alignment horizontal="center" vertical="center" wrapText="1"/>
      <protection hidden="1"/>
    </xf>
    <xf numFmtId="0" fontId="11" fillId="0" borderId="131" xfId="0" applyFont="1" applyBorder="1" applyAlignment="1" applyProtection="1">
      <alignment horizontal="center" vertical="center"/>
      <protection hidden="1"/>
    </xf>
    <xf numFmtId="0" fontId="11" fillId="0" borderId="53" xfId="0" applyFont="1" applyBorder="1" applyAlignment="1" applyProtection="1">
      <alignment horizontal="center" vertical="center"/>
      <protection hidden="1"/>
    </xf>
    <xf numFmtId="0" fontId="11" fillId="0" borderId="132" xfId="0" applyFont="1" applyBorder="1" applyAlignment="1" applyProtection="1">
      <alignment horizontal="center" vertical="center"/>
      <protection hidden="1"/>
    </xf>
    <xf numFmtId="0" fontId="11" fillId="0" borderId="131" xfId="0" applyFont="1" applyBorder="1" applyAlignment="1" applyProtection="1">
      <alignment horizontal="center" vertical="center" wrapText="1"/>
      <protection hidden="1"/>
    </xf>
    <xf numFmtId="0" fontId="11" fillId="0" borderId="53" xfId="0" applyFont="1" applyBorder="1" applyAlignment="1" applyProtection="1">
      <alignment horizontal="center" vertical="center" wrapText="1"/>
      <protection hidden="1"/>
    </xf>
    <xf numFmtId="0" fontId="11" fillId="0" borderId="132" xfId="0" applyFont="1" applyBorder="1" applyAlignment="1" applyProtection="1">
      <alignment horizontal="center" vertical="center" wrapText="1"/>
      <protection hidden="1"/>
    </xf>
    <xf numFmtId="2" fontId="6" fillId="0" borderId="133" xfId="0" applyNumberFormat="1" applyFont="1" applyBorder="1" applyAlignment="1" applyProtection="1">
      <alignment horizontal="center" vertical="center" wrapText="1"/>
      <protection hidden="1"/>
    </xf>
    <xf numFmtId="2" fontId="6" fillId="0" borderId="134" xfId="0" applyNumberFormat="1" applyFont="1" applyBorder="1" applyAlignment="1" applyProtection="1">
      <alignment horizontal="center" vertical="center" wrapText="1"/>
      <protection hidden="1"/>
    </xf>
    <xf numFmtId="0" fontId="11" fillId="0" borderId="42" xfId="0" applyFont="1" applyBorder="1" applyAlignment="1" applyProtection="1">
      <alignment horizontal="center" vertical="center" wrapText="1"/>
      <protection hidden="1"/>
    </xf>
    <xf numFmtId="0" fontId="11" fillId="0" borderId="43" xfId="0" applyFont="1" applyBorder="1" applyAlignment="1" applyProtection="1">
      <alignment horizontal="center" vertical="center" wrapText="1"/>
      <protection hidden="1"/>
    </xf>
    <xf numFmtId="9" fontId="6" fillId="16" borderId="135" xfId="3" applyFont="1" applyFill="1" applyBorder="1" applyAlignment="1" applyProtection="1">
      <alignment horizontal="center" vertical="center"/>
      <protection hidden="1"/>
    </xf>
    <xf numFmtId="2" fontId="6" fillId="0" borderId="106" xfId="0" applyNumberFormat="1" applyFont="1" applyBorder="1" applyAlignment="1" applyProtection="1">
      <alignment horizontal="center" vertical="center" wrapText="1"/>
      <protection hidden="1"/>
    </xf>
    <xf numFmtId="2" fontId="6" fillId="0" borderId="31" xfId="0" applyNumberFormat="1" applyFont="1" applyBorder="1" applyAlignment="1" applyProtection="1">
      <alignment horizontal="center" vertical="center" wrapText="1"/>
      <protection hidden="1"/>
    </xf>
    <xf numFmtId="0" fontId="6" fillId="0" borderId="45" xfId="0" applyFont="1" applyBorder="1" applyAlignment="1" applyProtection="1">
      <alignment horizontal="right" vertical="center" shrinkToFit="1"/>
      <protection hidden="1"/>
    </xf>
    <xf numFmtId="0" fontId="6" fillId="0" borderId="0" xfId="0" applyFont="1" applyAlignment="1" applyProtection="1">
      <alignment horizontal="right" vertical="center" shrinkToFit="1"/>
      <protection hidden="1"/>
    </xf>
    <xf numFmtId="0" fontId="17" fillId="0" borderId="136" xfId="0" applyFont="1" applyBorder="1" applyAlignment="1" applyProtection="1">
      <alignment horizontal="center" vertical="center" shrinkToFit="1"/>
      <protection locked="0"/>
    </xf>
    <xf numFmtId="0" fontId="17" fillId="0" borderId="23" xfId="0" applyFont="1" applyBorder="1" applyAlignment="1" applyProtection="1">
      <alignment horizontal="center" vertical="center" shrinkToFit="1"/>
      <protection locked="0"/>
    </xf>
    <xf numFmtId="0" fontId="17" fillId="0" borderId="1" xfId="0" applyFont="1" applyBorder="1" applyAlignment="1" applyProtection="1">
      <alignment horizontal="center" vertical="center" shrinkToFit="1"/>
      <protection locked="0"/>
    </xf>
    <xf numFmtId="0" fontId="17" fillId="0" borderId="31" xfId="0" applyFont="1" applyBorder="1" applyAlignment="1" applyProtection="1">
      <alignment horizontal="center" vertical="center"/>
      <protection hidden="1"/>
    </xf>
    <xf numFmtId="0" fontId="6" fillId="13" borderId="77" xfId="0" applyFont="1" applyFill="1" applyBorder="1" applyAlignment="1" applyProtection="1">
      <alignment horizontal="center" vertical="center" shrinkToFit="1"/>
      <protection hidden="1"/>
    </xf>
    <xf numFmtId="0" fontId="6" fillId="13" borderId="78" xfId="0" applyFont="1" applyFill="1" applyBorder="1" applyAlignment="1" applyProtection="1">
      <alignment horizontal="center" vertical="center" shrinkToFit="1"/>
      <protection hidden="1"/>
    </xf>
    <xf numFmtId="0" fontId="6" fillId="13" borderId="101" xfId="0" applyFont="1" applyFill="1" applyBorder="1" applyAlignment="1" applyProtection="1">
      <alignment horizontal="center" vertical="center" shrinkToFit="1"/>
      <protection hidden="1"/>
    </xf>
    <xf numFmtId="2" fontId="6" fillId="13" borderId="103" xfId="0" applyNumberFormat="1" applyFont="1" applyFill="1" applyBorder="1" applyAlignment="1" applyProtection="1">
      <alignment horizontal="center" vertical="center"/>
      <protection hidden="1"/>
    </xf>
    <xf numFmtId="1" fontId="6" fillId="13" borderId="102" xfId="0" applyNumberFormat="1" applyFont="1" applyFill="1" applyBorder="1" applyAlignment="1" applyProtection="1">
      <alignment horizontal="center" vertical="center"/>
      <protection hidden="1"/>
    </xf>
    <xf numFmtId="0" fontId="17" fillId="0" borderId="137" xfId="0" applyFont="1" applyBorder="1" applyAlignment="1" applyProtection="1">
      <alignment horizontal="center" vertical="center"/>
      <protection hidden="1"/>
    </xf>
    <xf numFmtId="0" fontId="17" fillId="0" borderId="99" xfId="0" applyFont="1" applyBorder="1" applyAlignment="1" applyProtection="1">
      <alignment horizontal="center" vertical="center"/>
      <protection hidden="1"/>
    </xf>
    <xf numFmtId="2" fontId="17" fillId="16" borderId="138" xfId="0" applyNumberFormat="1" applyFont="1" applyFill="1" applyBorder="1" applyAlignment="1" applyProtection="1">
      <alignment horizontal="center" vertical="center"/>
      <protection hidden="1"/>
    </xf>
    <xf numFmtId="0" fontId="17" fillId="13" borderId="71" xfId="0" applyFont="1" applyFill="1" applyBorder="1" applyAlignment="1" applyProtection="1">
      <alignment horizontal="center" vertical="center" shrinkToFit="1"/>
      <protection hidden="1"/>
    </xf>
    <xf numFmtId="0" fontId="17" fillId="13" borderId="43" xfId="0" applyFont="1" applyFill="1" applyBorder="1" applyAlignment="1" applyProtection="1">
      <alignment horizontal="center" vertical="center" shrinkToFit="1"/>
      <protection hidden="1"/>
    </xf>
    <xf numFmtId="0" fontId="17" fillId="13" borderId="44" xfId="0" applyFont="1" applyFill="1" applyBorder="1" applyAlignment="1" applyProtection="1">
      <alignment horizontal="center" vertical="center" shrinkToFit="1"/>
      <protection hidden="1"/>
    </xf>
    <xf numFmtId="0" fontId="17" fillId="13" borderId="42" xfId="0" applyFont="1" applyFill="1" applyBorder="1" applyAlignment="1" applyProtection="1">
      <alignment horizontal="center" vertical="center"/>
      <protection hidden="1"/>
    </xf>
    <xf numFmtId="2" fontId="17" fillId="13" borderId="43" xfId="0" applyNumberFormat="1" applyFont="1" applyFill="1" applyBorder="1" applyAlignment="1" applyProtection="1">
      <alignment horizontal="center" vertical="center"/>
      <protection hidden="1"/>
    </xf>
    <xf numFmtId="2" fontId="17" fillId="15" borderId="51" xfId="0" applyNumberFormat="1" applyFont="1" applyFill="1" applyBorder="1" applyAlignment="1" applyProtection="1">
      <alignment horizontal="center" vertical="center"/>
      <protection hidden="1"/>
    </xf>
    <xf numFmtId="0" fontId="17" fillId="0" borderId="139" xfId="0" applyFont="1" applyBorder="1" applyAlignment="1" applyProtection="1">
      <alignment horizontal="center" vertical="center"/>
      <protection hidden="1"/>
    </xf>
    <xf numFmtId="0" fontId="22" fillId="0" borderId="0" xfId="0" applyFont="1" applyAlignment="1">
      <alignment vertical="center"/>
    </xf>
    <xf numFmtId="0" fontId="22" fillId="0" borderId="0" xfId="0" applyFont="1" applyAlignment="1">
      <alignment horizontal="left" vertical="center" indent="1"/>
    </xf>
    <xf numFmtId="0" fontId="22" fillId="0" borderId="0" xfId="0" applyFont="1" applyAlignment="1">
      <alignment horizontal="left" vertical="center"/>
    </xf>
    <xf numFmtId="0" fontId="23" fillId="0" borderId="0" xfId="0" applyFont="1" applyAlignment="1">
      <alignment horizontal="center" vertical="center"/>
    </xf>
    <xf numFmtId="0" fontId="23" fillId="0" borderId="0" xfId="0" applyFont="1" applyAlignment="1">
      <alignment horizontal="left" vertical="center"/>
    </xf>
    <xf numFmtId="0" fontId="24" fillId="17" borderId="0" xfId="0" applyFont="1" applyFill="1" applyAlignment="1">
      <alignment vertical="center"/>
    </xf>
    <xf numFmtId="0" fontId="25" fillId="17" borderId="0" xfId="0" applyFont="1" applyFill="1" applyAlignment="1">
      <alignment horizontal="left" vertical="center" indent="1"/>
    </xf>
    <xf numFmtId="0" fontId="25" fillId="17" borderId="0" xfId="0" applyFont="1" applyFill="1" applyAlignment="1">
      <alignment vertical="center"/>
    </xf>
    <xf numFmtId="0" fontId="25" fillId="17" borderId="0" xfId="0" applyFont="1" applyFill="1" applyAlignment="1">
      <alignment horizontal="left" vertical="center"/>
    </xf>
    <xf numFmtId="0" fontId="22" fillId="17" borderId="0" xfId="0" applyFont="1" applyFill="1" applyAlignment="1">
      <alignment vertical="center"/>
    </xf>
    <xf numFmtId="0" fontId="26" fillId="17" borderId="0" xfId="0" applyFont="1" applyFill="1" applyAlignment="1">
      <alignment horizontal="left" vertical="center"/>
    </xf>
    <xf numFmtId="0" fontId="27" fillId="17" borderId="0" xfId="0" applyFont="1" applyFill="1" applyAlignment="1">
      <alignment horizontal="right" vertical="center"/>
    </xf>
    <xf numFmtId="0" fontId="28" fillId="3" borderId="7" xfId="0" applyFont="1" applyFill="1" applyBorder="1" applyAlignment="1">
      <alignment horizontal="left" vertical="center" indent="1"/>
    </xf>
    <xf numFmtId="0" fontId="28" fillId="3" borderId="8" xfId="0" applyFont="1" applyFill="1" applyBorder="1" applyAlignment="1">
      <alignment horizontal="left" vertical="center" indent="1"/>
    </xf>
    <xf numFmtId="0" fontId="28" fillId="3" borderId="9" xfId="0" applyFont="1" applyFill="1" applyBorder="1" applyAlignment="1">
      <alignment horizontal="left" vertical="center" indent="1"/>
    </xf>
    <xf numFmtId="0" fontId="28" fillId="3" borderId="45" xfId="0" applyFont="1" applyFill="1" applyBorder="1" applyAlignment="1">
      <alignment horizontal="left" vertical="center" indent="1"/>
    </xf>
    <xf numFmtId="0" fontId="28" fillId="3" borderId="0" xfId="0" applyFont="1" applyFill="1" applyAlignment="1">
      <alignment horizontal="left" vertical="center" indent="1"/>
    </xf>
    <xf numFmtId="0" fontId="28" fillId="3" borderId="69" xfId="0" applyFont="1" applyFill="1" applyBorder="1" applyAlignment="1">
      <alignment horizontal="left" vertical="center" indent="1"/>
    </xf>
    <xf numFmtId="0" fontId="28" fillId="16" borderId="45" xfId="0" applyFont="1" applyFill="1" applyBorder="1" applyAlignment="1">
      <alignment horizontal="left" vertical="center" indent="1"/>
    </xf>
    <xf numFmtId="0" fontId="28" fillId="16" borderId="0" xfId="0" applyFont="1" applyFill="1" applyAlignment="1">
      <alignment horizontal="left" vertical="center"/>
    </xf>
    <xf numFmtId="0" fontId="28" fillId="16" borderId="0" xfId="0" applyFont="1" applyFill="1" applyAlignment="1">
      <alignment horizontal="center" vertical="center"/>
    </xf>
    <xf numFmtId="0" fontId="28" fillId="16" borderId="69" xfId="0" applyFont="1" applyFill="1" applyBorder="1" applyAlignment="1">
      <alignment horizontal="left" vertical="center"/>
    </xf>
    <xf numFmtId="0" fontId="22" fillId="16" borderId="45" xfId="0" applyFont="1" applyFill="1" applyBorder="1" applyAlignment="1">
      <alignment vertical="center"/>
    </xf>
    <xf numFmtId="0" fontId="22" fillId="16" borderId="0" xfId="0" applyFont="1" applyFill="1" applyAlignment="1">
      <alignment vertical="center"/>
    </xf>
    <xf numFmtId="0" fontId="23" fillId="16" borderId="0" xfId="0" applyFont="1" applyFill="1" applyAlignment="1">
      <alignment horizontal="left" vertical="center"/>
    </xf>
    <xf numFmtId="0" fontId="22" fillId="16" borderId="69" xfId="0" applyFont="1" applyFill="1" applyBorder="1" applyAlignment="1">
      <alignment vertical="center"/>
    </xf>
    <xf numFmtId="0" fontId="22" fillId="16" borderId="45" xfId="0" applyFont="1" applyFill="1" applyBorder="1" applyAlignment="1">
      <alignment horizontal="left" vertical="center" indent="1"/>
    </xf>
    <xf numFmtId="0" fontId="29" fillId="12" borderId="13" xfId="0" applyFont="1" applyFill="1" applyBorder="1" applyAlignment="1">
      <alignment horizontal="left" vertical="center" indent="1"/>
    </xf>
    <xf numFmtId="0" fontId="29" fillId="12" borderId="14" xfId="0" applyFont="1" applyFill="1" applyBorder="1" applyAlignment="1">
      <alignment horizontal="left" vertical="center" indent="1"/>
    </xf>
    <xf numFmtId="0" fontId="29" fillId="12" borderId="14" xfId="0" applyFont="1" applyFill="1" applyBorder="1" applyAlignment="1">
      <alignment horizontal="center" vertical="center"/>
    </xf>
    <xf numFmtId="0" fontId="23" fillId="12" borderId="14" xfId="0" applyFont="1" applyFill="1" applyBorder="1" applyAlignment="1" applyProtection="1">
      <alignment horizontal="left" vertical="center"/>
      <protection locked="0"/>
    </xf>
    <xf numFmtId="0" fontId="23" fillId="12" borderId="15" xfId="0" applyFont="1" applyFill="1" applyBorder="1" applyAlignment="1" applyProtection="1">
      <alignment horizontal="left" vertical="center"/>
      <protection locked="0"/>
    </xf>
    <xf numFmtId="0" fontId="28" fillId="3" borderId="13" xfId="0" applyFont="1" applyFill="1" applyBorder="1" applyAlignment="1">
      <alignment horizontal="left" vertical="center" indent="1"/>
    </xf>
    <xf numFmtId="0" fontId="30" fillId="3" borderId="15" xfId="0" applyFont="1" applyFill="1" applyBorder="1" applyAlignment="1">
      <alignment horizontal="left" vertical="center"/>
    </xf>
    <xf numFmtId="0" fontId="30" fillId="3" borderId="16" xfId="0" applyFont="1" applyFill="1" applyBorder="1" applyAlignment="1">
      <alignment horizontal="left" vertical="center"/>
    </xf>
    <xf numFmtId="0" fontId="29" fillId="12" borderId="16" xfId="0" applyFont="1" applyFill="1" applyBorder="1" applyAlignment="1">
      <alignment vertical="center"/>
    </xf>
    <xf numFmtId="0" fontId="22" fillId="12" borderId="16" xfId="0" applyFont="1" applyFill="1" applyBorder="1" applyAlignment="1" applyProtection="1">
      <alignment horizontal="left" vertical="center" indent="1"/>
      <protection locked="0"/>
    </xf>
    <xf numFmtId="0" fontId="29" fillId="16" borderId="0" xfId="0" applyFont="1" applyFill="1" applyAlignment="1">
      <alignment horizontal="left" vertical="center" indent="1"/>
    </xf>
    <xf numFmtId="0" fontId="29" fillId="16" borderId="0" xfId="0" applyFont="1" applyFill="1" applyAlignment="1">
      <alignment horizontal="center" vertical="center"/>
    </xf>
    <xf numFmtId="0" fontId="23" fillId="16" borderId="45" xfId="0" applyFont="1" applyFill="1" applyBorder="1" applyAlignment="1">
      <alignment horizontal="left" vertical="center"/>
    </xf>
    <xf numFmtId="0" fontId="29" fillId="12" borderId="3" xfId="0" applyFont="1" applyFill="1" applyBorder="1" applyAlignment="1">
      <alignment horizontal="left" vertical="center" indent="1"/>
    </xf>
    <xf numFmtId="0" fontId="29" fillId="12" borderId="4" xfId="0" applyFont="1" applyFill="1" applyBorder="1" applyAlignment="1">
      <alignment horizontal="left" vertical="center" indent="1"/>
    </xf>
    <xf numFmtId="0" fontId="29" fillId="12" borderId="4" xfId="0" applyFont="1" applyFill="1" applyBorder="1" applyAlignment="1">
      <alignment horizontal="center" vertical="center"/>
    </xf>
    <xf numFmtId="0" fontId="23" fillId="12" borderId="4" xfId="0" applyFont="1" applyFill="1" applyBorder="1" applyAlignment="1" applyProtection="1">
      <alignment horizontal="left" vertical="center"/>
      <protection locked="0"/>
    </xf>
    <xf numFmtId="0" fontId="23" fillId="12" borderId="5" xfId="0" applyFont="1" applyFill="1" applyBorder="1" applyAlignment="1" applyProtection="1">
      <alignment horizontal="left" vertical="center"/>
      <protection locked="0"/>
    </xf>
    <xf numFmtId="0" fontId="29" fillId="12" borderId="37" xfId="0" applyFont="1" applyFill="1" applyBorder="1" applyAlignment="1">
      <alignment horizontal="left" vertical="center" indent="1"/>
    </xf>
    <xf numFmtId="0" fontId="29" fillId="12" borderId="38" xfId="0" applyFont="1" applyFill="1" applyBorder="1" applyAlignment="1">
      <alignment horizontal="left" vertical="center" indent="1"/>
    </xf>
    <xf numFmtId="0" fontId="29" fillId="12" borderId="38" xfId="0" applyFont="1" applyFill="1" applyBorder="1" applyAlignment="1">
      <alignment horizontal="center" vertical="center"/>
    </xf>
    <xf numFmtId="0" fontId="23" fillId="12" borderId="38" xfId="0" applyFont="1" applyFill="1" applyBorder="1" applyAlignment="1" applyProtection="1">
      <alignment horizontal="left" vertical="center"/>
      <protection locked="0"/>
    </xf>
    <xf numFmtId="0" fontId="23" fillId="12" borderId="39" xfId="0" applyFont="1" applyFill="1" applyBorder="1" applyAlignment="1" applyProtection="1">
      <alignment horizontal="left" vertical="center"/>
      <protection locked="0"/>
    </xf>
    <xf numFmtId="0" fontId="22" fillId="16" borderId="75" xfId="0" applyFont="1" applyFill="1" applyBorder="1" applyAlignment="1">
      <alignment horizontal="left" vertical="center" indent="1"/>
    </xf>
    <xf numFmtId="0" fontId="22" fillId="16" borderId="47" xfId="0" applyFont="1" applyFill="1" applyBorder="1" applyAlignment="1">
      <alignment vertical="center"/>
    </xf>
    <xf numFmtId="0" fontId="22" fillId="16" borderId="47" xfId="0" applyFont="1" applyFill="1" applyBorder="1" applyAlignment="1">
      <alignment horizontal="left" vertical="center"/>
    </xf>
    <xf numFmtId="0" fontId="22" fillId="16" borderId="47" xfId="0" applyFont="1" applyFill="1" applyBorder="1" applyAlignment="1">
      <alignment horizontal="center" vertical="center"/>
    </xf>
    <xf numFmtId="0" fontId="22" fillId="16" borderId="48" xfId="0" applyFont="1" applyFill="1" applyBorder="1" applyAlignment="1">
      <alignment vertical="center"/>
    </xf>
    <xf numFmtId="0" fontId="29" fillId="12" borderId="140" xfId="0" applyFont="1" applyFill="1" applyBorder="1" applyAlignment="1">
      <alignment horizontal="left" vertical="center"/>
    </xf>
    <xf numFmtId="0" fontId="29" fillId="12" borderId="141" xfId="0" applyFont="1" applyFill="1" applyBorder="1" applyAlignment="1">
      <alignment horizontal="left" vertical="center"/>
    </xf>
    <xf numFmtId="0" fontId="29" fillId="12" borderId="141" xfId="0" applyFont="1" applyFill="1" applyBorder="1" applyAlignment="1">
      <alignment horizontal="center" vertical="center"/>
    </xf>
    <xf numFmtId="0" fontId="23" fillId="12" borderId="141" xfId="0" applyFont="1" applyFill="1" applyBorder="1" applyAlignment="1" applyProtection="1">
      <alignment horizontal="left" vertical="center" wrapText="1"/>
      <protection locked="0"/>
    </xf>
    <xf numFmtId="0" fontId="23" fillId="12" borderId="142" xfId="0" applyFont="1" applyFill="1" applyBorder="1" applyAlignment="1" applyProtection="1">
      <alignment horizontal="left" vertical="center" wrapText="1"/>
      <protection locked="0"/>
    </xf>
    <xf numFmtId="0" fontId="29" fillId="12" borderId="143" xfId="0" applyFont="1" applyFill="1" applyBorder="1" applyAlignment="1">
      <alignment horizontal="left" vertical="center"/>
    </xf>
    <xf numFmtId="0" fontId="29" fillId="12" borderId="38" xfId="0" applyFont="1" applyFill="1" applyBorder="1" applyAlignment="1">
      <alignment horizontal="left" vertical="center"/>
    </xf>
    <xf numFmtId="0" fontId="23" fillId="12" borderId="38" xfId="0" applyFont="1" applyFill="1" applyBorder="1" applyAlignment="1" applyProtection="1">
      <alignment horizontal="left" vertical="center" wrapText="1"/>
      <protection locked="0"/>
    </xf>
    <xf numFmtId="0" fontId="23" fillId="12" borderId="144" xfId="0" applyFont="1" applyFill="1" applyBorder="1" applyAlignment="1" applyProtection="1">
      <alignment horizontal="left" vertical="center" wrapText="1"/>
      <protection locked="0"/>
    </xf>
    <xf numFmtId="0" fontId="29" fillId="12" borderId="145" xfId="0" applyFont="1" applyFill="1" applyBorder="1" applyAlignment="1">
      <alignment horizontal="left" vertical="center"/>
    </xf>
    <xf numFmtId="0" fontId="29" fillId="12" borderId="14" xfId="0" applyFont="1" applyFill="1" applyBorder="1" applyAlignment="1">
      <alignment horizontal="left" vertical="center"/>
    </xf>
    <xf numFmtId="0" fontId="23" fillId="12" borderId="15" xfId="0" applyFont="1" applyFill="1" applyBorder="1" applyAlignment="1" applyProtection="1">
      <alignment horizontal="left" vertical="center" wrapText="1"/>
      <protection locked="0"/>
    </xf>
    <xf numFmtId="0" fontId="31" fillId="16" borderId="146" xfId="0" applyFont="1" applyFill="1" applyBorder="1" applyAlignment="1">
      <alignment horizontal="left" vertical="center" wrapText="1"/>
    </xf>
    <xf numFmtId="0" fontId="23" fillId="12" borderId="14" xfId="0" applyFont="1" applyFill="1" applyBorder="1" applyAlignment="1" applyProtection="1">
      <alignment horizontal="left" vertical="center" wrapText="1"/>
      <protection locked="0"/>
    </xf>
    <xf numFmtId="0" fontId="23" fillId="12" borderId="147" xfId="0" applyFont="1" applyFill="1" applyBorder="1" applyAlignment="1" applyProtection="1">
      <alignment horizontal="left" vertical="center" wrapText="1"/>
      <protection locked="0"/>
    </xf>
    <xf numFmtId="0" fontId="29" fillId="12" borderId="148" xfId="0" applyFont="1" applyFill="1" applyBorder="1" applyAlignment="1">
      <alignment horizontal="left" vertical="center"/>
    </xf>
    <xf numFmtId="0" fontId="29" fillId="12" borderId="4" xfId="0" applyFont="1" applyFill="1" applyBorder="1" applyAlignment="1">
      <alignment horizontal="left" vertical="center"/>
    </xf>
    <xf numFmtId="0" fontId="23" fillId="12" borderId="4" xfId="0" applyFont="1" applyFill="1" applyBorder="1" applyAlignment="1" applyProtection="1">
      <alignment horizontal="left" vertical="center" wrapText="1"/>
      <protection locked="0"/>
    </xf>
    <xf numFmtId="0" fontId="23" fillId="12" borderId="149" xfId="0" applyFont="1" applyFill="1" applyBorder="1" applyAlignment="1" applyProtection="1">
      <alignment horizontal="left" vertical="center" wrapText="1"/>
      <protection locked="0"/>
    </xf>
    <xf numFmtId="0" fontId="32" fillId="16" borderId="3" xfId="0" applyFont="1" applyFill="1" applyBorder="1" applyAlignment="1">
      <alignment horizontal="left" vertical="center" wrapText="1"/>
    </xf>
    <xf numFmtId="0" fontId="32" fillId="16" borderId="4" xfId="0" applyFont="1" applyFill="1" applyBorder="1" applyAlignment="1">
      <alignment horizontal="left" vertical="center" wrapText="1"/>
    </xf>
    <xf numFmtId="0" fontId="33" fillId="16" borderId="4" xfId="0" applyFont="1" applyFill="1" applyBorder="1" applyAlignment="1">
      <alignment horizontal="center" vertical="center"/>
    </xf>
    <xf numFmtId="0" fontId="33" fillId="16" borderId="4" xfId="0" applyFont="1" applyFill="1" applyBorder="1" applyAlignment="1" applyProtection="1">
      <alignment horizontal="left" vertical="center" wrapText="1"/>
      <protection locked="0"/>
    </xf>
    <xf numFmtId="0" fontId="33" fillId="16" borderId="5" xfId="0" applyFont="1" applyFill="1" applyBorder="1" applyAlignment="1" applyProtection="1">
      <alignment horizontal="left" vertical="center" wrapText="1"/>
      <protection locked="0"/>
    </xf>
    <xf numFmtId="0" fontId="32" fillId="16" borderId="37" xfId="0" applyFont="1" applyFill="1" applyBorder="1" applyAlignment="1">
      <alignment horizontal="left" vertical="center" wrapText="1"/>
    </xf>
    <xf numFmtId="0" fontId="32" fillId="16" borderId="38" xfId="0" applyFont="1" applyFill="1" applyBorder="1" applyAlignment="1">
      <alignment horizontal="left" vertical="center" wrapText="1"/>
    </xf>
    <xf numFmtId="0" fontId="33" fillId="16" borderId="38" xfId="0" applyFont="1" applyFill="1" applyBorder="1" applyAlignment="1">
      <alignment horizontal="center" vertical="center"/>
    </xf>
    <xf numFmtId="0" fontId="33" fillId="16" borderId="38" xfId="0" applyFont="1" applyFill="1" applyBorder="1" applyAlignment="1" applyProtection="1">
      <alignment horizontal="left" vertical="center" wrapText="1"/>
      <protection locked="0"/>
    </xf>
    <xf numFmtId="0" fontId="33" fillId="16" borderId="39" xfId="0" applyFont="1" applyFill="1" applyBorder="1" applyAlignment="1" applyProtection="1">
      <alignment horizontal="left" vertical="center" wrapText="1"/>
      <protection locked="0"/>
    </xf>
    <xf numFmtId="0" fontId="22" fillId="16" borderId="0" xfId="0" applyFont="1" applyFill="1" applyAlignment="1">
      <alignment horizontal="left" vertical="center"/>
    </xf>
    <xf numFmtId="0" fontId="22" fillId="18" borderId="45" xfId="0" applyFont="1" applyFill="1" applyBorder="1" applyAlignment="1">
      <alignment horizontal="left" vertical="center" indent="1"/>
    </xf>
    <xf numFmtId="0" fontId="34" fillId="18" borderId="0" xfId="0" applyFont="1" applyFill="1" applyAlignment="1">
      <alignment horizontal="left" vertical="center"/>
    </xf>
    <xf numFmtId="0" fontId="34" fillId="18" borderId="0" xfId="0" applyFont="1" applyFill="1" applyAlignment="1">
      <alignment horizontal="left" vertical="center" wrapText="1"/>
    </xf>
    <xf numFmtId="0" fontId="22" fillId="18" borderId="69" xfId="0" applyFont="1" applyFill="1" applyBorder="1" applyAlignment="1">
      <alignment vertical="center"/>
    </xf>
    <xf numFmtId="0" fontId="35" fillId="18" borderId="0" xfId="0" applyFont="1" applyFill="1" applyAlignment="1">
      <alignment horizontal="center" vertical="center"/>
    </xf>
    <xf numFmtId="0" fontId="22" fillId="18" borderId="75" xfId="0" applyFont="1" applyFill="1" applyBorder="1" applyAlignment="1">
      <alignment horizontal="left" vertical="center" indent="1"/>
    </xf>
    <xf numFmtId="0" fontId="22" fillId="18" borderId="47" xfId="0" applyFont="1" applyFill="1" applyBorder="1" applyAlignment="1">
      <alignment horizontal="left" vertical="center"/>
    </xf>
    <xf numFmtId="0" fontId="22" fillId="18" borderId="47" xfId="0" applyFont="1" applyFill="1" applyBorder="1" applyAlignment="1">
      <alignment horizontal="center" vertical="center"/>
    </xf>
    <xf numFmtId="0" fontId="22" fillId="18" borderId="47" xfId="0" applyFont="1" applyFill="1" applyBorder="1" applyAlignment="1">
      <alignment vertical="center"/>
    </xf>
    <xf numFmtId="0" fontId="22" fillId="18" borderId="48" xfId="0" applyFont="1" applyFill="1" applyBorder="1" applyAlignment="1">
      <alignment vertical="center"/>
    </xf>
    <xf numFmtId="0" fontId="22" fillId="16" borderId="75" xfId="0" applyFont="1" applyFill="1" applyBorder="1" applyAlignment="1">
      <alignment vertical="center"/>
    </xf>
    <xf numFmtId="0" fontId="36" fillId="0" borderId="0" xfId="0" applyFont="1" applyAlignment="1">
      <alignment horizontal="right" vertical="center"/>
    </xf>
    <xf numFmtId="0" fontId="22" fillId="17" borderId="0" xfId="0" applyFont="1" applyFill="1" applyAlignment="1">
      <alignment vertical="top"/>
    </xf>
    <xf numFmtId="0" fontId="22" fillId="0" borderId="0" xfId="0" applyFont="1" applyAlignment="1">
      <alignment vertical="top"/>
    </xf>
    <xf numFmtId="0" fontId="23" fillId="0" borderId="0" xfId="0" applyFont="1" applyAlignment="1">
      <alignment vertical="top"/>
    </xf>
    <xf numFmtId="0" fontId="37" fillId="17" borderId="0" xfId="0" applyFont="1" applyFill="1" applyAlignment="1">
      <alignment vertical="center"/>
    </xf>
    <xf numFmtId="0" fontId="28" fillId="17" borderId="0" xfId="0" applyFont="1" applyFill="1" applyAlignment="1">
      <alignment horizontal="left" vertical="center" indent="1"/>
    </xf>
    <xf numFmtId="0" fontId="28" fillId="17" borderId="0" xfId="0" applyFont="1" applyFill="1" applyAlignment="1">
      <alignment vertical="center"/>
    </xf>
    <xf numFmtId="0" fontId="28" fillId="17" borderId="0" xfId="0" applyFont="1" applyFill="1" applyAlignment="1">
      <alignment horizontal="left" vertical="center"/>
    </xf>
    <xf numFmtId="0" fontId="29" fillId="17" borderId="0" xfId="0" applyFont="1" applyFill="1" applyAlignment="1">
      <alignment horizontal="left" vertical="center"/>
    </xf>
    <xf numFmtId="0" fontId="38" fillId="17" borderId="0" xfId="0" applyFont="1" applyFill="1" applyAlignment="1">
      <alignment horizontal="right" vertical="center"/>
    </xf>
    <xf numFmtId="0" fontId="39" fillId="17" borderId="7" xfId="0" applyFont="1" applyFill="1" applyBorder="1" applyAlignment="1">
      <alignment vertical="top"/>
    </xf>
    <xf numFmtId="0" fontId="39" fillId="17" borderId="8" xfId="0" applyFont="1" applyFill="1" applyBorder="1" applyAlignment="1">
      <alignment horizontal="left" vertical="top" wrapText="1"/>
    </xf>
    <xf numFmtId="0" fontId="22" fillId="17" borderId="9" xfId="0" applyFont="1" applyFill="1" applyBorder="1" applyAlignment="1">
      <alignment vertical="top"/>
    </xf>
    <xf numFmtId="0" fontId="39" fillId="17" borderId="45" xfId="0" applyFont="1" applyFill="1" applyBorder="1" applyAlignment="1">
      <alignment vertical="top"/>
    </xf>
    <xf numFmtId="0" fontId="39" fillId="17" borderId="0" xfId="0" applyFont="1" applyFill="1" applyAlignment="1">
      <alignment horizontal="left" vertical="top" wrapText="1"/>
    </xf>
    <xf numFmtId="0" fontId="22" fillId="17" borderId="69" xfId="0" applyFont="1" applyFill="1" applyBorder="1" applyAlignment="1">
      <alignment vertical="top"/>
    </xf>
    <xf numFmtId="0" fontId="23" fillId="17" borderId="45" xfId="0" applyFont="1" applyFill="1" applyBorder="1" applyAlignment="1">
      <alignment vertical="top"/>
    </xf>
    <xf numFmtId="0" fontId="22" fillId="17" borderId="0" xfId="0" applyFont="1" applyFill="1" applyAlignment="1">
      <alignment horizontal="left" vertical="top"/>
    </xf>
    <xf numFmtId="0" fontId="23" fillId="3" borderId="56" xfId="0" applyFont="1" applyFill="1" applyBorder="1" applyAlignment="1">
      <alignment vertical="top"/>
    </xf>
    <xf numFmtId="0" fontId="28" fillId="3" borderId="14" xfId="0" applyFont="1" applyFill="1" applyBorder="1" applyAlignment="1">
      <alignment vertical="top"/>
    </xf>
    <xf numFmtId="0" fontId="30" fillId="3" borderId="14" xfId="0" applyFont="1" applyFill="1" applyBorder="1" applyAlignment="1">
      <alignment vertical="top"/>
    </xf>
    <xf numFmtId="0" fontId="30" fillId="3" borderId="15" xfId="0" applyFont="1" applyFill="1" applyBorder="1" applyAlignment="1">
      <alignment vertical="top"/>
    </xf>
    <xf numFmtId="0" fontId="23" fillId="0" borderId="67" xfId="0" applyFont="1" applyBorder="1" applyAlignment="1">
      <alignment vertical="top"/>
    </xf>
    <xf numFmtId="0" fontId="23" fillId="0" borderId="4" xfId="0" applyFont="1" applyBorder="1" applyAlignment="1">
      <alignment vertical="top"/>
    </xf>
    <xf numFmtId="0" fontId="22" fillId="0" borderId="4" xfId="0" applyFont="1" applyBorder="1" applyAlignment="1">
      <alignment vertical="top"/>
    </xf>
    <xf numFmtId="0" fontId="22" fillId="0" borderId="150" xfId="0" applyFont="1" applyBorder="1" applyAlignment="1">
      <alignment vertical="top"/>
    </xf>
    <xf numFmtId="0" fontId="23" fillId="0" borderId="45" xfId="0" applyFont="1" applyBorder="1" applyAlignment="1">
      <alignment vertical="top"/>
    </xf>
    <xf numFmtId="0" fontId="22" fillId="0" borderId="69" xfId="0" applyFont="1" applyBorder="1" applyAlignment="1">
      <alignment vertical="top"/>
    </xf>
    <xf numFmtId="0" fontId="22" fillId="0" borderId="0" xfId="0" applyFont="1" applyAlignment="1">
      <alignment horizontal="right" vertical="top"/>
    </xf>
    <xf numFmtId="0" fontId="22" fillId="0" borderId="38" xfId="0" applyFont="1" applyBorder="1" applyAlignment="1">
      <alignment vertical="top"/>
    </xf>
    <xf numFmtId="0" fontId="22" fillId="0" borderId="38" xfId="0" applyFont="1" applyBorder="1" applyAlignment="1">
      <alignment horizontal="right" vertical="top"/>
    </xf>
    <xf numFmtId="0" fontId="40" fillId="0" borderId="0" xfId="0" applyFont="1" applyAlignment="1">
      <alignment vertical="top"/>
    </xf>
    <xf numFmtId="177" fontId="41" fillId="0" borderId="0" xfId="0" applyNumberFormat="1" applyFont="1" applyAlignment="1">
      <alignment horizontal="right" vertical="top"/>
    </xf>
    <xf numFmtId="0" fontId="41" fillId="0" borderId="0" xfId="0" applyFont="1" applyAlignment="1">
      <alignment horizontal="left" vertical="top" wrapText="1"/>
    </xf>
    <xf numFmtId="0" fontId="42" fillId="0" borderId="0" xfId="0" applyFont="1" applyAlignment="1">
      <alignment vertical="top"/>
    </xf>
    <xf numFmtId="0" fontId="40" fillId="11" borderId="0" xfId="0" applyFont="1" applyFill="1" applyAlignment="1">
      <alignment horizontal="left" vertical="top" wrapText="1"/>
    </xf>
    <xf numFmtId="0" fontId="22" fillId="0" borderId="0" xfId="0" applyFont="1" applyAlignment="1">
      <alignment horizontal="left" vertical="top" wrapText="1"/>
    </xf>
    <xf numFmtId="0" fontId="22" fillId="0" borderId="0" xfId="0" applyFont="1" applyAlignment="1">
      <alignment vertical="top" wrapText="1"/>
    </xf>
    <xf numFmtId="0" fontId="23" fillId="16" borderId="45" xfId="0" applyFont="1" applyFill="1" applyBorder="1" applyAlignment="1">
      <alignment vertical="top"/>
    </xf>
    <xf numFmtId="0" fontId="22" fillId="16" borderId="0" xfId="0" applyFont="1" applyFill="1" applyAlignment="1">
      <alignment vertical="top"/>
    </xf>
    <xf numFmtId="0" fontId="40" fillId="16" borderId="0" xfId="0" applyFont="1" applyFill="1" applyAlignment="1">
      <alignment vertical="top"/>
    </xf>
    <xf numFmtId="0" fontId="22" fillId="16" borderId="69" xfId="0" applyFont="1" applyFill="1" applyBorder="1" applyAlignment="1">
      <alignment vertical="top"/>
    </xf>
    <xf numFmtId="0" fontId="40" fillId="16" borderId="0" xfId="0" applyFont="1" applyFill="1" applyAlignment="1">
      <alignment horizontal="left" vertical="center" wrapText="1"/>
    </xf>
    <xf numFmtId="0" fontId="30" fillId="2" borderId="151" xfId="0" applyFont="1" applyFill="1" applyBorder="1" applyAlignment="1">
      <alignment horizontal="left" vertical="center" wrapText="1"/>
    </xf>
    <xf numFmtId="0" fontId="30" fillId="2" borderId="152" xfId="0" applyFont="1" applyFill="1" applyBorder="1" applyAlignment="1">
      <alignment horizontal="left" vertical="center" wrapText="1"/>
    </xf>
    <xf numFmtId="0" fontId="30" fillId="2" borderId="153" xfId="0" applyFont="1" applyFill="1" applyBorder="1" applyAlignment="1">
      <alignment horizontal="left" vertical="center" wrapText="1"/>
    </xf>
    <xf numFmtId="0" fontId="43" fillId="0" borderId="154" xfId="0" applyFont="1" applyBorder="1" applyAlignment="1">
      <alignment horizontal="center" vertical="center"/>
    </xf>
    <xf numFmtId="0" fontId="30" fillId="2" borderId="155" xfId="0" applyFont="1" applyFill="1" applyBorder="1" applyAlignment="1">
      <alignment horizontal="center" vertical="center" wrapText="1"/>
    </xf>
    <xf numFmtId="0" fontId="30" fillId="2" borderId="156" xfId="0" applyFont="1" applyFill="1" applyBorder="1" applyAlignment="1">
      <alignment horizontal="left" vertical="center" wrapText="1"/>
    </xf>
    <xf numFmtId="0" fontId="30" fillId="2" borderId="157" xfId="0" applyFont="1" applyFill="1" applyBorder="1" applyAlignment="1">
      <alignment horizontal="left" vertical="center" wrapText="1"/>
    </xf>
    <xf numFmtId="0" fontId="30" fillId="2" borderId="158" xfId="0" applyFont="1" applyFill="1" applyBorder="1" applyAlignment="1">
      <alignment horizontal="left" vertical="center" wrapText="1"/>
    </xf>
    <xf numFmtId="0" fontId="43" fillId="0" borderId="159" xfId="0" applyFont="1" applyBorder="1" applyAlignment="1">
      <alignment horizontal="center" vertical="center"/>
    </xf>
    <xf numFmtId="0" fontId="30" fillId="2" borderId="160" xfId="0" applyFont="1" applyFill="1" applyBorder="1" applyAlignment="1">
      <alignment horizontal="center" vertical="center" wrapText="1"/>
    </xf>
    <xf numFmtId="0" fontId="30" fillId="2" borderId="161" xfId="0" applyFont="1" applyFill="1" applyBorder="1" applyAlignment="1">
      <alignment horizontal="left" vertical="center" wrapText="1"/>
    </xf>
    <xf numFmtId="0" fontId="30" fillId="2" borderId="162" xfId="0" applyFont="1" applyFill="1" applyBorder="1" applyAlignment="1">
      <alignment horizontal="left" vertical="center" wrapText="1"/>
    </xf>
    <xf numFmtId="0" fontId="23" fillId="16" borderId="75" xfId="0" applyFont="1" applyFill="1" applyBorder="1" applyAlignment="1">
      <alignment vertical="top"/>
    </xf>
    <xf numFmtId="0" fontId="22" fillId="16" borderId="47" xfId="0" applyFont="1" applyFill="1" applyBorder="1" applyAlignment="1">
      <alignment vertical="top"/>
    </xf>
    <xf numFmtId="0" fontId="22" fillId="16" borderId="48" xfId="0" applyFont="1" applyFill="1" applyBorder="1" applyAlignment="1">
      <alignment vertical="top"/>
    </xf>
    <xf numFmtId="0" fontId="28" fillId="3" borderId="56" xfId="0" applyFont="1" applyFill="1" applyBorder="1" applyAlignment="1">
      <alignment vertical="top"/>
    </xf>
    <xf numFmtId="0" fontId="22" fillId="17" borderId="38" xfId="0" applyFont="1" applyFill="1" applyBorder="1" applyAlignment="1">
      <alignment vertical="top"/>
    </xf>
    <xf numFmtId="0" fontId="22" fillId="17" borderId="64" xfId="0" applyFont="1" applyFill="1" applyBorder="1" applyAlignment="1">
      <alignment vertical="top"/>
    </xf>
    <xf numFmtId="0" fontId="31" fillId="16" borderId="0" xfId="0" applyFont="1" applyFill="1" applyAlignment="1">
      <alignment horizontal="right" vertical="top"/>
    </xf>
    <xf numFmtId="0" fontId="44" fillId="16" borderId="0" xfId="0" applyFont="1" applyFill="1" applyAlignment="1">
      <alignment horizontal="right" vertical="center"/>
    </xf>
    <xf numFmtId="0" fontId="23" fillId="14" borderId="45" xfId="0" applyFont="1" applyFill="1" applyBorder="1" applyAlignment="1">
      <alignment vertical="top"/>
    </xf>
    <xf numFmtId="0" fontId="45" fillId="19" borderId="163" xfId="0" applyFont="1" applyFill="1" applyBorder="1" applyAlignment="1">
      <alignment horizontal="center" vertical="center"/>
    </xf>
    <xf numFmtId="0" fontId="45" fillId="20" borderId="163" xfId="0" applyFont="1" applyFill="1" applyBorder="1" applyAlignment="1">
      <alignment horizontal="center" vertical="center"/>
    </xf>
    <xf numFmtId="0" fontId="23" fillId="4" borderId="163" xfId="0" applyFont="1" applyFill="1" applyBorder="1" applyAlignment="1">
      <alignment horizontal="center" vertical="center"/>
    </xf>
    <xf numFmtId="0" fontId="23" fillId="5" borderId="163" xfId="0" applyFont="1" applyFill="1" applyBorder="1" applyAlignment="1">
      <alignment horizontal="center" vertical="center"/>
    </xf>
    <xf numFmtId="0" fontId="45" fillId="11" borderId="163" xfId="0" applyFont="1" applyFill="1" applyBorder="1" applyAlignment="1">
      <alignment horizontal="center" vertical="center"/>
    </xf>
    <xf numFmtId="0" fontId="45" fillId="10" borderId="163" xfId="0" applyFont="1" applyFill="1" applyBorder="1" applyAlignment="1">
      <alignment horizontal="center" vertical="center"/>
    </xf>
    <xf numFmtId="0" fontId="45" fillId="21" borderId="163" xfId="0" applyFont="1" applyFill="1" applyBorder="1" applyAlignment="1">
      <alignment horizontal="center" vertical="center"/>
    </xf>
    <xf numFmtId="0" fontId="22" fillId="14" borderId="69" xfId="0" applyFont="1" applyFill="1" applyBorder="1" applyAlignment="1">
      <alignment vertical="top"/>
    </xf>
    <xf numFmtId="0" fontId="46" fillId="0" borderId="0" xfId="0" applyFont="1" applyAlignment="1">
      <alignment horizontal="right" vertical="center" indent="1"/>
    </xf>
    <xf numFmtId="0" fontId="22" fillId="10" borderId="0" xfId="0" applyFont="1" applyFill="1" applyAlignment="1">
      <alignment vertical="top"/>
    </xf>
    <xf numFmtId="0" fontId="22" fillId="22" borderId="0" xfId="0" applyFont="1" applyFill="1" applyAlignment="1">
      <alignment vertical="top"/>
    </xf>
    <xf numFmtId="0" fontId="23" fillId="23" borderId="67" xfId="0" applyFont="1" applyFill="1" applyBorder="1" applyAlignment="1">
      <alignment vertical="top"/>
    </xf>
    <xf numFmtId="0" fontId="22" fillId="23" borderId="4" xfId="0" applyFont="1" applyFill="1" applyBorder="1" applyAlignment="1">
      <alignment vertical="top"/>
    </xf>
    <xf numFmtId="0" fontId="22" fillId="23" borderId="150" xfId="0" applyFont="1" applyFill="1" applyBorder="1" applyAlignment="1">
      <alignment vertical="top"/>
    </xf>
    <xf numFmtId="0" fontId="23" fillId="23" borderId="45" xfId="0" applyFont="1" applyFill="1" applyBorder="1" applyAlignment="1">
      <alignment vertical="top"/>
    </xf>
    <xf numFmtId="0" fontId="23" fillId="23" borderId="0" xfId="0" applyFont="1" applyFill="1" applyAlignment="1">
      <alignment vertical="top"/>
    </xf>
    <xf numFmtId="0" fontId="22" fillId="23" borderId="0" xfId="0" applyFont="1" applyFill="1" applyAlignment="1">
      <alignment vertical="top"/>
    </xf>
    <xf numFmtId="0" fontId="22" fillId="23" borderId="69" xfId="0" applyFont="1" applyFill="1" applyBorder="1" applyAlignment="1">
      <alignment vertical="top"/>
    </xf>
    <xf numFmtId="0" fontId="23" fillId="0" borderId="16" xfId="0" applyFont="1" applyBorder="1" applyAlignment="1">
      <alignment horizontal="center" vertical="center"/>
    </xf>
    <xf numFmtId="0" fontId="23" fillId="0" borderId="13" xfId="0" applyFont="1" applyBorder="1" applyAlignment="1">
      <alignment horizontal="center"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23" fillId="0" borderId="6" xfId="0" applyFont="1" applyBorder="1" applyAlignment="1">
      <alignment horizontal="center" vertical="center"/>
    </xf>
    <xf numFmtId="0" fontId="47" fillId="0" borderId="6" xfId="0" applyFont="1" applyBorder="1" applyAlignment="1">
      <alignment horizontal="center" vertical="center" wrapText="1"/>
    </xf>
    <xf numFmtId="0" fontId="22" fillId="0" borderId="13" xfId="0" applyFont="1" applyBorder="1" applyAlignment="1">
      <alignment horizontal="left" vertical="top" indent="1"/>
    </xf>
    <xf numFmtId="0" fontId="22" fillId="0" borderId="14" xfId="0" applyFont="1" applyBorder="1" applyAlignment="1">
      <alignment horizontal="left" vertical="top" indent="1"/>
    </xf>
    <xf numFmtId="0" fontId="22" fillId="0" borderId="15" xfId="0" applyFont="1" applyBorder="1" applyAlignment="1">
      <alignment horizontal="left" vertical="top" indent="1"/>
    </xf>
    <xf numFmtId="9" fontId="22" fillId="0" borderId="16" xfId="3" applyFont="1" applyBorder="1" applyAlignment="1">
      <alignment horizontal="center" vertical="center"/>
    </xf>
    <xf numFmtId="9" fontId="22" fillId="12" borderId="16" xfId="3" applyFont="1" applyFill="1" applyBorder="1" applyAlignment="1">
      <alignment horizontal="center" vertical="center"/>
    </xf>
    <xf numFmtId="9" fontId="23" fillId="0" borderId="16" xfId="3" applyFont="1" applyBorder="1" applyAlignment="1">
      <alignment horizontal="center" vertical="center"/>
    </xf>
    <xf numFmtId="0" fontId="23" fillId="23" borderId="75" xfId="0" applyFont="1" applyFill="1" applyBorder="1" applyAlignment="1">
      <alignment vertical="top"/>
    </xf>
    <xf numFmtId="0" fontId="22" fillId="23" borderId="47" xfId="0" applyFont="1" applyFill="1" applyBorder="1" applyAlignment="1">
      <alignment vertical="top"/>
    </xf>
    <xf numFmtId="0" fontId="22" fillId="23" borderId="48" xfId="0" applyFont="1" applyFill="1" applyBorder="1" applyAlignment="1">
      <alignment vertical="top"/>
    </xf>
    <xf numFmtId="0" fontId="22" fillId="17" borderId="0" xfId="0" applyFont="1" applyFill="1" applyAlignment="1">
      <alignment horizontal="left" vertical="top" wrapText="1"/>
    </xf>
    <xf numFmtId="0" fontId="22" fillId="0" borderId="67" xfId="0" applyFont="1" applyBorder="1" applyAlignment="1">
      <alignment vertical="top"/>
    </xf>
    <xf numFmtId="0" fontId="22" fillId="0" borderId="45" xfId="0" applyFont="1" applyBorder="1" applyAlignment="1">
      <alignment vertical="top"/>
    </xf>
    <xf numFmtId="0" fontId="23" fillId="0" borderId="16" xfId="0" applyFont="1" applyBorder="1" applyAlignment="1">
      <alignment horizontal="center" vertical="top" wrapText="1"/>
    </xf>
    <xf numFmtId="0" fontId="22" fillId="0" borderId="16" xfId="0" applyFont="1" applyBorder="1" applyAlignment="1">
      <alignment horizontal="left" vertical="center" wrapText="1" indent="1"/>
    </xf>
    <xf numFmtId="0" fontId="42" fillId="6" borderId="16" xfId="0" applyFont="1" applyFill="1" applyBorder="1" applyAlignment="1">
      <alignment horizontal="center" vertical="center" wrapText="1"/>
    </xf>
    <xf numFmtId="0" fontId="42" fillId="0" borderId="16" xfId="0" applyFont="1" applyBorder="1" applyAlignment="1">
      <alignment horizontal="center" vertical="center" wrapText="1"/>
    </xf>
    <xf numFmtId="0" fontId="42" fillId="4" borderId="16" xfId="0" applyFont="1" applyFill="1" applyBorder="1" applyAlignment="1">
      <alignment horizontal="center" vertical="center" wrapText="1"/>
    </xf>
    <xf numFmtId="0" fontId="42" fillId="5" borderId="16" xfId="0" applyFont="1" applyFill="1" applyBorder="1" applyAlignment="1">
      <alignment horizontal="center" vertical="center" wrapText="1"/>
    </xf>
    <xf numFmtId="0" fontId="40" fillId="11" borderId="0" xfId="0" applyFont="1" applyFill="1" applyAlignment="1">
      <alignment vertical="top" wrapText="1"/>
    </xf>
    <xf numFmtId="0" fontId="23" fillId="0" borderId="75" xfId="0" applyFont="1" applyBorder="1" applyAlignment="1">
      <alignment vertical="top"/>
    </xf>
    <xf numFmtId="0" fontId="22" fillId="0" borderId="47" xfId="0" applyFont="1" applyBorder="1" applyAlignment="1">
      <alignment vertical="top"/>
    </xf>
    <xf numFmtId="0" fontId="22" fillId="0" borderId="48" xfId="0" applyFont="1" applyBorder="1" applyAlignment="1">
      <alignment vertical="top"/>
    </xf>
    <xf numFmtId="0" fontId="39" fillId="17" borderId="75" xfId="0" applyFont="1" applyFill="1" applyBorder="1" applyAlignment="1">
      <alignment vertical="top"/>
    </xf>
    <xf numFmtId="0" fontId="39" fillId="17" borderId="47" xfId="0" applyFont="1" applyFill="1" applyBorder="1" applyAlignment="1">
      <alignment horizontal="left" vertical="top" wrapText="1"/>
    </xf>
    <xf numFmtId="0" fontId="22" fillId="17" borderId="48" xfId="0" applyFont="1" applyFill="1" applyBorder="1" applyAlignment="1">
      <alignment vertical="top"/>
    </xf>
    <xf numFmtId="0" fontId="23" fillId="12" borderId="15" xfId="0" applyFont="1" applyFill="1" applyBorder="1" applyAlignment="1" applyProtection="1" quotePrefix="1">
      <alignment horizontal="left" vertical="center"/>
      <protection locked="0"/>
    </xf>
    <xf numFmtId="176" fontId="12" fillId="0" borderId="13" xfId="0" applyNumberFormat="1" applyFont="1" applyBorder="1" applyAlignment="1" applyProtection="1" quotePrefix="1">
      <alignment horizontal="center" vertical="center" shrinkToFit="1"/>
      <protection hidden="1"/>
    </xf>
    <xf numFmtId="176" fontId="6" fillId="0" borderId="87" xfId="0" applyNumberFormat="1" applyFont="1" applyBorder="1" applyAlignment="1" applyProtection="1" quotePrefix="1">
      <alignment horizontal="left" vertical="center" wrapText="1" indent="1"/>
      <protection hidden="1"/>
    </xf>
    <xf numFmtId="176" fontId="7" fillId="0" borderId="43" xfId="0" applyNumberFormat="1" applyFont="1" applyBorder="1" applyAlignment="1" applyProtection="1" quotePrefix="1">
      <alignment horizontal="left" vertical="center" indent="1"/>
      <protection hidden="1"/>
    </xf>
    <xf numFmtId="0" fontId="4" fillId="9" borderId="0" xfId="0" applyFont="1" applyFill="1" applyAlignment="1" quotePrefix="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8">
    <dxf>
      <font>
        <color theme="1"/>
      </font>
      <fill>
        <patternFill patternType="solid">
          <bgColor rgb="FF00B050"/>
        </patternFill>
      </fill>
    </dxf>
    <dxf>
      <font>
        <color theme="1"/>
      </font>
      <fill>
        <patternFill patternType="solid">
          <bgColor rgb="FFFFFF00"/>
        </patternFill>
      </fill>
    </dxf>
    <dxf>
      <font>
        <color theme="1"/>
      </font>
      <fill>
        <patternFill patternType="solid">
          <bgColor rgb="FF00B0F0"/>
        </patternFill>
      </fill>
    </dxf>
    <dxf>
      <font>
        <color rgb="FF002060"/>
      </font>
      <fill>
        <patternFill patternType="solid">
          <bgColor theme="0"/>
        </patternFill>
      </fill>
    </dxf>
    <dxf>
      <font>
        <color rgb="FF006100"/>
      </font>
      <fill>
        <patternFill patternType="solid">
          <bgColor rgb="FFC6EFCE"/>
        </patternFill>
      </fill>
    </dxf>
    <dxf>
      <font>
        <b val="1"/>
        <i val="0"/>
        <color theme="0" tint="-0.349986266670736"/>
      </font>
      <fill>
        <patternFill patternType="solid">
          <bgColor theme="0" tint="-0.349986266670736"/>
        </patternFill>
      </fill>
    </dxf>
    <dxf>
      <font>
        <color theme="9" tint="-0.249946592608417"/>
      </font>
      <fill>
        <patternFill patternType="solid">
          <bgColor rgb="FF91E7BA"/>
        </patternFill>
      </fill>
    </dxf>
    <dxf>
      <font>
        <color rgb="FF006100"/>
      </font>
      <fill>
        <patternFill patternType="solid">
          <bgColor rgb="FFC6EFCE"/>
        </patternFill>
      </fill>
    </dxf>
  </dxfs>
  <tableStyles count="0" defaultTableStyle="TableStyleMedium2" defaultPivotStyle="PivotStyleLight16"/>
  <colors>
    <mruColors>
      <color rgb="00FFCCCC"/>
      <color rgb="000046D2"/>
      <color rgb="00FF9933"/>
      <color rgb="00F3A1E7"/>
      <color rgb="00F1AE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xdr:cNvPicPr>
          <a:picLocks noChangeAspect="1"/>
        </xdr:cNvPicPr>
      </xdr:nvPicPr>
      <xdr:blipFill>
        <a:blip r:embed="rId1"/>
        <a:stretch>
          <a:fillRect/>
        </a:stretch>
      </xdr:blipFill>
      <xdr:spPr>
        <a:xfrm>
          <a:off x="6832600" y="2088515"/>
          <a:ext cx="2013585" cy="2105660"/>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xdr:cNvPicPr>
          <a:picLocks noChangeAspect="1"/>
        </xdr:cNvPicPr>
      </xdr:nvPicPr>
      <xdr:blipFill>
        <a:blip r:embed="rId2"/>
        <a:srcRect t="-1" b="73624"/>
        <a:stretch>
          <a:fillRect/>
        </a:stretch>
      </xdr:blipFill>
      <xdr:spPr>
        <a:xfrm>
          <a:off x="5674995" y="5530850"/>
          <a:ext cx="3168650" cy="772795"/>
        </a:xfrm>
        <a:prstGeom prst="rect">
          <a:avLst/>
        </a:prstGeom>
      </xdr:spPr>
    </xdr:pic>
    <xdr:clientData/>
  </xdr:twoCellAnchor>
  <xdr:twoCellAnchor editAs="oneCell">
    <xdr:from>
      <xdr:col>2</xdr:col>
      <xdr:colOff>21565</xdr:colOff>
      <xdr:row>46</xdr:row>
      <xdr:rowOff>150963</xdr:rowOff>
    </xdr:from>
    <xdr:to>
      <xdr:col>20</xdr:col>
      <xdr:colOff>235580</xdr:colOff>
      <xdr:row>52</xdr:row>
      <xdr:rowOff>158768</xdr:rowOff>
    </xdr:to>
    <xdr:pic>
      <xdr:nvPicPr>
        <xdr:cNvPr id="11" name="Picture 10"/>
        <xdr:cNvPicPr>
          <a:picLocks noChangeAspect="1"/>
        </xdr:cNvPicPr>
      </xdr:nvPicPr>
      <xdr:blipFill>
        <a:blip r:embed="rId3"/>
        <a:srcRect r="1004"/>
        <a:stretch>
          <a:fillRect/>
        </a:stretch>
      </xdr:blipFill>
      <xdr:spPr>
        <a:xfrm>
          <a:off x="523875" y="8543925"/>
          <a:ext cx="8260715" cy="105981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1269856</xdr:colOff>
      <xdr:row>0</xdr:row>
      <xdr:rowOff>173629</xdr:rowOff>
    </xdr:from>
    <xdr:to>
      <xdr:col>16</xdr:col>
      <xdr:colOff>20902</xdr:colOff>
      <xdr:row>3</xdr:row>
      <xdr:rowOff>157024</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344785" y="173355"/>
          <a:ext cx="1448435" cy="67691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xdr:cNvPicPr>
          <a:picLocks noChangeAspect="1"/>
        </xdr:cNvPicPr>
      </xdr:nvPicPr>
      <xdr:blipFill>
        <a:blip r:embed="rId2" cstate="screen"/>
        <a:stretch>
          <a:fillRect/>
        </a:stretch>
      </xdr:blipFill>
      <xdr:spPr>
        <a:xfrm>
          <a:off x="289560" y="171450"/>
          <a:ext cx="847725"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5"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32657</xdr:colOff>
      <xdr:row>0</xdr:row>
      <xdr:rowOff>0</xdr:rowOff>
    </xdr:from>
    <xdr:to>
      <xdr:col>35</xdr:col>
      <xdr:colOff>0</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3"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4" name="Picture 3"/>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xdr:cNvPicPr>
          <a:picLocks noChangeAspect="1"/>
        </xdr:cNvPicPr>
      </xdr:nvPicPr>
      <xdr:blipFill>
        <a:blip r:embed="rId1" cstate="screen"/>
        <a:srcRect/>
        <a:stretch>
          <a:fillRect/>
        </a:stretch>
      </xdr:blipFill>
      <xdr:spPr>
        <a:xfrm>
          <a:off x="300990"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12163425" y="0"/>
          <a:ext cx="1651635" cy="8159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2" name="Picture 1"/>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xdr:cNvPicPr>
          <a:picLocks noChangeAspect="1"/>
        </xdr:cNvPicPr>
      </xdr:nvPicPr>
      <xdr:blipFill>
        <a:blip r:embed="rId1" cstate="screen"/>
        <a:srcRect/>
        <a:stretch>
          <a:fillRect/>
        </a:stretch>
      </xdr:blipFill>
      <xdr:spPr>
        <a:xfrm>
          <a:off x="281940" y="47625"/>
          <a:ext cx="1143000" cy="1132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014460" y="30480"/>
          <a:ext cx="1280160" cy="6680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W97"/>
  <sheetViews>
    <sheetView showGridLines="0" workbookViewId="0">
      <pane ySplit="3" topLeftCell="A4" activePane="bottomLeft" state="frozen"/>
      <selection/>
      <selection pane="bottomLeft" activeCell="A1" sqref="A1"/>
    </sheetView>
  </sheetViews>
  <sheetFormatPr defaultColWidth="0" defaultRowHeight="13.8" zeroHeight="1"/>
  <cols>
    <col min="1" max="1" width="3.66666666666667" style="585" customWidth="1"/>
    <col min="2" max="2" width="3.66666666666667" style="586" customWidth="1"/>
    <col min="3" max="6" width="3.66666666666667" style="585" customWidth="1"/>
    <col min="7" max="20" width="7.33333333333333" style="585" customWidth="1"/>
    <col min="21" max="23" width="3.66666666666667" style="585" customWidth="1"/>
    <col min="24" max="16384" width="9.11111111111111" style="585" hidden="1"/>
  </cols>
  <sheetData>
    <row r="1" s="584" customFormat="1" spans="1:22">
      <c r="A1" s="587"/>
      <c r="B1" s="588"/>
      <c r="C1" s="589"/>
      <c r="D1" s="589"/>
      <c r="E1" s="589"/>
      <c r="F1" s="590"/>
      <c r="G1" s="589"/>
      <c r="H1" s="589"/>
      <c r="I1" s="589"/>
      <c r="J1" s="589"/>
      <c r="K1" s="589"/>
      <c r="L1" s="589"/>
      <c r="M1" s="589"/>
      <c r="N1" s="589"/>
      <c r="O1" s="589"/>
      <c r="P1" s="589"/>
      <c r="Q1" s="496"/>
    </row>
    <row r="2" s="584" customFormat="1" spans="1:22">
      <c r="A2" s="496"/>
      <c r="B2" s="588"/>
      <c r="C2" s="589"/>
      <c r="D2" s="589"/>
      <c r="E2" s="589"/>
      <c r="F2" s="590"/>
      <c r="G2" s="589"/>
      <c r="H2" s="589"/>
      <c r="I2" s="589"/>
      <c r="J2" s="589"/>
      <c r="K2" s="589"/>
      <c r="L2" s="589"/>
      <c r="M2" s="589"/>
      <c r="N2" s="589"/>
      <c r="O2" s="589"/>
      <c r="P2" s="589"/>
      <c r="Q2" s="496"/>
    </row>
    <row r="3" s="584" customFormat="1" ht="24.6" spans="1:22">
      <c r="A3" s="496"/>
      <c r="B3" s="497" t="s">
        <v>0</v>
      </c>
      <c r="C3" s="589"/>
      <c r="D3" s="591"/>
      <c r="E3" s="589"/>
      <c r="F3" s="590"/>
      <c r="G3" s="589"/>
      <c r="H3" s="589"/>
      <c r="I3" s="589"/>
      <c r="J3" s="589"/>
      <c r="K3" s="589"/>
      <c r="L3" s="589"/>
      <c r="M3" s="589"/>
      <c r="N3" s="589"/>
      <c r="O3" s="589"/>
      <c r="P3" s="589"/>
      <c r="Q3" s="496"/>
    </row>
    <row r="4" s="584" customFormat="1" spans="1:22">
      <c r="A4" s="496"/>
      <c r="B4" s="588"/>
      <c r="C4" s="589"/>
      <c r="D4" s="589"/>
      <c r="E4" s="589"/>
      <c r="F4" s="590"/>
      <c r="G4" s="589"/>
      <c r="H4" s="589"/>
      <c r="I4" s="589"/>
      <c r="J4" s="589"/>
      <c r="K4" s="589"/>
      <c r="L4" s="589"/>
      <c r="M4" s="589"/>
      <c r="N4" s="589"/>
      <c r="O4" s="589"/>
      <c r="P4" s="589"/>
      <c r="Q4" s="496"/>
    </row>
    <row r="5" s="584" customFormat="1" spans="1:22">
      <c r="A5" s="496"/>
      <c r="B5" s="588"/>
      <c r="C5" s="589"/>
      <c r="D5" s="589"/>
      <c r="E5" s="589"/>
      <c r="F5" s="590"/>
      <c r="G5" s="589"/>
      <c r="H5" s="589"/>
      <c r="I5" s="589"/>
      <c r="J5" s="589"/>
      <c r="K5" s="589"/>
      <c r="L5" s="589"/>
      <c r="M5" s="589"/>
      <c r="N5" s="589"/>
      <c r="O5" s="589"/>
      <c r="P5" s="592"/>
      <c r="Q5" s="496"/>
    </row>
    <row r="6" ht="14.55"/>
    <row r="7" ht="15.6" spans="1:22">
      <c r="B7" s="593">
        <v>1</v>
      </c>
      <c r="C7" s="594" t="s">
        <v>1</v>
      </c>
      <c r="D7" s="594"/>
      <c r="E7" s="594"/>
      <c r="F7" s="594"/>
      <c r="G7" s="594"/>
      <c r="H7" s="594"/>
      <c r="I7" s="594"/>
      <c r="J7" s="594"/>
      <c r="K7" s="594"/>
      <c r="L7" s="594"/>
      <c r="M7" s="594"/>
      <c r="N7" s="594"/>
      <c r="O7" s="594"/>
      <c r="P7" s="594"/>
      <c r="Q7" s="594"/>
      <c r="R7" s="594"/>
      <c r="S7" s="594"/>
      <c r="T7" s="594"/>
      <c r="U7" s="594"/>
      <c r="V7" s="595"/>
    </row>
    <row r="8" ht="15.6" spans="1:22">
      <c r="B8" s="596"/>
      <c r="C8" s="597"/>
      <c r="D8" s="597"/>
      <c r="E8" s="597"/>
      <c r="F8" s="597"/>
      <c r="G8" s="597"/>
      <c r="H8" s="597"/>
      <c r="I8" s="597"/>
      <c r="J8" s="597"/>
      <c r="K8" s="597"/>
      <c r="L8" s="597"/>
      <c r="M8" s="597"/>
      <c r="N8" s="597"/>
      <c r="O8" s="597"/>
      <c r="P8" s="597"/>
      <c r="Q8" s="597"/>
      <c r="R8" s="597"/>
      <c r="S8" s="597"/>
      <c r="T8" s="597"/>
      <c r="U8" s="597"/>
      <c r="V8" s="598"/>
    </row>
    <row r="9" spans="1:22">
      <c r="B9" s="599"/>
      <c r="C9" s="600"/>
      <c r="D9" s="600"/>
      <c r="E9" s="600"/>
      <c r="F9" s="600"/>
      <c r="G9" s="600"/>
      <c r="H9" s="600"/>
      <c r="I9" s="600"/>
      <c r="J9" s="600"/>
      <c r="K9" s="600"/>
      <c r="L9" s="600"/>
      <c r="M9" s="600"/>
      <c r="N9" s="600"/>
      <c r="O9" s="600"/>
      <c r="P9" s="600"/>
      <c r="Q9" s="600"/>
      <c r="R9" s="600"/>
      <c r="S9" s="600"/>
      <c r="T9" s="600"/>
      <c r="U9" s="600"/>
      <c r="V9" s="598"/>
    </row>
    <row r="10" spans="1:22">
      <c r="B10" s="601"/>
      <c r="C10" s="602" t="s">
        <v>2</v>
      </c>
      <c r="D10" s="603"/>
      <c r="E10" s="603"/>
      <c r="F10" s="603"/>
      <c r="G10" s="603"/>
      <c r="H10" s="603"/>
      <c r="I10" s="604"/>
      <c r="J10" s="584"/>
      <c r="K10" s="584"/>
      <c r="L10" s="584"/>
      <c r="M10" s="584"/>
      <c r="N10" s="584"/>
      <c r="O10" s="584"/>
      <c r="P10" s="584"/>
      <c r="Q10" s="584"/>
      <c r="R10" s="584"/>
      <c r="S10" s="584"/>
      <c r="T10" s="584"/>
      <c r="U10" s="584"/>
      <c r="V10" s="598"/>
    </row>
    <row r="11" spans="1:22">
      <c r="B11" s="605"/>
      <c r="C11" s="606"/>
      <c r="D11" s="606"/>
      <c r="E11" s="606"/>
      <c r="F11" s="606"/>
      <c r="G11" s="606"/>
      <c r="H11" s="606"/>
      <c r="I11" s="606"/>
      <c r="J11" s="606"/>
      <c r="K11" s="606"/>
      <c r="L11" s="606"/>
      <c r="M11" s="606"/>
      <c r="N11" s="606"/>
      <c r="O11" s="606"/>
      <c r="P11" s="606"/>
      <c r="Q11" s="607"/>
      <c r="R11" s="607"/>
      <c r="S11" s="607"/>
      <c r="T11" s="607"/>
      <c r="U11" s="607"/>
      <c r="V11" s="608"/>
    </row>
    <row r="12" spans="1:22">
      <c r="B12" s="609"/>
      <c r="C12" s="586" t="s">
        <v>3</v>
      </c>
      <c r="D12" s="586" t="s">
        <v>4</v>
      </c>
      <c r="V12" s="610"/>
    </row>
    <row r="13" spans="1:22">
      <c r="B13" s="609"/>
      <c r="D13" s="585">
        <v>1</v>
      </c>
      <c r="E13" s="585" t="s">
        <v>5</v>
      </c>
      <c r="I13" s="611" t="s">
        <v>6</v>
      </c>
      <c r="J13" s="585" t="s">
        <v>7</v>
      </c>
      <c r="V13" s="610"/>
    </row>
    <row r="14" spans="1:22">
      <c r="B14" s="609"/>
      <c r="D14" s="585">
        <v>2</v>
      </c>
      <c r="E14" s="585" t="s">
        <v>8</v>
      </c>
      <c r="I14" s="611" t="s">
        <v>6</v>
      </c>
      <c r="J14" s="585" t="s">
        <v>9</v>
      </c>
      <c r="V14" s="610"/>
    </row>
    <row r="15" spans="1:22">
      <c r="B15" s="609"/>
      <c r="D15" s="585">
        <v>3</v>
      </c>
      <c r="E15" s="585" t="s">
        <v>10</v>
      </c>
      <c r="I15" s="611" t="s">
        <v>6</v>
      </c>
      <c r="J15" s="585" t="s">
        <v>11</v>
      </c>
      <c r="V15" s="610"/>
    </row>
    <row r="16" spans="1:22">
      <c r="B16" s="609"/>
      <c r="D16" s="585">
        <v>4</v>
      </c>
      <c r="E16" s="585" t="s">
        <v>12</v>
      </c>
      <c r="I16" s="611" t="s">
        <v>6</v>
      </c>
      <c r="J16" s="585" t="s">
        <v>13</v>
      </c>
      <c r="V16" s="610"/>
    </row>
    <row r="17" spans="2:22">
      <c r="B17" s="609"/>
      <c r="C17" s="612"/>
      <c r="D17" s="612">
        <v>5</v>
      </c>
      <c r="E17" s="612" t="s">
        <v>14</v>
      </c>
      <c r="F17" s="612"/>
      <c r="G17" s="612"/>
      <c r="H17" s="612"/>
      <c r="I17" s="613" t="s">
        <v>6</v>
      </c>
      <c r="J17" s="612" t="s">
        <v>15</v>
      </c>
      <c r="K17" s="612"/>
      <c r="L17" s="612"/>
      <c r="M17" s="612"/>
      <c r="N17" s="612"/>
      <c r="O17" s="612"/>
      <c r="P17" s="612"/>
      <c r="Q17" s="612"/>
      <c r="R17" s="612"/>
      <c r="S17" s="612"/>
      <c r="T17" s="612"/>
      <c r="U17" s="612"/>
      <c r="V17" s="610"/>
    </row>
    <row r="18" spans="2:22">
      <c r="B18" s="609"/>
      <c r="I18" s="611"/>
      <c r="V18" s="610"/>
    </row>
    <row r="19" spans="2:22">
      <c r="B19" s="609"/>
      <c r="C19" s="586" t="s">
        <v>16</v>
      </c>
      <c r="D19" s="586" t="s">
        <v>17</v>
      </c>
      <c r="V19" s="610"/>
    </row>
    <row r="20" spans="2:22">
      <c r="B20" s="609"/>
      <c r="D20" s="585">
        <v>1</v>
      </c>
      <c r="E20" s="585" t="s">
        <v>18</v>
      </c>
      <c r="J20" s="585" t="s">
        <v>19</v>
      </c>
      <c r="V20" s="610"/>
    </row>
    <row r="21" spans="2:22">
      <c r="B21" s="609"/>
      <c r="D21" s="585">
        <v>2</v>
      </c>
      <c r="E21" s="585" t="s">
        <v>20</v>
      </c>
      <c r="J21" s="585" t="s">
        <v>21</v>
      </c>
      <c r="V21" s="610"/>
    </row>
    <row r="22" spans="2:22">
      <c r="B22" s="609"/>
      <c r="D22" s="585">
        <v>3</v>
      </c>
      <c r="E22" s="585" t="s">
        <v>22</v>
      </c>
      <c r="J22" s="585" t="s">
        <v>23</v>
      </c>
      <c r="V22" s="610"/>
    </row>
    <row r="23" spans="2:22">
      <c r="B23" s="609"/>
      <c r="D23" s="585">
        <v>4</v>
      </c>
      <c r="E23" s="585" t="s">
        <v>24</v>
      </c>
      <c r="J23" s="585" t="s">
        <v>25</v>
      </c>
      <c r="V23" s="610"/>
    </row>
    <row r="24" spans="2:22">
      <c r="B24" s="609"/>
      <c r="D24" s="585">
        <v>5</v>
      </c>
      <c r="E24" s="585" t="s">
        <v>26</v>
      </c>
      <c r="J24" s="614" t="s">
        <v>27</v>
      </c>
      <c r="V24" s="610"/>
    </row>
    <row r="25" ht="14.4" customHeight="1" spans="2:22">
      <c r="B25" s="609"/>
      <c r="E25" s="615">
        <v>5.1</v>
      </c>
      <c r="F25" s="616" t="s">
        <v>28</v>
      </c>
      <c r="G25" s="616"/>
      <c r="H25" s="616"/>
      <c r="I25" s="617"/>
      <c r="J25" s="616" t="s">
        <v>29</v>
      </c>
      <c r="K25" s="616"/>
      <c r="L25" s="616"/>
      <c r="M25" s="616"/>
      <c r="N25" s="616"/>
      <c r="O25" s="616"/>
      <c r="P25" s="616"/>
      <c r="Q25" s="616"/>
      <c r="R25" s="616"/>
      <c r="S25" s="616"/>
      <c r="T25" s="616"/>
      <c r="U25" s="616"/>
      <c r="V25" s="610"/>
    </row>
    <row r="26" ht="14.4" customHeight="1" spans="2:22">
      <c r="B26" s="609"/>
      <c r="E26" s="617"/>
      <c r="F26" s="616"/>
      <c r="G26" s="616"/>
      <c r="H26" s="616"/>
      <c r="I26" s="617"/>
      <c r="J26" s="616"/>
      <c r="K26" s="616"/>
      <c r="L26" s="616"/>
      <c r="M26" s="616"/>
      <c r="N26" s="616"/>
      <c r="O26" s="616"/>
      <c r="P26" s="616"/>
      <c r="Q26" s="616"/>
      <c r="R26" s="616"/>
      <c r="S26" s="616"/>
      <c r="T26" s="616"/>
      <c r="U26" s="616"/>
      <c r="V26" s="610"/>
    </row>
    <row r="27" spans="2:22">
      <c r="B27" s="609"/>
      <c r="J27" s="614"/>
      <c r="V27" s="610"/>
    </row>
    <row r="28" ht="15" customHeight="1" spans="2:22">
      <c r="B28" s="609"/>
      <c r="C28" s="618"/>
      <c r="D28" s="618" t="s">
        <v>30</v>
      </c>
      <c r="E28" s="618"/>
      <c r="F28" s="618"/>
      <c r="G28" s="618"/>
      <c r="H28" s="618"/>
      <c r="I28" s="618"/>
      <c r="J28" s="618"/>
      <c r="K28" s="618"/>
      <c r="L28" s="618"/>
      <c r="M28" s="618"/>
      <c r="N28" s="618"/>
      <c r="O28" s="618"/>
      <c r="P28" s="618"/>
      <c r="Q28" s="618"/>
      <c r="R28" s="618"/>
      <c r="S28" s="618"/>
      <c r="T28" s="618"/>
      <c r="U28" s="618"/>
      <c r="V28" s="610"/>
    </row>
    <row r="29" spans="2:22">
      <c r="B29" s="609"/>
      <c r="C29" s="618"/>
      <c r="D29" s="618"/>
      <c r="E29" s="618"/>
      <c r="F29" s="618"/>
      <c r="G29" s="618"/>
      <c r="H29" s="618"/>
      <c r="I29" s="618"/>
      <c r="J29" s="618"/>
      <c r="K29" s="618"/>
      <c r="L29" s="618"/>
      <c r="M29" s="618"/>
      <c r="N29" s="618"/>
      <c r="O29" s="618"/>
      <c r="P29" s="618"/>
      <c r="Q29" s="618"/>
      <c r="R29" s="618"/>
      <c r="S29" s="618"/>
      <c r="T29" s="618"/>
      <c r="U29" s="618"/>
      <c r="V29" s="610"/>
    </row>
    <row r="30" spans="2:22">
      <c r="B30" s="609"/>
      <c r="C30" s="612"/>
      <c r="D30" s="612"/>
      <c r="E30" s="612"/>
      <c r="F30" s="612"/>
      <c r="G30" s="612"/>
      <c r="H30" s="612"/>
      <c r="I30" s="612"/>
      <c r="J30" s="612"/>
      <c r="K30" s="612"/>
      <c r="L30" s="612"/>
      <c r="M30" s="612"/>
      <c r="N30" s="612"/>
      <c r="O30" s="612"/>
      <c r="P30" s="612"/>
      <c r="Q30" s="612"/>
      <c r="R30" s="612"/>
      <c r="S30" s="612"/>
      <c r="T30" s="612"/>
      <c r="U30" s="612"/>
      <c r="V30" s="610"/>
    </row>
    <row r="31" spans="2:22">
      <c r="B31" s="609"/>
      <c r="V31" s="610"/>
    </row>
    <row r="32" spans="2:22">
      <c r="B32" s="609"/>
      <c r="C32" s="586" t="s">
        <v>31</v>
      </c>
      <c r="D32" s="586" t="s">
        <v>32</v>
      </c>
      <c r="V32" s="610"/>
    </row>
    <row r="33" customHeight="1" spans="2:22">
      <c r="B33" s="609"/>
      <c r="D33" s="619" t="s">
        <v>33</v>
      </c>
      <c r="E33" s="619"/>
      <c r="F33" s="619"/>
      <c r="G33" s="619"/>
      <c r="H33" s="619"/>
      <c r="I33" s="619"/>
      <c r="J33" s="619"/>
      <c r="K33" s="619"/>
      <c r="L33" s="619"/>
      <c r="M33" s="619"/>
      <c r="N33" s="619"/>
      <c r="O33" s="620"/>
      <c r="P33" s="620"/>
      <c r="Q33" s="620"/>
      <c r="R33" s="620"/>
      <c r="S33" s="620"/>
      <c r="T33" s="620"/>
      <c r="U33" s="619"/>
      <c r="V33" s="610"/>
    </row>
    <row r="34" customHeight="1" spans="2:22">
      <c r="B34" s="609"/>
      <c r="D34" s="619"/>
      <c r="E34" s="619"/>
      <c r="F34" s="619"/>
      <c r="G34" s="619"/>
      <c r="H34" s="619"/>
      <c r="I34" s="619"/>
      <c r="J34" s="619"/>
      <c r="K34" s="619"/>
      <c r="L34" s="619"/>
      <c r="M34" s="619"/>
      <c r="N34" s="619"/>
      <c r="O34" s="620"/>
      <c r="P34" s="620"/>
      <c r="Q34" s="620"/>
      <c r="R34" s="620"/>
      <c r="S34" s="620"/>
      <c r="T34" s="620"/>
      <c r="U34" s="619"/>
      <c r="V34" s="610"/>
    </row>
    <row r="35" spans="2:22">
      <c r="B35" s="609"/>
      <c r="F35" s="614"/>
      <c r="V35" s="610"/>
    </row>
    <row r="36" ht="14.55" spans="2:22">
      <c r="B36" s="621"/>
      <c r="C36" s="622"/>
      <c r="D36" s="622"/>
      <c r="E36" s="622"/>
      <c r="F36" s="623"/>
      <c r="G36" s="622"/>
      <c r="H36" s="622"/>
      <c r="I36" s="622"/>
      <c r="J36" s="622"/>
      <c r="K36" s="622"/>
      <c r="L36" s="622"/>
      <c r="M36" s="622"/>
      <c r="N36" s="622"/>
      <c r="O36" s="622"/>
      <c r="P36" s="622"/>
      <c r="Q36" s="622"/>
      <c r="R36" s="622"/>
      <c r="S36" s="622"/>
      <c r="T36" s="622"/>
      <c r="U36" s="622"/>
      <c r="V36" s="624"/>
    </row>
    <row r="37" spans="2:22">
      <c r="B37" s="621"/>
      <c r="C37" s="622"/>
      <c r="D37" s="625" t="s">
        <v>34</v>
      </c>
      <c r="E37" s="625"/>
      <c r="F37" s="625"/>
      <c r="G37" s="625"/>
      <c r="H37" s="625"/>
      <c r="I37" s="625"/>
      <c r="J37" s="625"/>
      <c r="K37" s="625"/>
      <c r="L37" s="622"/>
      <c r="M37" s="626" t="s">
        <v>35</v>
      </c>
      <c r="N37" s="627"/>
      <c r="O37" s="628"/>
      <c r="P37" s="629" t="s">
        <v>36</v>
      </c>
      <c r="Q37" s="629" t="s">
        <v>37</v>
      </c>
      <c r="R37" s="629" t="s">
        <v>38</v>
      </c>
      <c r="S37" s="630" t="s">
        <v>39</v>
      </c>
      <c r="T37" s="622"/>
      <c r="U37" s="622"/>
      <c r="V37" s="624"/>
    </row>
    <row r="38" ht="15.75" customHeight="1" spans="2:22">
      <c r="B38" s="621"/>
      <c r="C38" s="622"/>
      <c r="D38" s="625"/>
      <c r="E38" s="625"/>
      <c r="F38" s="625"/>
      <c r="G38" s="625"/>
      <c r="H38" s="625"/>
      <c r="I38" s="625"/>
      <c r="J38" s="625"/>
      <c r="K38" s="625"/>
      <c r="L38" s="622"/>
      <c r="M38" s="631"/>
      <c r="N38" s="632"/>
      <c r="O38" s="633"/>
      <c r="P38" s="634"/>
      <c r="Q38" s="634"/>
      <c r="R38" s="634"/>
      <c r="S38" s="635"/>
      <c r="T38" s="622"/>
      <c r="U38" s="622"/>
      <c r="V38" s="624"/>
    </row>
    <row r="39" spans="2:22">
      <c r="B39" s="621"/>
      <c r="C39" s="622"/>
      <c r="D39" s="625"/>
      <c r="E39" s="625"/>
      <c r="F39" s="625"/>
      <c r="G39" s="625"/>
      <c r="H39" s="625"/>
      <c r="I39" s="625"/>
      <c r="J39" s="625"/>
      <c r="K39" s="625"/>
      <c r="L39" s="622"/>
      <c r="M39" s="626" t="s">
        <v>40</v>
      </c>
      <c r="N39" s="636"/>
      <c r="O39" s="571"/>
      <c r="P39" s="510"/>
      <c r="Q39" s="510"/>
      <c r="R39" s="510"/>
      <c r="S39" s="510"/>
      <c r="T39" s="622"/>
      <c r="U39" s="622"/>
      <c r="V39" s="624"/>
    </row>
    <row r="40" ht="14.55" spans="2:22">
      <c r="B40" s="621"/>
      <c r="C40" s="622"/>
      <c r="D40" s="625"/>
      <c r="E40" s="625"/>
      <c r="F40" s="625"/>
      <c r="G40" s="625"/>
      <c r="H40" s="625"/>
      <c r="I40" s="625"/>
      <c r="J40" s="625"/>
      <c r="K40" s="625"/>
      <c r="L40" s="622"/>
      <c r="M40" s="631"/>
      <c r="N40" s="637"/>
      <c r="O40" s="571"/>
      <c r="P40" s="510"/>
      <c r="Q40" s="510"/>
      <c r="R40" s="510"/>
      <c r="S40" s="510"/>
      <c r="T40" s="622"/>
      <c r="U40" s="622"/>
      <c r="V40" s="624"/>
    </row>
    <row r="41" ht="14.55" spans="2:22">
      <c r="B41" s="638"/>
      <c r="C41" s="639"/>
      <c r="D41" s="639"/>
      <c r="E41" s="639"/>
      <c r="F41" s="639"/>
      <c r="G41" s="639"/>
      <c r="H41" s="639"/>
      <c r="I41" s="639"/>
      <c r="J41" s="639"/>
      <c r="K41" s="639"/>
      <c r="L41" s="639"/>
      <c r="M41" s="639"/>
      <c r="N41" s="639"/>
      <c r="O41" s="639"/>
      <c r="P41" s="639"/>
      <c r="Q41" s="639"/>
      <c r="R41" s="639"/>
      <c r="S41" s="639"/>
      <c r="T41" s="639"/>
      <c r="U41" s="639"/>
      <c r="V41" s="640"/>
    </row>
    <row r="42" ht="14.55"/>
    <row r="43" ht="15.6" spans="2:22">
      <c r="B43" s="593">
        <v>2</v>
      </c>
      <c r="C43" s="594" t="s">
        <v>41</v>
      </c>
      <c r="D43" s="594"/>
      <c r="E43" s="594"/>
      <c r="F43" s="594"/>
      <c r="G43" s="594"/>
      <c r="H43" s="594"/>
      <c r="I43" s="594"/>
      <c r="J43" s="594"/>
      <c r="K43" s="594"/>
      <c r="L43" s="594"/>
      <c r="M43" s="594"/>
      <c r="N43" s="594"/>
      <c r="O43" s="594"/>
      <c r="P43" s="594"/>
      <c r="Q43" s="594"/>
      <c r="R43" s="594"/>
      <c r="S43" s="594"/>
      <c r="T43" s="594"/>
      <c r="U43" s="594"/>
      <c r="V43" s="595"/>
    </row>
    <row r="44" ht="15.6" spans="2:22">
      <c r="B44" s="596"/>
      <c r="C44" s="597"/>
      <c r="D44" s="597"/>
      <c r="E44" s="597"/>
      <c r="F44" s="597"/>
      <c r="G44" s="597"/>
      <c r="H44" s="597"/>
      <c r="I44" s="597"/>
      <c r="J44" s="597"/>
      <c r="K44" s="597"/>
      <c r="L44" s="597"/>
      <c r="M44" s="597"/>
      <c r="N44" s="597"/>
      <c r="O44" s="597"/>
      <c r="P44" s="597"/>
      <c r="Q44" s="597"/>
      <c r="R44" s="597"/>
      <c r="S44" s="597"/>
      <c r="T44" s="597"/>
      <c r="U44" s="597"/>
      <c r="V44" s="598"/>
    </row>
    <row r="45" spans="2:22">
      <c r="B45" s="599"/>
      <c r="C45" s="584"/>
      <c r="D45" s="584"/>
      <c r="E45" s="584"/>
      <c r="F45" s="584"/>
      <c r="G45" s="584"/>
      <c r="H45" s="584"/>
      <c r="I45" s="584"/>
      <c r="J45" s="584"/>
      <c r="K45" s="584"/>
      <c r="L45" s="584"/>
      <c r="M45" s="584"/>
      <c r="N45" s="584"/>
      <c r="O45" s="584"/>
      <c r="P45" s="584"/>
      <c r="Q45" s="584"/>
      <c r="R45" s="584"/>
      <c r="S45" s="584"/>
      <c r="T45" s="584"/>
      <c r="U45" s="584"/>
      <c r="V45" s="598"/>
    </row>
    <row r="46" spans="2:22">
      <c r="B46" s="641"/>
      <c r="C46" s="602" t="s">
        <v>42</v>
      </c>
      <c r="D46" s="603"/>
      <c r="E46" s="603"/>
      <c r="F46" s="603"/>
      <c r="G46" s="603"/>
      <c r="H46" s="603"/>
      <c r="I46" s="603"/>
      <c r="J46" s="642"/>
      <c r="K46" s="642"/>
      <c r="L46" s="642"/>
      <c r="M46" s="642"/>
      <c r="N46" s="642"/>
      <c r="O46" s="642"/>
      <c r="P46" s="642"/>
      <c r="Q46" s="642"/>
      <c r="R46" s="642"/>
      <c r="S46" s="642"/>
      <c r="T46" s="642"/>
      <c r="U46" s="642"/>
      <c r="V46" s="643"/>
    </row>
    <row r="47" spans="2:22">
      <c r="B47" s="621"/>
      <c r="C47" s="622"/>
      <c r="D47" s="622"/>
      <c r="E47" s="622"/>
      <c r="F47" s="622"/>
      <c r="G47" s="622"/>
      <c r="H47" s="622"/>
      <c r="I47" s="622"/>
      <c r="J47" s="622"/>
      <c r="K47" s="622"/>
      <c r="L47" s="622"/>
      <c r="M47" s="622"/>
      <c r="N47" s="622"/>
      <c r="O47" s="622"/>
      <c r="P47" s="622"/>
      <c r="Q47" s="622"/>
      <c r="R47" s="622"/>
      <c r="S47" s="622"/>
      <c r="T47" s="622"/>
      <c r="U47" s="644"/>
      <c r="V47" s="624"/>
    </row>
    <row r="48" spans="2:22">
      <c r="B48" s="621"/>
      <c r="C48" s="622"/>
      <c r="D48" s="622"/>
      <c r="E48" s="622"/>
      <c r="F48" s="622"/>
      <c r="G48" s="622"/>
      <c r="H48" s="622"/>
      <c r="I48" s="622"/>
      <c r="J48" s="622"/>
      <c r="K48" s="622"/>
      <c r="L48" s="622"/>
      <c r="M48" s="622"/>
      <c r="N48" s="622"/>
      <c r="O48" s="622"/>
      <c r="P48" s="622"/>
      <c r="Q48" s="622"/>
      <c r="R48" s="622"/>
      <c r="S48" s="622"/>
      <c r="T48" s="622"/>
      <c r="U48" s="622"/>
      <c r="V48" s="624"/>
    </row>
    <row r="49" spans="2:22">
      <c r="B49" s="621"/>
      <c r="C49" s="622"/>
      <c r="D49" s="622"/>
      <c r="E49" s="622"/>
      <c r="F49" s="622"/>
      <c r="G49" s="622"/>
      <c r="H49" s="622"/>
      <c r="I49" s="622"/>
      <c r="J49" s="622"/>
      <c r="K49" s="622"/>
      <c r="L49" s="622"/>
      <c r="M49" s="622"/>
      <c r="N49" s="622"/>
      <c r="O49" s="622"/>
      <c r="P49" s="622"/>
      <c r="Q49" s="622"/>
      <c r="R49" s="622"/>
      <c r="S49" s="622"/>
      <c r="T49" s="622"/>
      <c r="U49" s="622"/>
      <c r="V49" s="624"/>
    </row>
    <row r="50" spans="2:22">
      <c r="B50" s="621"/>
      <c r="C50" s="622"/>
      <c r="D50" s="622"/>
      <c r="E50" s="622"/>
      <c r="F50" s="622"/>
      <c r="G50" s="622"/>
      <c r="H50" s="622"/>
      <c r="I50" s="622"/>
      <c r="J50" s="622"/>
      <c r="K50" s="622"/>
      <c r="L50" s="622"/>
      <c r="M50" s="622"/>
      <c r="N50" s="622"/>
      <c r="O50" s="622"/>
      <c r="P50" s="622"/>
      <c r="Q50" s="622"/>
      <c r="R50" s="622"/>
      <c r="S50" s="622"/>
      <c r="T50" s="622"/>
      <c r="U50" s="622"/>
      <c r="V50" s="624"/>
    </row>
    <row r="51" spans="2:22">
      <c r="B51" s="621"/>
      <c r="C51" s="622"/>
      <c r="D51" s="622"/>
      <c r="E51" s="622"/>
      <c r="F51" s="622"/>
      <c r="G51" s="622"/>
      <c r="H51" s="622"/>
      <c r="I51" s="622"/>
      <c r="J51" s="622"/>
      <c r="K51" s="622"/>
      <c r="L51" s="622"/>
      <c r="M51" s="622"/>
      <c r="N51" s="622"/>
      <c r="O51" s="622"/>
      <c r="P51" s="622"/>
      <c r="Q51" s="622"/>
      <c r="R51" s="622"/>
      <c r="S51" s="622"/>
      <c r="T51" s="622"/>
      <c r="U51" s="622"/>
      <c r="V51" s="624"/>
    </row>
    <row r="52" spans="2:22">
      <c r="B52" s="621"/>
      <c r="C52" s="622"/>
      <c r="D52" s="622"/>
      <c r="E52" s="622"/>
      <c r="F52" s="622"/>
      <c r="G52" s="622"/>
      <c r="H52" s="622"/>
      <c r="I52" s="622"/>
      <c r="J52" s="622"/>
      <c r="K52" s="622"/>
      <c r="L52" s="622"/>
      <c r="M52" s="622"/>
      <c r="N52" s="622"/>
      <c r="O52" s="622"/>
      <c r="P52" s="622"/>
      <c r="Q52" s="622"/>
      <c r="R52" s="622"/>
      <c r="S52" s="622"/>
      <c r="T52" s="622"/>
      <c r="U52" s="622"/>
      <c r="V52" s="624"/>
    </row>
    <row r="53" spans="2:22">
      <c r="B53" s="621"/>
      <c r="C53" s="622"/>
      <c r="D53" s="622"/>
      <c r="E53" s="622"/>
      <c r="F53" s="622"/>
      <c r="G53" s="622"/>
      <c r="H53" s="622"/>
      <c r="I53" s="622"/>
      <c r="J53" s="622"/>
      <c r="K53" s="622"/>
      <c r="L53" s="622"/>
      <c r="M53" s="622"/>
      <c r="N53" s="622"/>
      <c r="O53" s="622"/>
      <c r="P53" s="622"/>
      <c r="Q53" s="622"/>
      <c r="R53" s="622"/>
      <c r="S53" s="622"/>
      <c r="T53" s="622"/>
      <c r="U53" s="622"/>
      <c r="V53" s="624"/>
    </row>
    <row r="54" spans="2:22">
      <c r="B54" s="621"/>
      <c r="C54" s="622"/>
      <c r="D54" s="622"/>
      <c r="E54" s="622"/>
      <c r="F54" s="622"/>
      <c r="G54" s="622"/>
      <c r="H54" s="622"/>
      <c r="I54" s="622"/>
      <c r="J54" s="622"/>
      <c r="K54" s="622"/>
      <c r="L54" s="622"/>
      <c r="M54" s="622"/>
      <c r="N54" s="622"/>
      <c r="O54" s="622"/>
      <c r="P54" s="622"/>
      <c r="Q54" s="622"/>
      <c r="R54" s="622"/>
      <c r="S54" s="622"/>
      <c r="T54" s="622"/>
      <c r="U54" s="645" t="s">
        <v>43</v>
      </c>
      <c r="V54" s="624"/>
    </row>
    <row r="55" spans="2:22">
      <c r="B55" s="646"/>
      <c r="C55" s="647" t="s">
        <v>44</v>
      </c>
      <c r="D55" s="647"/>
      <c r="E55" s="647"/>
      <c r="F55" s="647"/>
      <c r="G55" s="648" t="s">
        <v>45</v>
      </c>
      <c r="H55" s="648"/>
      <c r="I55" s="649" t="s">
        <v>46</v>
      </c>
      <c r="J55" s="649" t="s">
        <v>47</v>
      </c>
      <c r="K55" s="650" t="s">
        <v>48</v>
      </c>
      <c r="L55" s="650" t="s">
        <v>49</v>
      </c>
      <c r="M55" s="651" t="s">
        <v>50</v>
      </c>
      <c r="N55" s="651"/>
      <c r="O55" s="651"/>
      <c r="P55" s="652" t="s">
        <v>51</v>
      </c>
      <c r="Q55" s="652"/>
      <c r="R55" s="652"/>
      <c r="S55" s="653" t="s">
        <v>52</v>
      </c>
      <c r="T55" s="653"/>
      <c r="U55" s="653"/>
      <c r="V55" s="654"/>
    </row>
    <row r="56" spans="2:22">
      <c r="B56" s="609"/>
      <c r="U56" s="655"/>
      <c r="V56" s="610"/>
    </row>
    <row r="57" spans="2:22">
      <c r="B57" s="609"/>
      <c r="C57" s="656"/>
      <c r="D57" s="586" t="s">
        <v>53</v>
      </c>
      <c r="J57" s="585" t="s">
        <v>54</v>
      </c>
      <c r="V57" s="610"/>
    </row>
    <row r="58" spans="2:22">
      <c r="B58" s="609"/>
      <c r="C58" s="657"/>
      <c r="D58" s="586" t="s">
        <v>55</v>
      </c>
      <c r="J58" s="585" t="s">
        <v>56</v>
      </c>
      <c r="V58" s="610"/>
    </row>
    <row r="59" spans="2:22">
      <c r="B59" s="609"/>
      <c r="V59" s="610"/>
    </row>
    <row r="60" spans="2:22">
      <c r="B60" s="609"/>
      <c r="C60" s="618"/>
      <c r="D60" s="618" t="s">
        <v>57</v>
      </c>
      <c r="E60" s="618"/>
      <c r="F60" s="618"/>
      <c r="G60" s="618"/>
      <c r="H60" s="618"/>
      <c r="I60" s="618"/>
      <c r="J60" s="618"/>
      <c r="K60" s="618"/>
      <c r="L60" s="618"/>
      <c r="M60" s="618"/>
      <c r="N60" s="618"/>
      <c r="O60" s="618"/>
      <c r="P60" s="618"/>
      <c r="Q60" s="618"/>
      <c r="R60" s="618"/>
      <c r="S60" s="618"/>
      <c r="T60" s="618"/>
      <c r="U60" s="618"/>
      <c r="V60" s="610"/>
    </row>
    <row r="61" ht="15" customHeight="1" spans="2:22">
      <c r="B61" s="609"/>
      <c r="C61" s="618"/>
      <c r="D61" s="618"/>
      <c r="E61" s="618"/>
      <c r="F61" s="618"/>
      <c r="G61" s="618"/>
      <c r="H61" s="618"/>
      <c r="I61" s="618"/>
      <c r="J61" s="618"/>
      <c r="K61" s="618"/>
      <c r="L61" s="618"/>
      <c r="M61" s="618"/>
      <c r="N61" s="618"/>
      <c r="O61" s="618"/>
      <c r="P61" s="618"/>
      <c r="Q61" s="618"/>
      <c r="R61" s="618"/>
      <c r="S61" s="618"/>
      <c r="T61" s="618"/>
      <c r="U61" s="618"/>
      <c r="V61" s="610"/>
    </row>
    <row r="62" spans="2:22">
      <c r="B62" s="609"/>
      <c r="V62" s="610"/>
    </row>
    <row r="63" spans="2:22">
      <c r="B63" s="658"/>
      <c r="C63" s="659"/>
      <c r="D63" s="659"/>
      <c r="E63" s="659"/>
      <c r="F63" s="659"/>
      <c r="G63" s="659"/>
      <c r="H63" s="659"/>
      <c r="I63" s="659"/>
      <c r="J63" s="659"/>
      <c r="K63" s="659"/>
      <c r="L63" s="659"/>
      <c r="M63" s="659"/>
      <c r="N63" s="659"/>
      <c r="O63" s="659"/>
      <c r="P63" s="659"/>
      <c r="Q63" s="659"/>
      <c r="R63" s="659"/>
      <c r="S63" s="659"/>
      <c r="T63" s="659"/>
      <c r="U63" s="659"/>
      <c r="V63" s="660"/>
    </row>
    <row r="64" spans="2:22">
      <c r="B64" s="661"/>
      <c r="C64" s="662" t="s">
        <v>58</v>
      </c>
      <c r="D64" s="663" t="s">
        <v>59</v>
      </c>
      <c r="E64" s="663"/>
      <c r="F64" s="663"/>
      <c r="G64" s="663"/>
      <c r="H64" s="663"/>
      <c r="I64" s="663"/>
      <c r="J64" s="663"/>
      <c r="K64" s="663"/>
      <c r="L64" s="663"/>
      <c r="M64" s="663"/>
      <c r="N64" s="663"/>
      <c r="O64" s="663"/>
      <c r="P64" s="663"/>
      <c r="Q64" s="663"/>
      <c r="R64" s="663"/>
      <c r="S64" s="663"/>
      <c r="T64" s="663"/>
      <c r="U64" s="663"/>
      <c r="V64" s="664"/>
    </row>
    <row r="65" spans="2:22">
      <c r="B65" s="661"/>
      <c r="C65" s="662"/>
      <c r="D65" s="663"/>
      <c r="E65" s="663"/>
      <c r="F65" s="663"/>
      <c r="G65" s="663"/>
      <c r="H65" s="663"/>
      <c r="I65" s="663"/>
      <c r="J65" s="663"/>
      <c r="K65" s="663"/>
      <c r="L65" s="663"/>
      <c r="M65" s="663"/>
      <c r="N65" s="663"/>
      <c r="O65" s="663"/>
      <c r="P65" s="663"/>
      <c r="Q65" s="663"/>
      <c r="R65" s="663"/>
      <c r="S65" s="663"/>
      <c r="T65" s="663"/>
      <c r="U65" s="663"/>
      <c r="V65" s="664"/>
    </row>
    <row r="66" spans="2:22">
      <c r="B66" s="661"/>
      <c r="C66" s="662"/>
      <c r="D66" s="663"/>
      <c r="E66" s="663"/>
      <c r="F66" s="663"/>
      <c r="G66" s="663"/>
      <c r="H66" s="663"/>
      <c r="I66" s="663"/>
      <c r="J66" s="663"/>
      <c r="K66" s="665" t="s">
        <v>60</v>
      </c>
      <c r="L66" s="665"/>
      <c r="M66" s="666" t="s">
        <v>61</v>
      </c>
      <c r="N66" s="667"/>
      <c r="O66" s="667"/>
      <c r="P66" s="668"/>
      <c r="Q66" s="666" t="s">
        <v>62</v>
      </c>
      <c r="R66" s="667"/>
      <c r="S66" s="667"/>
      <c r="T66" s="668"/>
      <c r="U66" s="663"/>
      <c r="V66" s="664"/>
    </row>
    <row r="67" ht="36" customHeight="1" spans="2:22">
      <c r="B67" s="661"/>
      <c r="C67" s="662"/>
      <c r="D67" s="663"/>
      <c r="E67" s="663"/>
      <c r="F67" s="663"/>
      <c r="G67" s="663"/>
      <c r="H67" s="663"/>
      <c r="I67" s="663"/>
      <c r="J67" s="663"/>
      <c r="K67" s="669"/>
      <c r="L67" s="669"/>
      <c r="M67" s="670" t="s">
        <v>63</v>
      </c>
      <c r="N67" s="670"/>
      <c r="O67" s="670" t="s">
        <v>64</v>
      </c>
      <c r="P67" s="670"/>
      <c r="Q67" s="670" t="s">
        <v>63</v>
      </c>
      <c r="R67" s="670"/>
      <c r="S67" s="670" t="s">
        <v>65</v>
      </c>
      <c r="T67" s="670"/>
      <c r="U67" s="663"/>
      <c r="V67" s="664"/>
    </row>
    <row r="68" spans="2:22">
      <c r="B68" s="661"/>
      <c r="C68" s="663"/>
      <c r="D68" s="663"/>
      <c r="E68" s="671" t="s">
        <v>66</v>
      </c>
      <c r="F68" s="672"/>
      <c r="G68" s="672"/>
      <c r="H68" s="672"/>
      <c r="I68" s="672"/>
      <c r="J68" s="673"/>
      <c r="K68" s="674">
        <v>0.25</v>
      </c>
      <c r="L68" s="674"/>
      <c r="M68" s="674">
        <v>0.25</v>
      </c>
      <c r="N68" s="674"/>
      <c r="O68" s="674">
        <v>0.2</v>
      </c>
      <c r="P68" s="674"/>
      <c r="Q68" s="674">
        <v>0.15</v>
      </c>
      <c r="R68" s="674"/>
      <c r="S68" s="674">
        <v>0.2</v>
      </c>
      <c r="T68" s="674"/>
      <c r="U68" s="663"/>
      <c r="V68" s="664"/>
    </row>
    <row r="69" spans="2:22">
      <c r="B69" s="661"/>
      <c r="C69" s="663"/>
      <c r="D69" s="663"/>
      <c r="E69" s="671" t="s">
        <v>67</v>
      </c>
      <c r="F69" s="672"/>
      <c r="G69" s="672"/>
      <c r="H69" s="672"/>
      <c r="I69" s="672"/>
      <c r="J69" s="673"/>
      <c r="K69" s="674">
        <v>0.5</v>
      </c>
      <c r="L69" s="674"/>
      <c r="M69" s="674">
        <v>0.45</v>
      </c>
      <c r="N69" s="674"/>
      <c r="O69" s="674">
        <v>0.6</v>
      </c>
      <c r="P69" s="674"/>
      <c r="Q69" s="674">
        <v>0.65</v>
      </c>
      <c r="R69" s="674"/>
      <c r="S69" s="674">
        <v>0.8</v>
      </c>
      <c r="T69" s="674"/>
      <c r="U69" s="663"/>
      <c r="V69" s="664"/>
    </row>
    <row r="70" spans="2:22">
      <c r="B70" s="661"/>
      <c r="C70" s="663"/>
      <c r="D70" s="663"/>
      <c r="E70" s="671" t="s">
        <v>68</v>
      </c>
      <c r="F70" s="672"/>
      <c r="G70" s="672"/>
      <c r="H70" s="672"/>
      <c r="I70" s="672"/>
      <c r="J70" s="673"/>
      <c r="K70" s="674">
        <v>0.25</v>
      </c>
      <c r="L70" s="674"/>
      <c r="M70" s="674">
        <v>0.3</v>
      </c>
      <c r="N70" s="674"/>
      <c r="O70" s="674">
        <v>0.2</v>
      </c>
      <c r="P70" s="674"/>
      <c r="Q70" s="674">
        <v>0.2</v>
      </c>
      <c r="R70" s="674"/>
      <c r="S70" s="675"/>
      <c r="T70" s="675"/>
      <c r="U70" s="663"/>
      <c r="V70" s="664"/>
    </row>
    <row r="71" spans="2:22">
      <c r="B71" s="661"/>
      <c r="C71" s="663"/>
      <c r="D71" s="663"/>
      <c r="E71" s="663"/>
      <c r="F71" s="663"/>
      <c r="G71" s="663"/>
      <c r="H71" s="663"/>
      <c r="I71" s="663"/>
      <c r="J71" s="663"/>
      <c r="K71" s="676">
        <f>SUM(K68:K70)</f>
        <v>1</v>
      </c>
      <c r="L71" s="676"/>
      <c r="M71" s="676">
        <f>SUM(M68:M70)</f>
        <v>1</v>
      </c>
      <c r="N71" s="676"/>
      <c r="O71" s="676">
        <f>SUM(O68:O70)</f>
        <v>1</v>
      </c>
      <c r="P71" s="676"/>
      <c r="Q71" s="676">
        <f>SUM(Q68:Q70)</f>
        <v>1</v>
      </c>
      <c r="R71" s="676"/>
      <c r="S71" s="676">
        <f>SUM(S68:S70)</f>
        <v>1</v>
      </c>
      <c r="T71" s="676"/>
      <c r="U71" s="663"/>
      <c r="V71" s="664"/>
    </row>
    <row r="72" ht="14.55" spans="2:22">
      <c r="B72" s="677"/>
      <c r="C72" s="678"/>
      <c r="D72" s="678"/>
      <c r="E72" s="678"/>
      <c r="F72" s="678"/>
      <c r="G72" s="678"/>
      <c r="H72" s="678"/>
      <c r="I72" s="678"/>
      <c r="J72" s="678"/>
      <c r="K72" s="678"/>
      <c r="L72" s="678"/>
      <c r="M72" s="678"/>
      <c r="N72" s="678"/>
      <c r="O72" s="678"/>
      <c r="P72" s="678"/>
      <c r="Q72" s="678"/>
      <c r="R72" s="678"/>
      <c r="S72" s="678"/>
      <c r="T72" s="678"/>
      <c r="U72" s="678"/>
      <c r="V72" s="679"/>
    </row>
    <row r="73" ht="14.55"/>
    <row r="74" ht="15.6" spans="2:22">
      <c r="B74" s="593">
        <v>3</v>
      </c>
      <c r="C74" s="594" t="s">
        <v>69</v>
      </c>
      <c r="D74" s="594"/>
      <c r="E74" s="594"/>
      <c r="F74" s="594"/>
      <c r="G74" s="594"/>
      <c r="H74" s="594"/>
      <c r="I74" s="594"/>
      <c r="J74" s="594"/>
      <c r="K74" s="594"/>
      <c r="L74" s="594"/>
      <c r="M74" s="594"/>
      <c r="N74" s="594"/>
      <c r="O74" s="594"/>
      <c r="P74" s="594"/>
      <c r="Q74" s="594"/>
      <c r="R74" s="594"/>
      <c r="S74" s="594"/>
      <c r="T74" s="594"/>
      <c r="U74" s="594"/>
      <c r="V74" s="595"/>
    </row>
    <row r="75" ht="15.6" spans="2:22">
      <c r="B75" s="596"/>
      <c r="C75" s="597"/>
      <c r="D75" s="597"/>
      <c r="E75" s="597"/>
      <c r="F75" s="597"/>
      <c r="G75" s="597"/>
      <c r="H75" s="597"/>
      <c r="I75" s="597"/>
      <c r="J75" s="597"/>
      <c r="K75" s="597"/>
      <c r="L75" s="597"/>
      <c r="M75" s="597"/>
      <c r="N75" s="597"/>
      <c r="O75" s="597"/>
      <c r="P75" s="597"/>
      <c r="Q75" s="597"/>
      <c r="R75" s="597"/>
      <c r="S75" s="597"/>
      <c r="T75" s="597"/>
      <c r="U75" s="597"/>
      <c r="V75" s="598"/>
    </row>
    <row r="76" spans="2:22">
      <c r="B76" s="599"/>
      <c r="C76" s="680"/>
      <c r="D76" s="680"/>
      <c r="E76" s="680"/>
      <c r="F76" s="680"/>
      <c r="G76" s="680"/>
      <c r="H76" s="680"/>
      <c r="I76" s="680"/>
      <c r="J76" s="680"/>
      <c r="K76" s="680"/>
      <c r="L76" s="680"/>
      <c r="M76" s="680"/>
      <c r="N76" s="680"/>
      <c r="O76" s="680"/>
      <c r="P76" s="680"/>
      <c r="Q76" s="680"/>
      <c r="R76" s="680"/>
      <c r="S76" s="680"/>
      <c r="T76" s="680"/>
      <c r="U76" s="680"/>
      <c r="V76" s="598"/>
    </row>
    <row r="77" spans="2:22">
      <c r="B77" s="641"/>
      <c r="C77" s="602" t="s">
        <v>70</v>
      </c>
      <c r="D77" s="603"/>
      <c r="E77" s="603"/>
      <c r="F77" s="603"/>
      <c r="G77" s="603"/>
      <c r="H77" s="603"/>
      <c r="I77" s="604"/>
      <c r="J77" s="604"/>
      <c r="K77" s="584"/>
      <c r="L77" s="584"/>
      <c r="M77" s="584"/>
      <c r="N77" s="584"/>
      <c r="O77" s="584"/>
      <c r="P77" s="584"/>
      <c r="Q77" s="584"/>
      <c r="R77" s="584"/>
      <c r="S77" s="584"/>
      <c r="T77" s="584"/>
      <c r="U77" s="584"/>
      <c r="V77" s="598"/>
    </row>
    <row r="78" spans="2:22">
      <c r="B78" s="681"/>
      <c r="C78" s="607"/>
      <c r="D78" s="607"/>
      <c r="E78" s="607"/>
      <c r="F78" s="607"/>
      <c r="G78" s="607"/>
      <c r="H78" s="607"/>
      <c r="I78" s="607"/>
      <c r="J78" s="607"/>
      <c r="K78" s="607"/>
      <c r="L78" s="607"/>
      <c r="M78" s="607"/>
      <c r="N78" s="607"/>
      <c r="O78" s="607"/>
      <c r="P78" s="607"/>
      <c r="Q78" s="607"/>
      <c r="R78" s="607"/>
      <c r="S78" s="607"/>
      <c r="T78" s="607"/>
      <c r="U78" s="607"/>
      <c r="V78" s="608"/>
    </row>
    <row r="79" customHeight="1" spans="2:22">
      <c r="B79" s="682"/>
      <c r="C79" s="683" t="s">
        <v>71</v>
      </c>
      <c r="D79" s="683"/>
      <c r="E79" s="683"/>
      <c r="F79" s="683"/>
      <c r="G79" s="683"/>
      <c r="H79" s="683" t="s">
        <v>72</v>
      </c>
      <c r="I79" s="683"/>
      <c r="J79" s="683"/>
      <c r="K79" s="683" t="s">
        <v>73</v>
      </c>
      <c r="L79" s="683"/>
      <c r="M79" s="683"/>
      <c r="N79" s="683"/>
      <c r="O79" s="683" t="s">
        <v>74</v>
      </c>
      <c r="P79" s="683"/>
      <c r="Q79" s="683"/>
      <c r="R79" s="683" t="s">
        <v>75</v>
      </c>
      <c r="S79" s="683"/>
      <c r="T79" s="683"/>
      <c r="U79" s="683"/>
      <c r="V79" s="610"/>
    </row>
    <row r="80" customHeight="1" spans="2:22">
      <c r="B80" s="682"/>
      <c r="C80" s="684" t="s">
        <v>76</v>
      </c>
      <c r="D80" s="684"/>
      <c r="E80" s="684"/>
      <c r="F80" s="684"/>
      <c r="G80" s="684"/>
      <c r="H80" s="684" t="s">
        <v>77</v>
      </c>
      <c r="I80" s="684"/>
      <c r="J80" s="684"/>
      <c r="K80" s="684" t="s">
        <v>78</v>
      </c>
      <c r="L80" s="684"/>
      <c r="M80" s="684"/>
      <c r="N80" s="684"/>
      <c r="O80" s="684" t="s">
        <v>79</v>
      </c>
      <c r="P80" s="684"/>
      <c r="Q80" s="684"/>
      <c r="R80" s="685" t="s">
        <v>80</v>
      </c>
      <c r="S80" s="685"/>
      <c r="T80" s="685"/>
      <c r="U80" s="685"/>
      <c r="V80" s="610"/>
    </row>
    <row r="81" spans="2:22">
      <c r="B81" s="682"/>
      <c r="C81" s="684"/>
      <c r="D81" s="684"/>
      <c r="E81" s="684"/>
      <c r="F81" s="684"/>
      <c r="G81" s="684"/>
      <c r="H81" s="684"/>
      <c r="I81" s="684"/>
      <c r="J81" s="684"/>
      <c r="K81" s="684"/>
      <c r="L81" s="684"/>
      <c r="M81" s="684"/>
      <c r="N81" s="684"/>
      <c r="O81" s="684"/>
      <c r="P81" s="684"/>
      <c r="Q81" s="684"/>
      <c r="R81" s="686"/>
      <c r="S81" s="686"/>
      <c r="T81" s="686"/>
      <c r="U81" s="686"/>
      <c r="V81" s="610"/>
    </row>
    <row r="82" customHeight="1" spans="2:22">
      <c r="B82" s="682"/>
      <c r="C82" s="684" t="s">
        <v>81</v>
      </c>
      <c r="D82" s="684"/>
      <c r="E82" s="684"/>
      <c r="F82" s="684"/>
      <c r="G82" s="684"/>
      <c r="H82" s="684" t="s">
        <v>82</v>
      </c>
      <c r="I82" s="684"/>
      <c r="J82" s="684"/>
      <c r="K82" s="684" t="s">
        <v>83</v>
      </c>
      <c r="L82" s="684"/>
      <c r="M82" s="684"/>
      <c r="N82" s="684"/>
      <c r="O82" s="684" t="s">
        <v>84</v>
      </c>
      <c r="P82" s="684"/>
      <c r="Q82" s="684"/>
      <c r="R82" s="687" t="s">
        <v>50</v>
      </c>
      <c r="S82" s="687"/>
      <c r="T82" s="687"/>
      <c r="U82" s="687"/>
      <c r="V82" s="610"/>
    </row>
    <row r="83" spans="2:22">
      <c r="B83" s="682"/>
      <c r="C83" s="684"/>
      <c r="D83" s="684"/>
      <c r="E83" s="684"/>
      <c r="F83" s="684"/>
      <c r="G83" s="684"/>
      <c r="H83" s="684"/>
      <c r="I83" s="684"/>
      <c r="J83" s="684"/>
      <c r="K83" s="684"/>
      <c r="L83" s="684"/>
      <c r="M83" s="684"/>
      <c r="N83" s="684"/>
      <c r="O83" s="684"/>
      <c r="P83" s="684"/>
      <c r="Q83" s="684"/>
      <c r="R83" s="688" t="s">
        <v>51</v>
      </c>
      <c r="S83" s="688"/>
      <c r="T83" s="688"/>
      <c r="U83" s="688"/>
      <c r="V83" s="610"/>
    </row>
    <row r="84" customHeight="1" spans="2:22">
      <c r="B84" s="682"/>
      <c r="C84" s="684" t="s">
        <v>85</v>
      </c>
      <c r="D84" s="684"/>
      <c r="E84" s="684"/>
      <c r="F84" s="684"/>
      <c r="G84" s="684"/>
      <c r="H84" s="684" t="s">
        <v>77</v>
      </c>
      <c r="I84" s="684"/>
      <c r="J84" s="684"/>
      <c r="K84" s="684" t="s">
        <v>78</v>
      </c>
      <c r="L84" s="684"/>
      <c r="M84" s="684"/>
      <c r="N84" s="684"/>
      <c r="O84" s="684" t="s">
        <v>79</v>
      </c>
      <c r="P84" s="684"/>
      <c r="Q84" s="684"/>
      <c r="R84" s="685" t="s">
        <v>80</v>
      </c>
      <c r="S84" s="685"/>
      <c r="T84" s="685"/>
      <c r="U84" s="685"/>
      <c r="V84" s="610"/>
    </row>
    <row r="85" customHeight="1" spans="2:22">
      <c r="B85" s="682"/>
      <c r="C85" s="684"/>
      <c r="D85" s="684"/>
      <c r="E85" s="684"/>
      <c r="F85" s="684"/>
      <c r="G85" s="684"/>
      <c r="H85" s="684"/>
      <c r="I85" s="684"/>
      <c r="J85" s="684"/>
      <c r="K85" s="684"/>
      <c r="L85" s="684"/>
      <c r="M85" s="684"/>
      <c r="N85" s="684"/>
      <c r="O85" s="684"/>
      <c r="P85" s="684"/>
      <c r="Q85" s="684"/>
      <c r="R85" s="686"/>
      <c r="S85" s="686"/>
      <c r="T85" s="686"/>
      <c r="U85" s="686"/>
      <c r="V85" s="610"/>
    </row>
    <row r="86" customHeight="1" spans="2:22">
      <c r="B86" s="682"/>
      <c r="C86" s="684" t="s">
        <v>86</v>
      </c>
      <c r="D86" s="684"/>
      <c r="E86" s="684"/>
      <c r="F86" s="684"/>
      <c r="G86" s="684"/>
      <c r="H86" s="684" t="s">
        <v>82</v>
      </c>
      <c r="I86" s="684"/>
      <c r="J86" s="684"/>
      <c r="K86" s="684" t="s">
        <v>83</v>
      </c>
      <c r="L86" s="684"/>
      <c r="M86" s="684"/>
      <c r="N86" s="684"/>
      <c r="O86" s="684" t="s">
        <v>84</v>
      </c>
      <c r="P86" s="684"/>
      <c r="Q86" s="684"/>
      <c r="R86" s="687" t="s">
        <v>50</v>
      </c>
      <c r="S86" s="687"/>
      <c r="T86" s="687"/>
      <c r="U86" s="687"/>
      <c r="V86" s="610"/>
    </row>
    <row r="87" customHeight="1" spans="2:22">
      <c r="B87" s="682"/>
      <c r="C87" s="684"/>
      <c r="D87" s="684"/>
      <c r="E87" s="684"/>
      <c r="F87" s="684"/>
      <c r="G87" s="684"/>
      <c r="H87" s="684"/>
      <c r="I87" s="684"/>
      <c r="J87" s="684"/>
      <c r="K87" s="684"/>
      <c r="L87" s="684"/>
      <c r="M87" s="684"/>
      <c r="N87" s="684"/>
      <c r="O87" s="684"/>
      <c r="P87" s="684"/>
      <c r="Q87" s="684"/>
      <c r="R87" s="688" t="s">
        <v>51</v>
      </c>
      <c r="S87" s="688"/>
      <c r="T87" s="688"/>
      <c r="U87" s="688"/>
      <c r="V87" s="610"/>
    </row>
    <row r="88" spans="2:22">
      <c r="B88" s="609"/>
      <c r="V88" s="610"/>
    </row>
    <row r="89" ht="15" customHeight="1" spans="2:22">
      <c r="B89" s="609"/>
      <c r="C89" s="689"/>
      <c r="D89" s="618" t="s">
        <v>87</v>
      </c>
      <c r="E89" s="618"/>
      <c r="F89" s="618"/>
      <c r="G89" s="618"/>
      <c r="H89" s="618"/>
      <c r="I89" s="618"/>
      <c r="J89" s="618"/>
      <c r="K89" s="618"/>
      <c r="L89" s="618"/>
      <c r="M89" s="618"/>
      <c r="N89" s="618"/>
      <c r="O89" s="618"/>
      <c r="P89" s="618"/>
      <c r="Q89" s="618"/>
      <c r="R89" s="618"/>
      <c r="S89" s="618"/>
      <c r="T89" s="618"/>
      <c r="U89" s="618"/>
      <c r="V89" s="610"/>
    </row>
    <row r="90" ht="15" customHeight="1" spans="2:22">
      <c r="B90" s="609"/>
      <c r="C90" s="689"/>
      <c r="D90" s="618"/>
      <c r="E90" s="618"/>
      <c r="F90" s="618"/>
      <c r="G90" s="618"/>
      <c r="H90" s="618"/>
      <c r="I90" s="618"/>
      <c r="J90" s="618"/>
      <c r="K90" s="618"/>
      <c r="L90" s="618"/>
      <c r="M90" s="618"/>
      <c r="N90" s="618"/>
      <c r="O90" s="618"/>
      <c r="P90" s="618"/>
      <c r="Q90" s="618"/>
      <c r="R90" s="618"/>
      <c r="S90" s="618"/>
      <c r="T90" s="618"/>
      <c r="U90" s="618"/>
      <c r="V90" s="610"/>
    </row>
    <row r="91" spans="2:22">
      <c r="B91" s="609"/>
      <c r="C91" s="689"/>
      <c r="D91" s="618"/>
      <c r="E91" s="618"/>
      <c r="F91" s="618"/>
      <c r="G91" s="618"/>
      <c r="H91" s="618"/>
      <c r="I91" s="618"/>
      <c r="J91" s="618"/>
      <c r="K91" s="618"/>
      <c r="L91" s="618"/>
      <c r="M91" s="618"/>
      <c r="N91" s="618"/>
      <c r="O91" s="618"/>
      <c r="P91" s="618"/>
      <c r="Q91" s="618"/>
      <c r="R91" s="618"/>
      <c r="S91" s="618"/>
      <c r="T91" s="618"/>
      <c r="U91" s="618"/>
      <c r="V91" s="610"/>
    </row>
    <row r="92" ht="14.55" spans="2:22">
      <c r="B92" s="690"/>
      <c r="C92" s="691"/>
      <c r="D92" s="691"/>
      <c r="E92" s="691"/>
      <c r="F92" s="691"/>
      <c r="G92" s="691"/>
      <c r="H92" s="691"/>
      <c r="I92" s="691"/>
      <c r="J92" s="691"/>
      <c r="K92" s="691"/>
      <c r="L92" s="691"/>
      <c r="M92" s="691"/>
      <c r="N92" s="691"/>
      <c r="O92" s="691"/>
      <c r="P92" s="691"/>
      <c r="Q92" s="691"/>
      <c r="R92" s="691"/>
      <c r="S92" s="691"/>
      <c r="T92" s="691"/>
      <c r="U92" s="691"/>
      <c r="V92" s="692"/>
    </row>
    <row r="93" ht="14.55"/>
    <row r="94" ht="15.6" spans="2:22">
      <c r="B94" s="593">
        <v>4</v>
      </c>
      <c r="C94" s="594" t="s">
        <v>88</v>
      </c>
      <c r="D94" s="594"/>
      <c r="E94" s="594"/>
      <c r="F94" s="594"/>
      <c r="G94" s="594"/>
      <c r="H94" s="594"/>
      <c r="I94" s="594"/>
      <c r="J94" s="594"/>
      <c r="K94" s="594"/>
      <c r="L94" s="594"/>
      <c r="M94" s="594"/>
      <c r="N94" s="594"/>
      <c r="O94" s="594"/>
      <c r="P94" s="594"/>
      <c r="Q94" s="594"/>
      <c r="R94" s="594"/>
      <c r="S94" s="594"/>
      <c r="T94" s="594"/>
      <c r="U94" s="594"/>
      <c r="V94" s="595"/>
    </row>
    <row r="95" ht="16.35" spans="2:22">
      <c r="B95" s="693"/>
      <c r="C95" s="694"/>
      <c r="D95" s="694"/>
      <c r="E95" s="694"/>
      <c r="F95" s="694"/>
      <c r="G95" s="694"/>
      <c r="H95" s="694"/>
      <c r="I95" s="694"/>
      <c r="J95" s="694"/>
      <c r="K95" s="694"/>
      <c r="L95" s="694"/>
      <c r="M95" s="694"/>
      <c r="N95" s="694"/>
      <c r="O95" s="694"/>
      <c r="P95" s="694"/>
      <c r="Q95" s="694"/>
      <c r="R95" s="694"/>
      <c r="S95" s="694"/>
      <c r="T95" s="694"/>
      <c r="U95" s="694"/>
      <c r="V95" s="695"/>
    </row>
    <row r="96"/>
    <row r="97" spans="1:23">
      <c r="A97" s="584"/>
      <c r="B97" s="584"/>
      <c r="C97" s="584"/>
      <c r="D97" s="584"/>
      <c r="E97" s="584"/>
      <c r="F97" s="584"/>
      <c r="G97" s="584"/>
      <c r="H97" s="584"/>
      <c r="I97" s="584"/>
      <c r="J97" s="584"/>
      <c r="K97" s="584"/>
      <c r="L97" s="584"/>
      <c r="M97" s="584"/>
      <c r="N97" s="584"/>
      <c r="O97" s="584"/>
      <c r="P97" s="584"/>
      <c r="Q97" s="584"/>
      <c r="R97" s="584"/>
      <c r="S97" s="584"/>
      <c r="T97" s="584"/>
      <c r="U97" s="584"/>
      <c r="V97" s="584"/>
      <c r="W97" s="584"/>
    </row>
  </sheetData>
  <sheetProtection algorithmName="SHA-512" hashValue="XBQiY8YVIJYMnc27seu7ml74x3Qt6gC0RikfL0ekphh3UHsr66cd0NpRde0mV3O4iVrTBGoRoe3clCo9DU2jBw==" saltValue="Wm5NkoqmpS9B8SlAXm9U5A==" spinCount="100000" sheet="1" objects="1" scenarios="1"/>
  <mergeCells count="81">
    <mergeCell ref="C55:F55"/>
    <mergeCell ref="G55:H55"/>
    <mergeCell ref="M55:O55"/>
    <mergeCell ref="P55:R55"/>
    <mergeCell ref="S55:U55"/>
    <mergeCell ref="M66:P66"/>
    <mergeCell ref="Q66:T66"/>
    <mergeCell ref="M67:N67"/>
    <mergeCell ref="O67:P67"/>
    <mergeCell ref="Q67:R67"/>
    <mergeCell ref="S67:T67"/>
    <mergeCell ref="E68:J68"/>
    <mergeCell ref="K68:L68"/>
    <mergeCell ref="M68:N68"/>
    <mergeCell ref="O68:P68"/>
    <mergeCell ref="Q68:R68"/>
    <mergeCell ref="S68:T68"/>
    <mergeCell ref="E69:J69"/>
    <mergeCell ref="K69:L69"/>
    <mergeCell ref="M69:N69"/>
    <mergeCell ref="O69:P69"/>
    <mergeCell ref="Q69:R69"/>
    <mergeCell ref="S69:T69"/>
    <mergeCell ref="E70:J70"/>
    <mergeCell ref="K70:L70"/>
    <mergeCell ref="M70:N70"/>
    <mergeCell ref="O70:P70"/>
    <mergeCell ref="Q70:R70"/>
    <mergeCell ref="S70:T70"/>
    <mergeCell ref="K71:L71"/>
    <mergeCell ref="M71:N71"/>
    <mergeCell ref="O71:P71"/>
    <mergeCell ref="Q71:R71"/>
    <mergeCell ref="S71:T71"/>
    <mergeCell ref="C79:G79"/>
    <mergeCell ref="H79:J79"/>
    <mergeCell ref="K79:N79"/>
    <mergeCell ref="O79:Q79"/>
    <mergeCell ref="R79:U79"/>
    <mergeCell ref="R80:U80"/>
    <mergeCell ref="R81:U81"/>
    <mergeCell ref="R82:U82"/>
    <mergeCell ref="R83:U83"/>
    <mergeCell ref="R84:U84"/>
    <mergeCell ref="R85:U85"/>
    <mergeCell ref="R86:U86"/>
    <mergeCell ref="R87:U87"/>
    <mergeCell ref="P37:P38"/>
    <mergeCell ref="Q37:Q38"/>
    <mergeCell ref="R37:R38"/>
    <mergeCell ref="S37:S38"/>
    <mergeCell ref="C84:G85"/>
    <mergeCell ref="C86:G87"/>
    <mergeCell ref="K86:N87"/>
    <mergeCell ref="O86:Q87"/>
    <mergeCell ref="D89:T91"/>
    <mergeCell ref="J25:U26"/>
    <mergeCell ref="F25:H26"/>
    <mergeCell ref="D33:N34"/>
    <mergeCell ref="C80:G81"/>
    <mergeCell ref="C82:G83"/>
    <mergeCell ref="O80:Q81"/>
    <mergeCell ref="H82:J83"/>
    <mergeCell ref="K82:N83"/>
    <mergeCell ref="O82:Q83"/>
    <mergeCell ref="H80:J81"/>
    <mergeCell ref="K80:N81"/>
    <mergeCell ref="H84:J85"/>
    <mergeCell ref="K84:N85"/>
    <mergeCell ref="O84:Q85"/>
    <mergeCell ref="H86:J87"/>
    <mergeCell ref="M37:O38"/>
    <mergeCell ref="M39:N40"/>
    <mergeCell ref="C7:T8"/>
    <mergeCell ref="C74:T75"/>
    <mergeCell ref="D28:T29"/>
    <mergeCell ref="C94:T95"/>
    <mergeCell ref="D37:K40"/>
    <mergeCell ref="K66:L67"/>
    <mergeCell ref="C43:T44"/>
    <mergeCell ref="D60:T6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AL69"/>
  <sheetViews>
    <sheetView showGridLines="0" workbookViewId="0">
      <pane ySplit="3" topLeftCell="A4" activePane="bottomLeft" state="frozen"/>
      <selection/>
      <selection pane="bottomLeft" activeCell="A1" sqref="A1"/>
    </sheetView>
  </sheetViews>
  <sheetFormatPr defaultColWidth="0" defaultRowHeight="13.8" zeroHeight="1"/>
  <cols>
    <col min="1" max="1" width="3.66666666666667" style="487" customWidth="1"/>
    <col min="2" max="2" width="3.66666666666667" style="488" customWidth="1"/>
    <col min="3" max="3" width="10.6666666666667" style="487" customWidth="1"/>
    <col min="4" max="4" width="10.6666666666667" style="489" customWidth="1"/>
    <col min="5" max="5" width="2.66666666666667" style="490" customWidth="1"/>
    <col min="6" max="6" width="10.6666666666667" style="491" customWidth="1"/>
    <col min="7" max="7" width="32.6666666666667" style="491" customWidth="1"/>
    <col min="8" max="9" width="3.66666666666667" style="487" customWidth="1"/>
    <col min="10" max="10" width="3.66666666666667" style="491" customWidth="1"/>
    <col min="11" max="11" width="3.66666666666667" style="487" customWidth="1"/>
    <col min="12" max="12" width="35.6666666666667" style="487" customWidth="1"/>
    <col min="13" max="14" width="3.66666666666667" style="487" customWidth="1"/>
    <col min="15" max="15" width="35.6666666666667" style="487" customWidth="1"/>
    <col min="16" max="17" width="3.66666666666667" style="487" customWidth="1"/>
    <col min="18" max="19" width="9.11111111111111" style="487" hidden="1" customWidth="1"/>
    <col min="20" max="25" width="0" style="487" hidden="1" customWidth="1"/>
    <col min="26" max="16384" width="9.11111111111111" style="487" hidden="1"/>
  </cols>
  <sheetData>
    <row r="1" ht="15" customHeight="1" spans="1:38">
      <c r="A1" s="492"/>
      <c r="B1" s="493"/>
      <c r="C1" s="494"/>
      <c r="D1" s="494"/>
      <c r="E1" s="494"/>
      <c r="F1" s="495"/>
      <c r="G1" s="494"/>
      <c r="H1" s="494"/>
      <c r="I1" s="494"/>
      <c r="J1" s="494"/>
      <c r="K1" s="494"/>
      <c r="L1" s="494"/>
      <c r="M1" s="494"/>
      <c r="N1" s="494"/>
      <c r="O1" s="494"/>
      <c r="P1" s="494"/>
      <c r="Q1" s="496"/>
    </row>
    <row r="2" ht="15" customHeight="1" spans="1:38">
      <c r="A2" s="496"/>
      <c r="B2" s="493"/>
      <c r="C2" s="494"/>
      <c r="D2" s="494"/>
      <c r="E2" s="494"/>
      <c r="F2" s="495"/>
      <c r="G2" s="494"/>
      <c r="H2" s="494"/>
      <c r="I2" s="494"/>
      <c r="J2" s="494"/>
      <c r="K2" s="494"/>
      <c r="L2" s="494"/>
      <c r="M2" s="494"/>
      <c r="N2" s="494"/>
      <c r="O2" s="494"/>
      <c r="P2" s="494"/>
      <c r="Q2" s="496"/>
    </row>
    <row r="3" ht="24.6" spans="1:38">
      <c r="A3" s="496"/>
      <c r="B3" s="493"/>
      <c r="C3" s="494"/>
      <c r="D3" s="497" t="s">
        <v>89</v>
      </c>
      <c r="E3" s="494"/>
      <c r="F3" s="495"/>
      <c r="G3" s="494"/>
      <c r="H3" s="494"/>
      <c r="I3" s="494"/>
      <c r="J3" s="494"/>
      <c r="K3" s="494"/>
      <c r="L3" s="494"/>
      <c r="M3" s="494"/>
      <c r="N3" s="494"/>
      <c r="O3" s="494"/>
      <c r="P3" s="494"/>
      <c r="Q3" s="496"/>
    </row>
    <row r="4" ht="15" customHeight="1" spans="1:38">
      <c r="A4" s="496"/>
      <c r="B4" s="493"/>
      <c r="C4" s="494"/>
      <c r="D4" s="494"/>
      <c r="E4" s="494"/>
      <c r="F4" s="495"/>
      <c r="G4" s="494"/>
      <c r="H4" s="494"/>
      <c r="I4" s="494"/>
      <c r="J4" s="494"/>
      <c r="K4" s="494"/>
      <c r="L4" s="494"/>
      <c r="M4" s="494"/>
      <c r="N4" s="494"/>
      <c r="O4" s="494"/>
      <c r="P4" s="494"/>
      <c r="Q4" s="496"/>
    </row>
    <row r="5" ht="15" customHeight="1" spans="1:38">
      <c r="A5" s="496"/>
      <c r="B5" s="493"/>
      <c r="C5" s="494"/>
      <c r="D5" s="494"/>
      <c r="E5" s="494"/>
      <c r="F5" s="495"/>
      <c r="G5" s="494"/>
      <c r="H5" s="494"/>
      <c r="I5" s="494"/>
      <c r="J5" s="494"/>
      <c r="K5" s="494"/>
      <c r="L5" s="494"/>
      <c r="M5" s="494"/>
      <c r="N5" s="494"/>
      <c r="O5" s="494"/>
      <c r="P5" s="498"/>
      <c r="Q5" s="496"/>
    </row>
    <row r="6" ht="14.55"/>
    <row r="7" spans="1:38">
      <c r="B7" s="499" t="s">
        <v>4</v>
      </c>
      <c r="C7" s="500"/>
      <c r="D7" s="500"/>
      <c r="E7" s="500"/>
      <c r="F7" s="500"/>
      <c r="G7" s="500"/>
      <c r="H7" s="501"/>
      <c r="J7" s="499" t="s">
        <v>32</v>
      </c>
      <c r="K7" s="500"/>
      <c r="L7" s="500"/>
      <c r="M7" s="500"/>
      <c r="N7" s="500"/>
      <c r="O7" s="500"/>
      <c r="P7" s="501"/>
    </row>
    <row r="8" spans="1:38">
      <c r="B8" s="502"/>
      <c r="C8" s="503"/>
      <c r="D8" s="503"/>
      <c r="E8" s="503"/>
      <c r="F8" s="503"/>
      <c r="G8" s="503"/>
      <c r="H8" s="504"/>
      <c r="J8" s="502"/>
      <c r="K8" s="503"/>
      <c r="L8" s="503"/>
      <c r="M8" s="503"/>
      <c r="N8" s="503"/>
      <c r="O8" s="503"/>
      <c r="P8" s="504"/>
    </row>
    <row r="9" spans="1:38">
      <c r="B9" s="505"/>
      <c r="C9" s="506"/>
      <c r="D9" s="506"/>
      <c r="E9" s="507"/>
      <c r="F9" s="506"/>
      <c r="G9" s="506"/>
      <c r="H9" s="508"/>
      <c r="J9" s="509"/>
      <c r="K9" s="510"/>
      <c r="L9" s="511"/>
      <c r="M9" s="510"/>
      <c r="N9" s="510"/>
      <c r="O9" s="510"/>
      <c r="P9" s="512"/>
    </row>
    <row r="10" ht="14.4" spans="1:38">
      <c r="B10" s="513"/>
      <c r="C10" s="514" t="s">
        <v>5</v>
      </c>
      <c r="D10" s="515"/>
      <c r="E10" s="516" t="s">
        <v>6</v>
      </c>
      <c r="F10" s="517" t="s">
        <v>90</v>
      </c>
      <c r="G10" s="518"/>
      <c r="H10" s="512"/>
      <c r="J10" s="509"/>
      <c r="K10" s="519" t="s">
        <v>91</v>
      </c>
      <c r="L10" s="520"/>
      <c r="M10" s="510"/>
      <c r="N10" s="519" t="s">
        <v>92</v>
      </c>
      <c r="O10" s="521"/>
      <c r="P10" s="512"/>
      <c r="AK10" t="s">
        <v>93</v>
      </c>
      <c r="AL10" t="s">
        <v>94</v>
      </c>
    </row>
    <row r="11" ht="14.4" spans="1:38">
      <c r="B11" s="513"/>
      <c r="C11" s="514" t="s">
        <v>8</v>
      </c>
      <c r="D11" s="515"/>
      <c r="E11" s="516" t="s">
        <v>6</v>
      </c>
      <c r="F11" s="517" t="s">
        <v>95</v>
      </c>
      <c r="G11" s="518"/>
      <c r="H11" s="512"/>
      <c r="J11" s="509"/>
      <c r="K11" s="522">
        <v>1</v>
      </c>
      <c r="L11" s="523" t="s">
        <v>96</v>
      </c>
      <c r="M11" s="510"/>
      <c r="N11" s="522">
        <v>1</v>
      </c>
      <c r="O11" s="523" t="s">
        <v>97</v>
      </c>
      <c r="P11" s="512"/>
      <c r="AK11" t="s">
        <v>98</v>
      </c>
      <c r="AL11" t="s">
        <v>99</v>
      </c>
    </row>
    <row r="12" ht="14.4" spans="1:38">
      <c r="B12" s="513"/>
      <c r="C12" s="524"/>
      <c r="D12" s="524"/>
      <c r="E12" s="525"/>
      <c r="F12" s="511"/>
      <c r="G12" s="511"/>
      <c r="H12" s="512"/>
      <c r="J12" s="526"/>
      <c r="K12" s="522">
        <v>2</v>
      </c>
      <c r="L12" s="523" t="s">
        <v>100</v>
      </c>
      <c r="M12" s="510"/>
      <c r="N12" s="522">
        <v>2</v>
      </c>
      <c r="O12" s="523" t="s">
        <v>101</v>
      </c>
      <c r="P12" s="512"/>
      <c r="AK12" t="s">
        <v>102</v>
      </c>
      <c r="AL12" t="s">
        <v>103</v>
      </c>
    </row>
    <row r="13" ht="14.4" spans="1:38">
      <c r="B13" s="513"/>
      <c r="C13" s="514" t="s">
        <v>10</v>
      </c>
      <c r="D13" s="515"/>
      <c r="E13" s="516" t="s">
        <v>6</v>
      </c>
      <c r="F13" s="696" t="s">
        <v>104</v>
      </c>
      <c r="G13" s="511"/>
      <c r="H13" s="512"/>
      <c r="J13" s="526"/>
      <c r="K13" s="522">
        <v>3</v>
      </c>
      <c r="L13" s="523" t="s">
        <v>105</v>
      </c>
      <c r="M13" s="510"/>
      <c r="N13" s="522">
        <v>3</v>
      </c>
      <c r="O13" s="523" t="s">
        <v>106</v>
      </c>
      <c r="P13" s="512"/>
      <c r="AK13" t="s">
        <v>107</v>
      </c>
      <c r="AL13" t="s">
        <v>108</v>
      </c>
    </row>
    <row r="14" ht="14.4" spans="1:38">
      <c r="B14" s="513"/>
      <c r="C14" s="527" t="s">
        <v>12</v>
      </c>
      <c r="D14" s="528"/>
      <c r="E14" s="529" t="s">
        <v>6</v>
      </c>
      <c r="F14" s="530" t="s">
        <v>109</v>
      </c>
      <c r="G14" s="531"/>
      <c r="H14" s="512"/>
      <c r="J14" s="526"/>
      <c r="K14" s="522">
        <v>4</v>
      </c>
      <c r="L14" s="523" t="s">
        <v>110</v>
      </c>
      <c r="M14" s="510"/>
      <c r="N14" s="522">
        <v>4</v>
      </c>
      <c r="O14" s="523" t="s">
        <v>111</v>
      </c>
      <c r="P14" s="512"/>
      <c r="AK14" t="s">
        <v>112</v>
      </c>
      <c r="AL14" t="s">
        <v>113</v>
      </c>
    </row>
    <row r="15" ht="14.4" spans="1:38">
      <c r="B15" s="513"/>
      <c r="C15" s="532"/>
      <c r="D15" s="533"/>
      <c r="E15" s="534"/>
      <c r="F15" s="535"/>
      <c r="G15" s="536"/>
      <c r="H15" s="512"/>
      <c r="J15" s="526"/>
      <c r="K15" s="522">
        <v>5</v>
      </c>
      <c r="L15" s="523" t="s">
        <v>114</v>
      </c>
      <c r="M15" s="510"/>
      <c r="N15" s="522">
        <v>5</v>
      </c>
      <c r="O15" s="523" t="s">
        <v>115</v>
      </c>
      <c r="P15" s="512"/>
      <c r="AK15" t="s">
        <v>116</v>
      </c>
      <c r="AL15" t="s">
        <v>117</v>
      </c>
    </row>
    <row r="16" ht="14.4" spans="1:38">
      <c r="B16" s="513"/>
      <c r="C16" s="514" t="s">
        <v>14</v>
      </c>
      <c r="D16" s="515"/>
      <c r="E16" s="516" t="s">
        <v>6</v>
      </c>
      <c r="F16" s="517" t="s">
        <v>118</v>
      </c>
      <c r="G16" s="518"/>
      <c r="H16" s="512"/>
      <c r="J16" s="526"/>
      <c r="K16" s="522">
        <v>6</v>
      </c>
      <c r="L16" s="523" t="s">
        <v>119</v>
      </c>
      <c r="M16" s="510"/>
      <c r="N16" s="522">
        <v>6</v>
      </c>
      <c r="O16" s="523" t="s">
        <v>120</v>
      </c>
      <c r="P16" s="512"/>
      <c r="AK16" t="s">
        <v>121</v>
      </c>
      <c r="AL16" t="s">
        <v>122</v>
      </c>
    </row>
    <row r="17" ht="15.15" spans="2:38">
      <c r="B17" s="537"/>
      <c r="C17" s="538"/>
      <c r="D17" s="539"/>
      <c r="E17" s="540"/>
      <c r="F17" s="539"/>
      <c r="G17" s="538"/>
      <c r="H17" s="541"/>
      <c r="J17" s="526"/>
      <c r="K17" s="522">
        <v>7</v>
      </c>
      <c r="L17" s="523" t="s">
        <v>123</v>
      </c>
      <c r="M17" s="510"/>
      <c r="N17" s="522">
        <v>7</v>
      </c>
      <c r="O17" s="523" t="s">
        <v>124</v>
      </c>
      <c r="P17" s="512"/>
      <c r="AK17" t="s">
        <v>125</v>
      </c>
      <c r="AL17" t="s">
        <v>126</v>
      </c>
    </row>
    <row r="18" ht="15.15" spans="2:38">
      <c r="J18" s="526"/>
      <c r="K18" s="522">
        <v>8</v>
      </c>
      <c r="L18" s="523" t="s">
        <v>127</v>
      </c>
      <c r="M18" s="510"/>
      <c r="N18" s="522">
        <v>8</v>
      </c>
      <c r="O18" s="523" t="s">
        <v>128</v>
      </c>
      <c r="P18" s="512"/>
      <c r="AK18" t="s">
        <v>129</v>
      </c>
      <c r="AL18" t="s">
        <v>130</v>
      </c>
    </row>
    <row r="19" ht="14.4" spans="2:38">
      <c r="B19" s="499" t="s">
        <v>17</v>
      </c>
      <c r="C19" s="500"/>
      <c r="D19" s="500"/>
      <c r="E19" s="500"/>
      <c r="F19" s="500"/>
      <c r="G19" s="500"/>
      <c r="H19" s="501"/>
      <c r="J19" s="526"/>
      <c r="K19" s="522">
        <v>9</v>
      </c>
      <c r="L19" s="523" t="s">
        <v>131</v>
      </c>
      <c r="M19" s="510"/>
      <c r="N19" s="522">
        <v>9</v>
      </c>
      <c r="O19" s="523" t="s">
        <v>132</v>
      </c>
      <c r="P19" s="512"/>
      <c r="AK19" t="s">
        <v>133</v>
      </c>
      <c r="AL19" t="s">
        <v>134</v>
      </c>
    </row>
    <row r="20" ht="14.4" spans="2:38">
      <c r="B20" s="502"/>
      <c r="C20" s="503"/>
      <c r="D20" s="503"/>
      <c r="E20" s="503"/>
      <c r="F20" s="503"/>
      <c r="G20" s="503"/>
      <c r="H20" s="504"/>
      <c r="J20" s="526"/>
      <c r="K20" s="522">
        <v>10</v>
      </c>
      <c r="L20" s="523" t="s">
        <v>135</v>
      </c>
      <c r="M20" s="510"/>
      <c r="N20" s="522">
        <v>10</v>
      </c>
      <c r="O20" s="523" t="s">
        <v>136</v>
      </c>
      <c r="P20" s="512"/>
      <c r="AK20" t="s">
        <v>137</v>
      </c>
      <c r="AL20" t="s">
        <v>138</v>
      </c>
    </row>
    <row r="21" ht="14.4" spans="2:38">
      <c r="B21" s="505"/>
      <c r="C21" s="506"/>
      <c r="D21" s="507"/>
      <c r="E21" s="506"/>
      <c r="F21" s="506"/>
      <c r="G21" s="506"/>
      <c r="H21" s="508"/>
      <c r="J21" s="526"/>
      <c r="K21" s="522">
        <v>11</v>
      </c>
      <c r="L21" s="523" t="s">
        <v>139</v>
      </c>
      <c r="M21" s="510"/>
      <c r="N21" s="522">
        <v>11</v>
      </c>
      <c r="O21" s="523" t="s">
        <v>140</v>
      </c>
      <c r="P21" s="512"/>
      <c r="AK21" t="s">
        <v>141</v>
      </c>
      <c r="AL21" t="s">
        <v>142</v>
      </c>
    </row>
    <row r="22" ht="14.4" spans="2:38">
      <c r="B22" s="513"/>
      <c r="C22" s="542" t="s">
        <v>18</v>
      </c>
      <c r="D22" s="543"/>
      <c r="E22" s="544" t="s">
        <v>6</v>
      </c>
      <c r="F22" s="545" t="s">
        <v>143</v>
      </c>
      <c r="G22" s="546"/>
      <c r="H22" s="512"/>
      <c r="J22" s="526"/>
      <c r="K22" s="522">
        <v>12</v>
      </c>
      <c r="L22" s="523" t="s">
        <v>144</v>
      </c>
      <c r="M22" s="510"/>
      <c r="N22" s="522">
        <v>12</v>
      </c>
      <c r="O22" s="523" t="s">
        <v>145</v>
      </c>
      <c r="P22" s="512"/>
      <c r="AK22" t="s">
        <v>146</v>
      </c>
      <c r="AL22" t="s">
        <v>147</v>
      </c>
    </row>
    <row r="23" ht="14.4" spans="2:38">
      <c r="B23" s="513"/>
      <c r="C23" s="547"/>
      <c r="D23" s="548"/>
      <c r="E23" s="534"/>
      <c r="F23" s="549"/>
      <c r="G23" s="550"/>
      <c r="H23" s="512"/>
      <c r="J23" s="526"/>
      <c r="K23" s="522">
        <v>13</v>
      </c>
      <c r="L23" s="523" t="s">
        <v>148</v>
      </c>
      <c r="M23" s="510"/>
      <c r="N23" s="522">
        <v>13</v>
      </c>
      <c r="O23" s="523" t="s">
        <v>149</v>
      </c>
      <c r="P23" s="512"/>
      <c r="AK23" t="s">
        <v>150</v>
      </c>
      <c r="AL23" t="s">
        <v>151</v>
      </c>
    </row>
    <row r="24" ht="14.4" spans="2:38">
      <c r="B24" s="513"/>
      <c r="C24" s="551" t="s">
        <v>20</v>
      </c>
      <c r="D24" s="552"/>
      <c r="E24" s="516" t="s">
        <v>6</v>
      </c>
      <c r="F24" s="553">
        <v>12</v>
      </c>
      <c r="G24" s="554" t="s">
        <v>152</v>
      </c>
      <c r="H24" s="512"/>
      <c r="J24" s="526"/>
      <c r="K24" s="522">
        <v>14</v>
      </c>
      <c r="L24" s="523" t="s">
        <v>153</v>
      </c>
      <c r="M24" s="510"/>
      <c r="N24" s="522">
        <v>14</v>
      </c>
      <c r="O24" s="523" t="s">
        <v>154</v>
      </c>
      <c r="P24" s="512"/>
      <c r="AK24" t="s">
        <v>155</v>
      </c>
      <c r="AL24" t="s">
        <v>156</v>
      </c>
    </row>
    <row r="25" ht="14.4" spans="2:38">
      <c r="B25" s="513"/>
      <c r="C25" s="551" t="s">
        <v>22</v>
      </c>
      <c r="D25" s="552"/>
      <c r="E25" s="516" t="s">
        <v>6</v>
      </c>
      <c r="F25" s="555" t="s">
        <v>157</v>
      </c>
      <c r="G25" s="556"/>
      <c r="H25" s="512"/>
      <c r="J25" s="526"/>
      <c r="K25" s="522">
        <v>15</v>
      </c>
      <c r="L25" s="523" t="s">
        <v>158</v>
      </c>
      <c r="M25" s="510"/>
      <c r="N25" s="522">
        <v>15</v>
      </c>
      <c r="O25" s="523" t="s">
        <v>159</v>
      </c>
      <c r="P25" s="512"/>
      <c r="AK25" t="s">
        <v>160</v>
      </c>
      <c r="AL25" t="s">
        <v>161</v>
      </c>
    </row>
    <row r="26" ht="14.4" spans="2:38">
      <c r="B26" s="513"/>
      <c r="C26" s="557" t="s">
        <v>24</v>
      </c>
      <c r="D26" s="558"/>
      <c r="E26" s="529" t="s">
        <v>6</v>
      </c>
      <c r="F26" s="559" t="s">
        <v>76</v>
      </c>
      <c r="G26" s="560"/>
      <c r="H26" s="512"/>
      <c r="J26" s="526"/>
      <c r="K26" s="522">
        <v>16</v>
      </c>
      <c r="L26" s="523" t="s">
        <v>162</v>
      </c>
      <c r="M26" s="510"/>
      <c r="N26" s="522">
        <v>16</v>
      </c>
      <c r="O26" s="523" t="s">
        <v>163</v>
      </c>
      <c r="P26" s="512"/>
      <c r="AK26" t="s">
        <v>164</v>
      </c>
      <c r="AL26" t="s">
        <v>165</v>
      </c>
    </row>
    <row r="27" ht="15" customHeight="1" spans="2:38">
      <c r="B27" s="505"/>
      <c r="C27" s="547"/>
      <c r="D27" s="548"/>
      <c r="E27" s="534"/>
      <c r="F27" s="549"/>
      <c r="G27" s="550"/>
      <c r="H27" s="508"/>
      <c r="J27" s="526"/>
      <c r="K27" s="522">
        <v>17</v>
      </c>
      <c r="L27" s="523" t="s">
        <v>166</v>
      </c>
      <c r="M27" s="510"/>
      <c r="N27" s="522">
        <v>17</v>
      </c>
      <c r="O27" s="523" t="s">
        <v>167</v>
      </c>
      <c r="P27" s="512"/>
      <c r="AK27" t="s">
        <v>168</v>
      </c>
      <c r="AL27" t="s">
        <v>169</v>
      </c>
    </row>
    <row r="28" ht="14.4" spans="2:38">
      <c r="B28" s="505"/>
      <c r="C28" s="557" t="s">
        <v>26</v>
      </c>
      <c r="D28" s="558"/>
      <c r="E28" s="529" t="s">
        <v>6</v>
      </c>
      <c r="F28" s="559"/>
      <c r="G28" s="560"/>
      <c r="H28" s="508"/>
      <c r="J28" s="526"/>
      <c r="K28" s="522">
        <v>18</v>
      </c>
      <c r="L28" s="523" t="s">
        <v>170</v>
      </c>
      <c r="M28" s="510"/>
      <c r="N28" s="522">
        <v>18</v>
      </c>
      <c r="O28" s="523" t="s">
        <v>171</v>
      </c>
      <c r="P28" s="512"/>
      <c r="AK28" t="s">
        <v>172</v>
      </c>
      <c r="AL28" t="s">
        <v>173</v>
      </c>
    </row>
    <row r="29" ht="14.4" spans="2:38">
      <c r="B29" s="505"/>
      <c r="C29" s="547"/>
      <c r="D29" s="548"/>
      <c r="E29" s="534"/>
      <c r="F29" s="549"/>
      <c r="G29" s="550"/>
      <c r="H29" s="508"/>
      <c r="J29" s="526"/>
      <c r="K29" s="522">
        <v>19</v>
      </c>
      <c r="L29" s="523"/>
      <c r="M29" s="510"/>
      <c r="N29" s="522">
        <v>19</v>
      </c>
      <c r="O29" s="523" t="s">
        <v>174</v>
      </c>
      <c r="P29" s="512"/>
      <c r="AK29"/>
      <c r="AL29" t="s">
        <v>175</v>
      </c>
    </row>
    <row r="30" ht="14.4" spans="2:38">
      <c r="B30" s="505"/>
      <c r="C30" s="561" t="s">
        <v>176</v>
      </c>
      <c r="D30" s="562"/>
      <c r="E30" s="563" t="s">
        <v>6</v>
      </c>
      <c r="F30" s="564" t="s">
        <v>177</v>
      </c>
      <c r="G30" s="565"/>
      <c r="H30" s="508"/>
      <c r="J30" s="526"/>
      <c r="K30" s="522">
        <v>20</v>
      </c>
      <c r="L30" s="523"/>
      <c r="M30" s="510"/>
      <c r="N30" s="522">
        <v>20</v>
      </c>
      <c r="O30" s="523" t="s">
        <v>178</v>
      </c>
      <c r="P30" s="512"/>
      <c r="AK30"/>
      <c r="AL30" t="s">
        <v>179</v>
      </c>
    </row>
    <row r="31" ht="15" customHeight="1" spans="2:38">
      <c r="B31" s="505"/>
      <c r="C31" s="566"/>
      <c r="D31" s="567"/>
      <c r="E31" s="568"/>
      <c r="F31" s="569"/>
      <c r="G31" s="570"/>
      <c r="H31" s="508"/>
      <c r="J31" s="526"/>
      <c r="K31" s="522">
        <v>21</v>
      </c>
      <c r="L31" s="523"/>
      <c r="M31" s="510"/>
      <c r="N31" s="522">
        <v>21</v>
      </c>
      <c r="O31" s="523"/>
      <c r="P31" s="512"/>
      <c r="AK31"/>
      <c r="AL31"/>
    </row>
    <row r="32" ht="14.4" spans="2:38">
      <c r="B32" s="513"/>
      <c r="C32" s="510"/>
      <c r="D32" s="510"/>
      <c r="E32" s="510"/>
      <c r="F32" s="571"/>
      <c r="G32" s="510"/>
      <c r="H32" s="512"/>
      <c r="J32" s="526"/>
      <c r="K32" s="522">
        <v>22</v>
      </c>
      <c r="L32" s="523"/>
      <c r="M32" s="510"/>
      <c r="N32" s="522">
        <v>22</v>
      </c>
      <c r="O32" s="523"/>
      <c r="P32" s="512"/>
      <c r="AK32"/>
      <c r="AL32"/>
    </row>
    <row r="33" ht="14.4" spans="2:38">
      <c r="B33" s="572"/>
      <c r="C33" s="573" t="str">
        <f>_xlfn.IFNA("NOTE: 
Find the Final Grade Computation in the "&amp;INDEX('Helper(IMPORTANT!)'!DE1:DF6,MATCH(F26,'Helper(IMPORTANT!)'!DD1:DD6,0),MATCH(F24,'Helper(IMPORTANT!)'!DE1:DF1,0))&amp;" sheet/s.","")</f>
        <v>NOTE: 
Find the Final Grade Computation in the  sheet/s.</v>
      </c>
      <c r="D33" s="574"/>
      <c r="E33" s="574"/>
      <c r="F33" s="574"/>
      <c r="G33" s="574"/>
      <c r="H33" s="575"/>
      <c r="J33" s="526"/>
      <c r="K33" s="522">
        <v>23</v>
      </c>
      <c r="L33" s="523"/>
      <c r="M33" s="510"/>
      <c r="N33" s="522">
        <v>23</v>
      </c>
      <c r="O33" s="523"/>
      <c r="P33" s="512"/>
      <c r="AK33"/>
      <c r="AL33"/>
    </row>
    <row r="34" ht="14.4" spans="2:38">
      <c r="B34" s="572"/>
      <c r="C34" s="574"/>
      <c r="D34" s="574"/>
      <c r="E34" s="574"/>
      <c r="F34" s="574"/>
      <c r="G34" s="574"/>
      <c r="H34" s="575"/>
      <c r="J34" s="526"/>
      <c r="K34" s="522">
        <v>24</v>
      </c>
      <c r="L34" s="523"/>
      <c r="M34" s="510"/>
      <c r="N34" s="522">
        <v>24</v>
      </c>
      <c r="O34" s="523"/>
      <c r="P34" s="512"/>
      <c r="AK34"/>
      <c r="AL34"/>
    </row>
    <row r="35" ht="14.4" spans="2:38">
      <c r="B35" s="572"/>
      <c r="C35" s="576" t="str">
        <f>_xlfn.IFNA(IF(INDEX('Helper(IMPORTANT!)'!DE1:DF6,MATCH(F26,'Helper(IMPORTANT!)'!DD1:DD6,0),MATCH(F24,'Helper(IMPORTANT!)'!DE1:DF1,0))="QUARTERLY AVERAGE","QUARTERLY AVERAGE","1st SEMESTRAL GRADE"),"")</f>
        <v>1st SEMESTRAL GRADE</v>
      </c>
      <c r="D35" s="576"/>
      <c r="E35" s="576"/>
      <c r="F35" s="576"/>
      <c r="G35" s="576" t="str">
        <f>_xlfn.IFNA(IF(INDEX('Helper(IMPORTANT!)'!DE1:DF6,MATCH(F26,'Helper(IMPORTANT!)'!DD1:DD6,0),MATCH(F24,'Helper(IMPORTANT!)'!DE1:DF1,0))="QUARTERLY AVERAGE","QUARTERLY AVERAGE","2nd SEMESTRAL GRADE"),"")</f>
        <v>2nd SEMESTRAL GRADE</v>
      </c>
      <c r="H35" s="575"/>
      <c r="J35" s="526"/>
      <c r="K35" s="522">
        <v>25</v>
      </c>
      <c r="L35" s="523"/>
      <c r="M35" s="510"/>
      <c r="N35" s="522">
        <v>25</v>
      </c>
      <c r="O35" s="523"/>
      <c r="P35" s="512"/>
      <c r="AK35"/>
      <c r="AL35"/>
    </row>
    <row r="36" ht="15.15" spans="2:38">
      <c r="B36" s="577"/>
      <c r="C36" s="578"/>
      <c r="D36" s="579"/>
      <c r="E36" s="580"/>
      <c r="F36" s="578"/>
      <c r="G36" s="580"/>
      <c r="H36" s="581"/>
      <c r="J36" s="526"/>
      <c r="K36" s="522">
        <v>26</v>
      </c>
      <c r="L36" s="523"/>
      <c r="M36" s="510"/>
      <c r="N36" s="522">
        <v>26</v>
      </c>
      <c r="O36" s="523"/>
      <c r="P36" s="512"/>
      <c r="AK36"/>
      <c r="AL36"/>
    </row>
    <row r="37" ht="14.4" spans="2:38">
      <c r="J37" s="526"/>
      <c r="K37" s="522">
        <v>27</v>
      </c>
      <c r="L37" s="523"/>
      <c r="M37" s="510"/>
      <c r="N37" s="522">
        <v>27</v>
      </c>
      <c r="O37" s="523"/>
      <c r="P37" s="512"/>
      <c r="AK37"/>
      <c r="AL37"/>
    </row>
    <row r="38" ht="14.4" spans="2:38">
      <c r="J38" s="526"/>
      <c r="K38" s="522">
        <v>28</v>
      </c>
      <c r="L38" s="523"/>
      <c r="M38" s="510"/>
      <c r="N38" s="522">
        <v>28</v>
      </c>
      <c r="O38" s="523"/>
      <c r="P38" s="512"/>
      <c r="AK38"/>
      <c r="AL38"/>
    </row>
    <row r="39" ht="14.4" spans="2:38">
      <c r="J39" s="526"/>
      <c r="K39" s="522">
        <v>29</v>
      </c>
      <c r="L39" s="523"/>
      <c r="M39" s="510"/>
      <c r="N39" s="522">
        <v>29</v>
      </c>
      <c r="O39" s="523"/>
      <c r="P39" s="512"/>
      <c r="AK39"/>
      <c r="AL39"/>
    </row>
    <row r="40" ht="14.4" spans="2:38">
      <c r="J40" s="526"/>
      <c r="K40" s="522">
        <v>30</v>
      </c>
      <c r="L40" s="523"/>
      <c r="M40" s="510"/>
      <c r="N40" s="522">
        <v>30</v>
      </c>
      <c r="O40" s="523"/>
      <c r="P40" s="512"/>
      <c r="AK40"/>
      <c r="AL40"/>
    </row>
    <row r="41" ht="14.4" spans="2:38">
      <c r="J41" s="526"/>
      <c r="K41" s="522">
        <v>31</v>
      </c>
      <c r="L41" s="523"/>
      <c r="M41" s="510"/>
      <c r="N41" s="522">
        <v>31</v>
      </c>
      <c r="O41" s="523"/>
      <c r="P41" s="512"/>
      <c r="AK41"/>
      <c r="AL41"/>
    </row>
    <row r="42" ht="14.4" spans="2:38">
      <c r="J42" s="526"/>
      <c r="K42" s="522">
        <v>32</v>
      </c>
      <c r="L42" s="523"/>
      <c r="M42" s="510"/>
      <c r="N42" s="522">
        <v>32</v>
      </c>
      <c r="O42" s="523"/>
      <c r="P42" s="512"/>
      <c r="AK42"/>
      <c r="AL42"/>
    </row>
    <row r="43" ht="14.4" spans="2:38">
      <c r="J43" s="526"/>
      <c r="K43" s="522">
        <v>33</v>
      </c>
      <c r="L43" s="523"/>
      <c r="M43" s="510"/>
      <c r="N43" s="522">
        <v>33</v>
      </c>
      <c r="O43" s="523"/>
      <c r="P43" s="512"/>
      <c r="AK43"/>
      <c r="AL43"/>
    </row>
    <row r="44" ht="14.4" spans="2:38">
      <c r="J44" s="526"/>
      <c r="K44" s="522">
        <v>34</v>
      </c>
      <c r="L44" s="523"/>
      <c r="M44" s="510"/>
      <c r="N44" s="522">
        <v>34</v>
      </c>
      <c r="O44" s="523"/>
      <c r="P44" s="512"/>
      <c r="AK44"/>
      <c r="AL44"/>
    </row>
    <row r="45" ht="14.4" spans="2:38">
      <c r="J45" s="526"/>
      <c r="K45" s="522">
        <v>35</v>
      </c>
      <c r="L45" s="523"/>
      <c r="M45" s="510"/>
      <c r="N45" s="522">
        <v>35</v>
      </c>
      <c r="O45" s="523"/>
      <c r="P45" s="512"/>
      <c r="AK45"/>
      <c r="AL45"/>
    </row>
    <row r="46" ht="14.4" spans="2:38">
      <c r="J46" s="526"/>
      <c r="K46" s="522">
        <v>36</v>
      </c>
      <c r="L46" s="523"/>
      <c r="M46" s="510"/>
      <c r="N46" s="522">
        <v>36</v>
      </c>
      <c r="O46" s="523"/>
      <c r="P46" s="512"/>
      <c r="AK46"/>
      <c r="AL46"/>
    </row>
    <row r="47" ht="14.4" spans="2:38">
      <c r="J47" s="526"/>
      <c r="K47" s="522">
        <v>37</v>
      </c>
      <c r="L47" s="523"/>
      <c r="M47" s="510"/>
      <c r="N47" s="522">
        <v>37</v>
      </c>
      <c r="O47" s="523"/>
      <c r="P47" s="512"/>
      <c r="AK47"/>
      <c r="AL47"/>
    </row>
    <row r="48" ht="14.4" spans="2:38">
      <c r="J48" s="526"/>
      <c r="K48" s="522">
        <v>38</v>
      </c>
      <c r="L48" s="523"/>
      <c r="M48" s="510"/>
      <c r="N48" s="522">
        <v>38</v>
      </c>
      <c r="O48" s="523"/>
      <c r="P48" s="512"/>
      <c r="AK48"/>
      <c r="AL48"/>
    </row>
    <row r="49" ht="14.4" spans="10:38">
      <c r="J49" s="526"/>
      <c r="K49" s="522">
        <v>39</v>
      </c>
      <c r="L49" s="523"/>
      <c r="M49" s="510"/>
      <c r="N49" s="522">
        <v>39</v>
      </c>
      <c r="O49" s="523"/>
      <c r="P49" s="512"/>
      <c r="AK49"/>
      <c r="AL49"/>
    </row>
    <row r="50" ht="14.4" spans="10:38">
      <c r="J50" s="526"/>
      <c r="K50" s="522">
        <v>40</v>
      </c>
      <c r="L50" s="523"/>
      <c r="M50" s="510"/>
      <c r="N50" s="522">
        <v>40</v>
      </c>
      <c r="O50" s="523"/>
      <c r="P50" s="512"/>
      <c r="AK50"/>
      <c r="AL50"/>
    </row>
    <row r="51" ht="14.4" spans="10:38">
      <c r="J51" s="526"/>
      <c r="K51" s="522">
        <v>41</v>
      </c>
      <c r="L51" s="523"/>
      <c r="M51" s="510"/>
      <c r="N51" s="522">
        <v>41</v>
      </c>
      <c r="O51" s="523"/>
      <c r="P51" s="512"/>
      <c r="AK51"/>
      <c r="AL51"/>
    </row>
    <row r="52" ht="14.4" spans="10:38">
      <c r="J52" s="526"/>
      <c r="K52" s="522">
        <v>42</v>
      </c>
      <c r="L52" s="523"/>
      <c r="M52" s="510"/>
      <c r="N52" s="522">
        <v>42</v>
      </c>
      <c r="O52" s="523"/>
      <c r="P52" s="512"/>
      <c r="AK52"/>
      <c r="AL52"/>
    </row>
    <row r="53" ht="14.4" spans="10:38">
      <c r="J53" s="526"/>
      <c r="K53" s="522">
        <v>43</v>
      </c>
      <c r="L53" s="523"/>
      <c r="M53" s="510"/>
      <c r="N53" s="522">
        <v>43</v>
      </c>
      <c r="O53" s="523"/>
      <c r="P53" s="512"/>
      <c r="AK53"/>
      <c r="AL53"/>
    </row>
    <row r="54" ht="14.4" spans="10:38">
      <c r="J54" s="526"/>
      <c r="K54" s="522">
        <v>44</v>
      </c>
      <c r="L54" s="523"/>
      <c r="M54" s="510"/>
      <c r="N54" s="522">
        <v>44</v>
      </c>
      <c r="O54" s="523"/>
      <c r="P54" s="512"/>
      <c r="AK54"/>
      <c r="AL54"/>
    </row>
    <row r="55" ht="14.4" spans="10:38">
      <c r="J55" s="526"/>
      <c r="K55" s="522">
        <v>45</v>
      </c>
      <c r="L55" s="523"/>
      <c r="M55" s="510"/>
      <c r="N55" s="522">
        <v>45</v>
      </c>
      <c r="O55" s="523"/>
      <c r="P55" s="512"/>
      <c r="AK55"/>
      <c r="AL55"/>
    </row>
    <row r="56" ht="14.4" spans="10:38">
      <c r="J56" s="526"/>
      <c r="K56" s="522">
        <v>46</v>
      </c>
      <c r="L56" s="523"/>
      <c r="M56" s="510"/>
      <c r="N56" s="522">
        <v>46</v>
      </c>
      <c r="O56" s="523"/>
      <c r="P56" s="512"/>
      <c r="AK56"/>
      <c r="AL56"/>
    </row>
    <row r="57" ht="14.4" spans="10:38">
      <c r="J57" s="526"/>
      <c r="K57" s="522">
        <v>47</v>
      </c>
      <c r="L57" s="523"/>
      <c r="M57" s="510"/>
      <c r="N57" s="522">
        <v>47</v>
      </c>
      <c r="O57" s="523"/>
      <c r="P57" s="512"/>
      <c r="AK57"/>
      <c r="AL57"/>
    </row>
    <row r="58" ht="14.4" spans="10:38">
      <c r="J58" s="526"/>
      <c r="K58" s="522">
        <v>48</v>
      </c>
      <c r="L58" s="523"/>
      <c r="M58" s="510"/>
      <c r="N58" s="522">
        <v>48</v>
      </c>
      <c r="O58" s="523"/>
      <c r="P58" s="512"/>
      <c r="AK58"/>
      <c r="AL58"/>
    </row>
    <row r="59" ht="14.4" spans="10:38">
      <c r="J59" s="526"/>
      <c r="K59" s="522">
        <v>49</v>
      </c>
      <c r="L59" s="523"/>
      <c r="M59" s="510"/>
      <c r="N59" s="522">
        <v>49</v>
      </c>
      <c r="O59" s="523"/>
      <c r="P59" s="512"/>
      <c r="AK59"/>
      <c r="AL59"/>
    </row>
    <row r="60" ht="14.4" spans="10:38">
      <c r="J60" s="526"/>
      <c r="K60" s="522">
        <v>50</v>
      </c>
      <c r="L60" s="523"/>
      <c r="M60" s="510"/>
      <c r="N60" s="522">
        <v>50</v>
      </c>
      <c r="O60" s="523"/>
      <c r="P60" s="512"/>
      <c r="AK60"/>
      <c r="AL60"/>
    </row>
    <row r="61" ht="14.55" spans="10:38">
      <c r="J61" s="582"/>
      <c r="K61" s="538"/>
      <c r="L61" s="538"/>
      <c r="M61" s="538"/>
      <c r="N61" s="538"/>
      <c r="O61" s="538"/>
      <c r="P61" s="541"/>
    </row>
    <row r="62" spans="10:38">
      <c r="J62" s="487"/>
      <c r="P62" s="583" t="s">
        <v>180</v>
      </c>
    </row>
    <row r="63" hidden="1" spans="10:38">
      <c r="J63" s="487"/>
    </row>
    <row r="64" hidden="1" spans="10:38">
      <c r="J64" s="487"/>
    </row>
    <row r="65" hidden="1" spans="10:10">
      <c r="J65" s="487"/>
    </row>
    <row r="66" hidden="1" spans="10:10">
      <c r="J66" s="487"/>
    </row>
    <row r="67" hidden="1" spans="10:10">
      <c r="J67" s="487"/>
    </row>
    <row r="68" hidden="1" spans="10:10">
      <c r="J68" s="487"/>
    </row>
    <row r="69" hidden="1" spans="10:10">
      <c r="J69" s="487"/>
    </row>
  </sheetData>
  <sheetProtection algorithmName="SHA-512" hashValue="VbGkxXRiEeIlCBJH73uaC/nFzPPQV79D4tE3ly+sbPn7hoGzdnCoUXjHjtWRdXd0QRcLLOuUWVqIJgmAOvyomA==" saltValue="mkH3hsGltFCRBLFSDkW+PQ==" spinCount="100000" sheet="1" formatCells="0" objects="1" scenarios="1"/>
  <mergeCells count="27">
    <mergeCell ref="C10:D10"/>
    <mergeCell ref="F10:G10"/>
    <mergeCell ref="C11:D11"/>
    <mergeCell ref="F11:G11"/>
    <mergeCell ref="C13:D13"/>
    <mergeCell ref="C16:D16"/>
    <mergeCell ref="F16:G16"/>
    <mergeCell ref="F25:G25"/>
    <mergeCell ref="C35:F35"/>
    <mergeCell ref="E14:E15"/>
    <mergeCell ref="E22:E23"/>
    <mergeCell ref="E26:E27"/>
    <mergeCell ref="E28:E29"/>
    <mergeCell ref="E30:E31"/>
    <mergeCell ref="C30:D31"/>
    <mergeCell ref="F30:G31"/>
    <mergeCell ref="J7:P8"/>
    <mergeCell ref="B7:H8"/>
    <mergeCell ref="C14:D15"/>
    <mergeCell ref="F14:G15"/>
    <mergeCell ref="C28:D29"/>
    <mergeCell ref="C22:D23"/>
    <mergeCell ref="B19:H20"/>
    <mergeCell ref="C26:D27"/>
    <mergeCell ref="F26:G27"/>
    <mergeCell ref="F28:G29"/>
    <mergeCell ref="F22:G23"/>
  </mergeCells>
  <conditionalFormatting sqref="C35">
    <cfRule type="containsText" dxfId="0" priority="6" operator="between" text="QUARTERLY">
      <formula>NOT(ISERROR(SEARCH("QUARTERLY",C35)))</formula>
    </cfRule>
    <cfRule type="containsText" dxfId="1" priority="8" operator="between" text="SEMESTRAL">
      <formula>NOT(ISERROR(SEARCH("SEMESTRAL",C35)))</formula>
    </cfRule>
  </conditionalFormatting>
  <conditionalFormatting sqref="G35">
    <cfRule type="containsText" dxfId="2" priority="7" operator="between" text="SEMESTRAL">
      <formula>NOT(ISERROR(SEARCH("SEMESTRAL",G35)))</formula>
    </cfRule>
  </conditionalFormatting>
  <conditionalFormatting sqref="C30:G31">
    <cfRule type="expression" dxfId="3" priority="1">
      <formula>$F$28="Other Elective and Special Curricular Program"</formula>
    </cfRule>
  </conditionalFormatting>
  <dataValidations count="4">
    <dataValidation type="list" allowBlank="1" showInputMessage="1" showErrorMessage="1" sqref="F10:G10">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24" showDropDown="1">
      <formula1>"11,12"</formula1>
    </dataValidation>
    <dataValidation type="list" allowBlank="1" showInputMessage="1" showErrorMessage="1" sqref="F26">
      <formula1>INDIRECT(IF(F24=12,"'Helper(IMPORTANT!)'!DD3:DD6","'Helper(IMPORTANT!)'!DD2:DD5"))</formula1>
    </dataValidation>
    <dataValidation type="list" allowBlank="1" showInputMessage="1" showErrorMessage="1" sqref="F28:G29">
      <formula1>'Helper(IMPORTANT!)'!$DD$14:$DD$300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BF119"/>
  <sheetViews>
    <sheetView showGridLines="0" zoomScale="90" zoomScaleNormal="90" workbookViewId="0">
      <pane ySplit="11" topLeftCell="A12" activePane="bottomLeft" state="frozen"/>
      <selection/>
      <selection pane="bottomLeft" activeCell="A1" sqref="A1:AJ2"/>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181</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182</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7"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94"/>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445" t="s">
        <v>183</v>
      </c>
      <c r="B7" s="446"/>
      <c r="C7" s="446"/>
      <c r="D7" s="446"/>
      <c r="E7" s="447"/>
      <c r="F7" s="290" t="s">
        <v>184</v>
      </c>
      <c r="G7" s="291"/>
      <c r="H7" s="291"/>
      <c r="I7" s="291"/>
      <c r="J7" s="291"/>
      <c r="K7" s="292" t="str">
        <f>'INPUT DATA'!F24&amp;" - "&amp;'INPUT DATA'!F25</f>
        <v>12 - STEM-CORPUZ</v>
      </c>
      <c r="L7" s="292"/>
      <c r="M7" s="292"/>
      <c r="N7" s="292"/>
      <c r="O7" s="292"/>
      <c r="P7" s="293"/>
      <c r="Q7" s="294" t="s">
        <v>185</v>
      </c>
      <c r="R7" s="295"/>
      <c r="S7" s="112" t="str">
        <f>'INPUT DATA'!F22</f>
        <v>ROBERTO MENDOZA</v>
      </c>
      <c r="T7" s="112"/>
      <c r="U7" s="112"/>
      <c r="V7" s="112"/>
      <c r="W7" s="112"/>
      <c r="X7" s="112"/>
      <c r="Y7" s="112"/>
      <c r="Z7" s="112"/>
      <c r="AA7" s="112"/>
      <c r="AB7" s="113"/>
      <c r="AC7" s="296" t="s">
        <v>186</v>
      </c>
      <c r="AD7" s="297"/>
      <c r="AE7" s="298" t="str">
        <f>IF('INPUT DATA'!F30&lt;&gt;"",'INPUT DATA'!F30,'INPUT DATA'!F28)</f>
        <v>Understanding Culture, Society and Politics</v>
      </c>
      <c r="AF7" s="298"/>
      <c r="AG7" s="298"/>
      <c r="AH7" s="298"/>
      <c r="AI7" s="298"/>
      <c r="AJ7" s="299"/>
    </row>
    <row r="8" ht="23.25" customHeight="1" spans="1:58">
      <c r="A8" s="448"/>
      <c r="B8" s="449"/>
      <c r="C8" s="449"/>
      <c r="D8" s="449"/>
      <c r="E8" s="450"/>
      <c r="F8" s="303"/>
      <c r="G8" s="304"/>
      <c r="H8" s="304"/>
      <c r="I8" s="304"/>
      <c r="J8" s="304"/>
      <c r="K8" s="305"/>
      <c r="L8" s="305"/>
      <c r="M8" s="305"/>
      <c r="N8" s="305"/>
      <c r="O8" s="305"/>
      <c r="P8" s="306"/>
      <c r="Q8" s="307" t="s">
        <v>187</v>
      </c>
      <c r="R8" s="308"/>
      <c r="S8" s="698" t="s">
        <v>188</v>
      </c>
      <c r="T8" s="309"/>
      <c r="U8" s="309"/>
      <c r="V8" s="309"/>
      <c r="W8" s="309"/>
      <c r="X8" s="309"/>
      <c r="Y8" s="309"/>
      <c r="Z8" s="309"/>
      <c r="AA8" s="309"/>
      <c r="AB8" s="310"/>
      <c r="AC8" s="307" t="s">
        <v>189</v>
      </c>
      <c r="AD8" s="308"/>
      <c r="AE8" s="311" t="str">
        <f>'INPUT DATA'!F26</f>
        <v>Core Subject (All Tracks)</v>
      </c>
      <c r="AF8" s="311"/>
      <c r="AG8" s="311"/>
      <c r="AH8" s="311"/>
      <c r="AI8" s="311"/>
      <c r="AJ8" s="312"/>
    </row>
    <row r="9" s="266" customFormat="1" ht="55.5" customHeight="1" spans="1:58">
      <c r="A9" s="451" t="s">
        <v>32</v>
      </c>
      <c r="B9" s="452"/>
      <c r="C9" s="452"/>
      <c r="D9" s="452"/>
      <c r="E9" s="452"/>
      <c r="F9" s="453" t="str">
        <f>IF('INPUT DATA'!$F$26="","",INDEX('Helper(IMPORTANT!)'!$CI$2:$CI$6,MATCH(AE8,'Helper(IMPORTANT!)'!$CH$2:$CH$6,0)))</f>
        <v>WRITTEN WORK (25%)</v>
      </c>
      <c r="G9" s="454"/>
      <c r="H9" s="454"/>
      <c r="I9" s="454"/>
      <c r="J9" s="454"/>
      <c r="K9" s="454"/>
      <c r="L9" s="454"/>
      <c r="M9" s="454"/>
      <c r="N9" s="454"/>
      <c r="O9" s="454"/>
      <c r="P9" s="454"/>
      <c r="Q9" s="454"/>
      <c r="R9" s="455"/>
      <c r="S9" s="453" t="str">
        <f>IF('INPUT DATA'!$F$26="","",INDEX('Helper(IMPORTANT!)'!$CJ$2:$CJ$6,MATCH(AE8,'Helper(IMPORTANT!)'!$CH$2:$CH$6,0)))</f>
        <v>PERFORMANCE TASK (50%)</v>
      </c>
      <c r="T9" s="454"/>
      <c r="U9" s="454"/>
      <c r="V9" s="454"/>
      <c r="W9" s="454"/>
      <c r="X9" s="454"/>
      <c r="Y9" s="454"/>
      <c r="Z9" s="454"/>
      <c r="AA9" s="454"/>
      <c r="AB9" s="454"/>
      <c r="AC9" s="454"/>
      <c r="AD9" s="454"/>
      <c r="AE9" s="455"/>
      <c r="AF9" s="456" t="str">
        <f>IF('INPUT DATA'!$F$26="","",INDEX('Helper(IMPORTANT!)'!$CK$2:$CK$6,MATCH(AE8,'Helper(IMPORTANT!)'!$CH$2:$CH$6,0)))</f>
        <v>QUARTERLY ASSESSMENT (25%)</v>
      </c>
      <c r="AG9" s="457"/>
      <c r="AH9" s="458"/>
      <c r="AI9" s="459" t="s">
        <v>190</v>
      </c>
      <c r="AJ9" s="460" t="s">
        <v>191</v>
      </c>
    </row>
    <row r="10" s="266" customFormat="1" ht="18" customHeight="1" spans="1:58">
      <c r="A10" s="461"/>
      <c r="B10" s="462"/>
      <c r="C10" s="462"/>
      <c r="D10" s="462"/>
      <c r="E10" s="462"/>
      <c r="F10" s="328">
        <v>1</v>
      </c>
      <c r="G10" s="329">
        <v>2</v>
      </c>
      <c r="H10" s="329">
        <v>3</v>
      </c>
      <c r="I10" s="329">
        <v>4</v>
      </c>
      <c r="J10" s="329">
        <v>5</v>
      </c>
      <c r="K10" s="329">
        <v>6</v>
      </c>
      <c r="L10" s="329">
        <v>7</v>
      </c>
      <c r="M10" s="329">
        <v>8</v>
      </c>
      <c r="N10" s="329">
        <v>9</v>
      </c>
      <c r="O10" s="330">
        <v>10</v>
      </c>
      <c r="P10" s="331" t="s">
        <v>192</v>
      </c>
      <c r="Q10" s="332" t="s">
        <v>193</v>
      </c>
      <c r="R10" s="463" t="s">
        <v>194</v>
      </c>
      <c r="S10" s="328">
        <v>1</v>
      </c>
      <c r="T10" s="329">
        <v>2</v>
      </c>
      <c r="U10" s="329">
        <v>3</v>
      </c>
      <c r="V10" s="329">
        <v>4</v>
      </c>
      <c r="W10" s="329">
        <v>5</v>
      </c>
      <c r="X10" s="329">
        <v>6</v>
      </c>
      <c r="Y10" s="329">
        <v>7</v>
      </c>
      <c r="Z10" s="329">
        <v>8</v>
      </c>
      <c r="AA10" s="329">
        <v>9</v>
      </c>
      <c r="AB10" s="330">
        <v>10</v>
      </c>
      <c r="AC10" s="331" t="s">
        <v>192</v>
      </c>
      <c r="AD10" s="332" t="s">
        <v>193</v>
      </c>
      <c r="AE10" s="463" t="s">
        <v>194</v>
      </c>
      <c r="AF10" s="335">
        <v>1</v>
      </c>
      <c r="AG10" s="332" t="s">
        <v>193</v>
      </c>
      <c r="AH10" s="463" t="s">
        <v>194</v>
      </c>
      <c r="AI10" s="464"/>
      <c r="AJ10" s="465"/>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466" t="s">
        <v>53</v>
      </c>
      <c r="B11" s="467"/>
      <c r="C11" s="467"/>
      <c r="D11" s="467"/>
      <c r="E11" s="467"/>
      <c r="F11" s="468"/>
      <c r="G11" s="469"/>
      <c r="H11" s="469"/>
      <c r="I11" s="469"/>
      <c r="J11" s="469"/>
      <c r="K11" s="469"/>
      <c r="L11" s="469"/>
      <c r="M11" s="469"/>
      <c r="N11" s="469"/>
      <c r="O11" s="470"/>
      <c r="P11" s="471" t="str">
        <f>IF(COUNT($F11:$O11)=0,"",SUM($F11:$O11))</f>
        <v/>
      </c>
      <c r="Q11" s="351">
        <v>100</v>
      </c>
      <c r="R11" s="352">
        <f>IF('INPUT DATA'!$F$26="","",INDEX('Helper(IMPORTANT!)'!$CL$2:$CL$6,MATCH(AE8,'Helper(IMPORTANT!)'!$CH$2:$CH$6,0)))</f>
        <v>0.25</v>
      </c>
      <c r="S11" s="468"/>
      <c r="T11" s="469"/>
      <c r="U11" s="469"/>
      <c r="V11" s="469"/>
      <c r="W11" s="469"/>
      <c r="X11" s="469"/>
      <c r="Y11" s="469"/>
      <c r="Z11" s="469"/>
      <c r="AA11" s="469"/>
      <c r="AB11" s="470"/>
      <c r="AC11" s="471" t="str">
        <f>IF(COUNT($S11:$AB11)=0,"",SUM($S11:$AB11))</f>
        <v/>
      </c>
      <c r="AD11" s="351">
        <v>100</v>
      </c>
      <c r="AE11" s="352">
        <f>IF('INPUT DATA'!$F$26="","",INDEX('Helper(IMPORTANT!)'!$CM$2:$CM$6,MATCH(AE8,'Helper(IMPORTANT!)'!$CH$2:$CH$6,0)))</f>
        <v>0.5</v>
      </c>
      <c r="AF11" s="350"/>
      <c r="AG11" s="351">
        <v>100</v>
      </c>
      <c r="AH11" s="352">
        <f>IF('INPUT DATA'!$F$26="","",INDEX('Helper(IMPORTANT!)'!$CN$2:$CN$6,MATCH(AE8,'Helper(IMPORTANT!)'!$CH$2:$CH$6,0)))</f>
        <v>0.25</v>
      </c>
      <c r="AI11" s="464"/>
      <c r="AJ11" s="465"/>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72" t="s">
        <v>195</v>
      </c>
      <c r="B12" s="473"/>
      <c r="C12" s="473"/>
      <c r="D12" s="473"/>
      <c r="E12" s="474"/>
      <c r="F12" s="413"/>
      <c r="G12" s="182"/>
      <c r="H12" s="182"/>
      <c r="I12" s="182"/>
      <c r="J12" s="182"/>
      <c r="K12" s="182"/>
      <c r="L12" s="182"/>
      <c r="M12" s="182"/>
      <c r="N12" s="182"/>
      <c r="O12" s="183"/>
      <c r="P12" s="414"/>
      <c r="Q12" s="364"/>
      <c r="R12" s="365"/>
      <c r="S12" s="413"/>
      <c r="T12" s="182"/>
      <c r="U12" s="182"/>
      <c r="V12" s="182"/>
      <c r="W12" s="182"/>
      <c r="X12" s="182"/>
      <c r="Y12" s="182"/>
      <c r="Z12" s="182"/>
      <c r="AA12" s="182"/>
      <c r="AB12" s="183"/>
      <c r="AC12" s="414"/>
      <c r="AD12" s="364"/>
      <c r="AE12" s="365"/>
      <c r="AF12" s="363"/>
      <c r="AG12" s="364"/>
      <c r="AH12" s="365"/>
      <c r="AI12" s="475"/>
      <c r="AJ12" s="476"/>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477">
        <v>1</v>
      </c>
      <c r="B13" s="369" t="str">
        <f>'INPUT DATA'!L11</f>
        <v>ALCANTARA, ALDRIN R.</v>
      </c>
      <c r="C13" s="369"/>
      <c r="D13" s="369"/>
      <c r="E13" s="370"/>
      <c r="F13" s="385"/>
      <c r="G13" s="386"/>
      <c r="H13" s="386"/>
      <c r="I13" s="386"/>
      <c r="J13" s="386"/>
      <c r="K13" s="386"/>
      <c r="L13" s="386"/>
      <c r="M13" s="386"/>
      <c r="N13" s="386"/>
      <c r="O13" s="387"/>
      <c r="P13" s="390" t="str">
        <f>IF(COUNT($F13:$O13)=0,"",SUM($F13:$O13))</f>
        <v/>
      </c>
      <c r="Q13" s="380" t="str">
        <f>IFERROR(IF(P13="","",ROUND(P13/$P$11*100,2)),"")</f>
        <v/>
      </c>
      <c r="R13" s="381" t="str">
        <f>IFERROR(IF(Q13="","",ROUND(Q13*$R$11,2)),"")</f>
        <v/>
      </c>
      <c r="S13" s="385"/>
      <c r="T13" s="386"/>
      <c r="U13" s="386"/>
      <c r="V13" s="386"/>
      <c r="W13" s="386"/>
      <c r="X13" s="386"/>
      <c r="Y13" s="386"/>
      <c r="Z13" s="386"/>
      <c r="AA13" s="386"/>
      <c r="AB13" s="387"/>
      <c r="AC13" s="390" t="str">
        <f>IF(COUNT($S13:$AB13)=0,"",SUM($S13:$AB13))</f>
        <v/>
      </c>
      <c r="AD13" s="380" t="str">
        <f>IFERROR(IF(AC13="","",ROUND(AC13/$AC$11*100,2)),"")</f>
        <v/>
      </c>
      <c r="AE13" s="381" t="str">
        <f>IFERROR(IF(AD13="","",ROUND(AD13*$AE$11,2)),"")</f>
        <v/>
      </c>
      <c r="AF13" s="379"/>
      <c r="AG13" s="380" t="str">
        <f>IFERROR(IF(AF13="","",ROUND(AF13/$AF$11*100,2)),"")</f>
        <v/>
      </c>
      <c r="AH13" s="381" t="str">
        <f>IFERROR(IF(AG13="","",ROUND(AG13*$AH$11,2)),"")</f>
        <v/>
      </c>
      <c r="AI13" s="392" t="str">
        <f>IFERROR(R13+AE13+AH13,"")</f>
        <v/>
      </c>
      <c r="AJ13" s="39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477">
        <v>2</v>
      </c>
      <c r="B14" s="369" t="str">
        <f>'INPUT DATA'!L12</f>
        <v>AQUINO, KYLE N.</v>
      </c>
      <c r="C14" s="369"/>
      <c r="D14" s="369"/>
      <c r="E14" s="370"/>
      <c r="F14" s="385"/>
      <c r="G14" s="386"/>
      <c r="H14" s="386"/>
      <c r="I14" s="386"/>
      <c r="J14" s="386"/>
      <c r="K14" s="386"/>
      <c r="L14" s="386"/>
      <c r="M14" s="386"/>
      <c r="N14" s="386"/>
      <c r="O14" s="387"/>
      <c r="P14" s="390" t="str">
        <f t="shared" ref="P14:P77" si="0">IF(COUNT($F14:$O14)=0,"",SUM($F14:$O14))</f>
        <v/>
      </c>
      <c r="Q14" s="380" t="str">
        <f t="shared" ref="Q14:Q62" si="1">IFERROR(IF(P14="","",ROUND(P14/$P$11*100,2)),"")</f>
        <v/>
      </c>
      <c r="R14" s="381"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81" t="str">
        <f t="shared" ref="AE14:AE62" si="5">IFERROR(IF(AD14="","",ROUND(AD14*$AE$11,2)),"")</f>
        <v/>
      </c>
      <c r="AF14" s="379"/>
      <c r="AG14" s="380" t="str">
        <f t="shared" ref="AG14:AG62" si="6">IFERROR(IF(AF14="","",ROUND(AF14/$AF$11*100,2)),"")</f>
        <v/>
      </c>
      <c r="AH14" s="381" t="str">
        <f t="shared" ref="AH14:AH62"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477">
        <v>3</v>
      </c>
      <c r="B15" s="369" t="str">
        <f>'INPUT DATA'!L13</f>
        <v>BAUTISTA, MARK ANTHONY U.</v>
      </c>
      <c r="C15" s="369"/>
      <c r="D15" s="369"/>
      <c r="E15" s="370"/>
      <c r="F15" s="385"/>
      <c r="G15" s="386"/>
      <c r="H15" s="386"/>
      <c r="I15" s="386"/>
      <c r="J15" s="386"/>
      <c r="K15" s="386"/>
      <c r="L15" s="386"/>
      <c r="M15" s="386"/>
      <c r="N15" s="386"/>
      <c r="O15" s="387"/>
      <c r="P15" s="390" t="str">
        <f t="shared" si="0"/>
        <v/>
      </c>
      <c r="Q15" s="380" t="str">
        <f t="shared" si="1"/>
        <v/>
      </c>
      <c r="R15" s="381" t="str">
        <f t="shared" si="2"/>
        <v/>
      </c>
      <c r="S15" s="385"/>
      <c r="T15" s="386"/>
      <c r="U15" s="386"/>
      <c r="V15" s="386"/>
      <c r="W15" s="386"/>
      <c r="X15" s="386"/>
      <c r="Y15" s="386"/>
      <c r="Z15" s="386"/>
      <c r="AA15" s="386"/>
      <c r="AB15" s="387"/>
      <c r="AC15" s="390" t="str">
        <f t="shared" si="3"/>
        <v/>
      </c>
      <c r="AD15" s="380" t="str">
        <f t="shared" si="4"/>
        <v/>
      </c>
      <c r="AE15" s="38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477">
        <v>4</v>
      </c>
      <c r="B16" s="369" t="str">
        <f>'INPUT DATA'!L14</f>
        <v>CABRERA, RAFAEL C.</v>
      </c>
      <c r="C16" s="369"/>
      <c r="D16" s="369"/>
      <c r="E16" s="370"/>
      <c r="F16" s="394"/>
      <c r="G16" s="395"/>
      <c r="H16" s="395"/>
      <c r="I16" s="395"/>
      <c r="J16" s="395"/>
      <c r="K16" s="395"/>
      <c r="L16" s="395"/>
      <c r="M16" s="395"/>
      <c r="N16" s="395"/>
      <c r="O16" s="396"/>
      <c r="P16" s="390" t="str">
        <f t="shared" si="0"/>
        <v/>
      </c>
      <c r="Q16" s="380" t="str">
        <f t="shared" si="1"/>
        <v/>
      </c>
      <c r="R16" s="381" t="str">
        <f t="shared" si="2"/>
        <v/>
      </c>
      <c r="S16" s="394"/>
      <c r="T16" s="395"/>
      <c r="U16" s="395"/>
      <c r="V16" s="395"/>
      <c r="W16" s="395"/>
      <c r="X16" s="395"/>
      <c r="Y16" s="395"/>
      <c r="Z16" s="395"/>
      <c r="AA16" s="395"/>
      <c r="AB16" s="396"/>
      <c r="AC16" s="390" t="str">
        <f t="shared" si="3"/>
        <v/>
      </c>
      <c r="AD16" s="380" t="str">
        <f t="shared" si="4"/>
        <v/>
      </c>
      <c r="AE16" s="38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477">
        <v>5</v>
      </c>
      <c r="B17" s="369" t="str">
        <f>'INPUT DATA'!L15</f>
        <v>CASTILLO, JEROME J.</v>
      </c>
      <c r="C17" s="369"/>
      <c r="D17" s="369"/>
      <c r="E17" s="370"/>
      <c r="F17" s="394"/>
      <c r="G17" s="395"/>
      <c r="H17" s="395"/>
      <c r="I17" s="395"/>
      <c r="J17" s="395"/>
      <c r="K17" s="395"/>
      <c r="L17" s="395"/>
      <c r="M17" s="395"/>
      <c r="N17" s="395"/>
      <c r="O17" s="396"/>
      <c r="P17" s="390" t="str">
        <f t="shared" si="0"/>
        <v/>
      </c>
      <c r="Q17" s="380" t="str">
        <f t="shared" si="1"/>
        <v/>
      </c>
      <c r="R17" s="381" t="str">
        <f t="shared" si="2"/>
        <v/>
      </c>
      <c r="S17" s="394"/>
      <c r="T17" s="395"/>
      <c r="U17" s="395"/>
      <c r="V17" s="395"/>
      <c r="W17" s="395"/>
      <c r="X17" s="395"/>
      <c r="Y17" s="395"/>
      <c r="Z17" s="395"/>
      <c r="AA17" s="395"/>
      <c r="AB17" s="396"/>
      <c r="AC17" s="390" t="str">
        <f t="shared" si="3"/>
        <v/>
      </c>
      <c r="AD17" s="380" t="str">
        <f t="shared" si="4"/>
        <v/>
      </c>
      <c r="AE17" s="38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477">
        <v>6</v>
      </c>
      <c r="B18" s="369" t="str">
        <f>'INPUT DATA'!L16</f>
        <v>FLORES, RAFAEL Z.</v>
      </c>
      <c r="C18" s="369"/>
      <c r="D18" s="369"/>
      <c r="E18" s="370"/>
      <c r="F18" s="394"/>
      <c r="G18" s="395"/>
      <c r="H18" s="395"/>
      <c r="I18" s="395"/>
      <c r="J18" s="395"/>
      <c r="K18" s="395"/>
      <c r="L18" s="395"/>
      <c r="M18" s="395"/>
      <c r="N18" s="395"/>
      <c r="O18" s="396"/>
      <c r="P18" s="390" t="str">
        <f t="shared" si="0"/>
        <v/>
      </c>
      <c r="Q18" s="380" t="str">
        <f t="shared" si="1"/>
        <v/>
      </c>
      <c r="R18" s="381" t="str">
        <f t="shared" si="2"/>
        <v/>
      </c>
      <c r="S18" s="394"/>
      <c r="T18" s="395"/>
      <c r="U18" s="395"/>
      <c r="V18" s="395"/>
      <c r="W18" s="395"/>
      <c r="X18" s="395"/>
      <c r="Y18" s="395"/>
      <c r="Z18" s="395"/>
      <c r="AA18" s="395"/>
      <c r="AB18" s="396"/>
      <c r="AC18" s="390" t="str">
        <f t="shared" si="3"/>
        <v/>
      </c>
      <c r="AD18" s="380" t="str">
        <f t="shared" si="4"/>
        <v/>
      </c>
      <c r="AE18" s="38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477">
        <v>7</v>
      </c>
      <c r="B19" s="369" t="str">
        <f>'INPUT DATA'!L17</f>
        <v>GUTIERREZ, NATHANIEL U.</v>
      </c>
      <c r="C19" s="369"/>
      <c r="D19" s="369"/>
      <c r="E19" s="370"/>
      <c r="F19" s="394"/>
      <c r="G19" s="395"/>
      <c r="H19" s="395"/>
      <c r="I19" s="395"/>
      <c r="J19" s="395"/>
      <c r="K19" s="395"/>
      <c r="L19" s="395"/>
      <c r="M19" s="395"/>
      <c r="N19" s="395"/>
      <c r="O19" s="396"/>
      <c r="P19" s="390" t="str">
        <f t="shared" si="0"/>
        <v/>
      </c>
      <c r="Q19" s="380" t="str">
        <f t="shared" si="1"/>
        <v/>
      </c>
      <c r="R19" s="381" t="str">
        <f t="shared" si="2"/>
        <v/>
      </c>
      <c r="S19" s="394"/>
      <c r="T19" s="395"/>
      <c r="U19" s="395"/>
      <c r="V19" s="395"/>
      <c r="W19" s="395"/>
      <c r="X19" s="395"/>
      <c r="Y19" s="395"/>
      <c r="Z19" s="395"/>
      <c r="AA19" s="395"/>
      <c r="AB19" s="396"/>
      <c r="AC19" s="390" t="str">
        <f t="shared" si="3"/>
        <v/>
      </c>
      <c r="AD19" s="380" t="str">
        <f t="shared" si="4"/>
        <v/>
      </c>
      <c r="AE19" s="38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477">
        <v>8</v>
      </c>
      <c r="B20" s="369" t="str">
        <f>'INPUT DATA'!L18</f>
        <v>LACSON, KYLE E.</v>
      </c>
      <c r="C20" s="369"/>
      <c r="D20" s="369"/>
      <c r="E20" s="370"/>
      <c r="F20" s="394"/>
      <c r="G20" s="395"/>
      <c r="H20" s="395"/>
      <c r="I20" s="395"/>
      <c r="J20" s="395"/>
      <c r="K20" s="395"/>
      <c r="L20" s="395"/>
      <c r="M20" s="395"/>
      <c r="N20" s="395"/>
      <c r="O20" s="396"/>
      <c r="P20" s="390" t="str">
        <f t="shared" si="0"/>
        <v/>
      </c>
      <c r="Q20" s="380" t="str">
        <f t="shared" si="1"/>
        <v/>
      </c>
      <c r="R20" s="381" t="str">
        <f t="shared" si="2"/>
        <v/>
      </c>
      <c r="S20" s="394"/>
      <c r="T20" s="395"/>
      <c r="U20" s="395"/>
      <c r="V20" s="395"/>
      <c r="W20" s="395"/>
      <c r="X20" s="395"/>
      <c r="Y20" s="395"/>
      <c r="Z20" s="395"/>
      <c r="AA20" s="395"/>
      <c r="AB20" s="396"/>
      <c r="AC20" s="390" t="str">
        <f t="shared" si="3"/>
        <v/>
      </c>
      <c r="AD20" s="380" t="str">
        <f t="shared" si="4"/>
        <v/>
      </c>
      <c r="AE20" s="38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477">
        <v>9</v>
      </c>
      <c r="B21" s="369" t="str">
        <f>'INPUT DATA'!L19</f>
        <v>MACARAEG, KENNETH H.</v>
      </c>
      <c r="C21" s="369"/>
      <c r="D21" s="369"/>
      <c r="E21" s="370"/>
      <c r="F21" s="394"/>
      <c r="G21" s="395"/>
      <c r="H21" s="395"/>
      <c r="I21" s="395"/>
      <c r="J21" s="395"/>
      <c r="K21" s="395"/>
      <c r="L21" s="395"/>
      <c r="M21" s="395"/>
      <c r="N21" s="395"/>
      <c r="O21" s="396"/>
      <c r="P21" s="390" t="str">
        <f t="shared" si="0"/>
        <v/>
      </c>
      <c r="Q21" s="380" t="str">
        <f t="shared" si="1"/>
        <v/>
      </c>
      <c r="R21" s="381" t="str">
        <f t="shared" si="2"/>
        <v/>
      </c>
      <c r="S21" s="394"/>
      <c r="T21" s="395"/>
      <c r="U21" s="395"/>
      <c r="V21" s="395"/>
      <c r="W21" s="395"/>
      <c r="X21" s="395"/>
      <c r="Y21" s="395"/>
      <c r="Z21" s="395"/>
      <c r="AA21" s="395"/>
      <c r="AB21" s="396"/>
      <c r="AC21" s="390" t="str">
        <f t="shared" si="3"/>
        <v/>
      </c>
      <c r="AD21" s="380" t="str">
        <f t="shared" si="4"/>
        <v/>
      </c>
      <c r="AE21" s="38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477">
        <v>10</v>
      </c>
      <c r="B22" s="369" t="str">
        <f>'INPUT DATA'!L20</f>
        <v>NAVARRO, CHRISTIAN O.</v>
      </c>
      <c r="C22" s="369"/>
      <c r="D22" s="369"/>
      <c r="E22" s="370"/>
      <c r="F22" s="394"/>
      <c r="G22" s="395"/>
      <c r="H22" s="395"/>
      <c r="I22" s="395"/>
      <c r="J22" s="395"/>
      <c r="K22" s="395"/>
      <c r="L22" s="395"/>
      <c r="M22" s="395"/>
      <c r="N22" s="395"/>
      <c r="O22" s="396"/>
      <c r="P22" s="390" t="str">
        <f t="shared" si="0"/>
        <v/>
      </c>
      <c r="Q22" s="380" t="str">
        <f t="shared" si="1"/>
        <v/>
      </c>
      <c r="R22" s="381" t="str">
        <f t="shared" si="2"/>
        <v/>
      </c>
      <c r="S22" s="394"/>
      <c r="T22" s="395"/>
      <c r="U22" s="395"/>
      <c r="V22" s="395"/>
      <c r="W22" s="395"/>
      <c r="X22" s="395"/>
      <c r="Y22" s="395"/>
      <c r="Z22" s="395"/>
      <c r="AA22" s="395"/>
      <c r="AB22" s="396"/>
      <c r="AC22" s="390" t="str">
        <f t="shared" si="3"/>
        <v/>
      </c>
      <c r="AD22" s="380" t="str">
        <f t="shared" si="4"/>
        <v/>
      </c>
      <c r="AE22" s="38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477">
        <v>11</v>
      </c>
      <c r="B23" s="369" t="str">
        <f>'INPUT DATA'!L21</f>
        <v>PANGANIBAN, VINCENT H.</v>
      </c>
      <c r="C23" s="369"/>
      <c r="D23" s="369"/>
      <c r="E23" s="370"/>
      <c r="F23" s="394"/>
      <c r="G23" s="395"/>
      <c r="H23" s="395"/>
      <c r="I23" s="395"/>
      <c r="J23" s="395"/>
      <c r="K23" s="395"/>
      <c r="L23" s="395"/>
      <c r="M23" s="395"/>
      <c r="N23" s="395"/>
      <c r="O23" s="396"/>
      <c r="P23" s="390" t="str">
        <f t="shared" si="0"/>
        <v/>
      </c>
      <c r="Q23" s="380" t="str">
        <f t="shared" si="1"/>
        <v/>
      </c>
      <c r="R23" s="381" t="str">
        <f t="shared" si="2"/>
        <v/>
      </c>
      <c r="S23" s="394"/>
      <c r="T23" s="395"/>
      <c r="U23" s="395"/>
      <c r="V23" s="395"/>
      <c r="W23" s="395"/>
      <c r="X23" s="395"/>
      <c r="Y23" s="395"/>
      <c r="Z23" s="395"/>
      <c r="AA23" s="395"/>
      <c r="AB23" s="396"/>
      <c r="AC23" s="390" t="str">
        <f t="shared" si="3"/>
        <v/>
      </c>
      <c r="AD23" s="380" t="str">
        <f t="shared" si="4"/>
        <v/>
      </c>
      <c r="AE23" s="38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477">
        <v>12</v>
      </c>
      <c r="B24" s="369" t="str">
        <f>'INPUT DATA'!L22</f>
        <v>REYES, CEDRIC I.</v>
      </c>
      <c r="C24" s="369"/>
      <c r="D24" s="369"/>
      <c r="E24" s="370"/>
      <c r="F24" s="394"/>
      <c r="G24" s="395"/>
      <c r="H24" s="395"/>
      <c r="I24" s="395"/>
      <c r="J24" s="395"/>
      <c r="K24" s="395"/>
      <c r="L24" s="395"/>
      <c r="M24" s="395"/>
      <c r="N24" s="395"/>
      <c r="O24" s="396"/>
      <c r="P24" s="390" t="str">
        <f t="shared" si="0"/>
        <v/>
      </c>
      <c r="Q24" s="380" t="str">
        <f t="shared" si="1"/>
        <v/>
      </c>
      <c r="R24" s="381" t="str">
        <f t="shared" si="2"/>
        <v/>
      </c>
      <c r="S24" s="394"/>
      <c r="T24" s="395"/>
      <c r="U24" s="395"/>
      <c r="V24" s="395"/>
      <c r="W24" s="395"/>
      <c r="X24" s="395"/>
      <c r="Y24" s="395"/>
      <c r="Z24" s="395"/>
      <c r="AA24" s="395"/>
      <c r="AB24" s="396"/>
      <c r="AC24" s="390" t="str">
        <f t="shared" si="3"/>
        <v/>
      </c>
      <c r="AD24" s="380" t="str">
        <f t="shared" si="4"/>
        <v/>
      </c>
      <c r="AE24" s="38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477">
        <v>13</v>
      </c>
      <c r="B25" s="369" t="str">
        <f>'INPUT DATA'!L23</f>
        <v>REYES JR., IVAN Y.</v>
      </c>
      <c r="C25" s="369"/>
      <c r="D25" s="369"/>
      <c r="E25" s="370"/>
      <c r="F25" s="394"/>
      <c r="G25" s="395"/>
      <c r="H25" s="395"/>
      <c r="I25" s="395"/>
      <c r="J25" s="395"/>
      <c r="K25" s="395"/>
      <c r="L25" s="395"/>
      <c r="M25" s="395"/>
      <c r="N25" s="395"/>
      <c r="O25" s="396"/>
      <c r="P25" s="390" t="str">
        <f t="shared" si="0"/>
        <v/>
      </c>
      <c r="Q25" s="380" t="str">
        <f t="shared" si="1"/>
        <v/>
      </c>
      <c r="R25" s="381" t="str">
        <f t="shared" si="2"/>
        <v/>
      </c>
      <c r="S25" s="394"/>
      <c r="T25" s="395"/>
      <c r="U25" s="395"/>
      <c r="V25" s="395"/>
      <c r="W25" s="395"/>
      <c r="X25" s="395"/>
      <c r="Y25" s="395"/>
      <c r="Z25" s="395"/>
      <c r="AA25" s="395"/>
      <c r="AB25" s="396"/>
      <c r="AC25" s="390" t="str">
        <f t="shared" si="3"/>
        <v/>
      </c>
      <c r="AD25" s="380" t="str">
        <f t="shared" si="4"/>
        <v/>
      </c>
      <c r="AE25" s="38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477">
        <v>14</v>
      </c>
      <c r="B26" s="369" t="str">
        <f>'INPUT DATA'!L24</f>
        <v>ROSALES, DANIEL O.</v>
      </c>
      <c r="C26" s="369"/>
      <c r="D26" s="369"/>
      <c r="E26" s="370"/>
      <c r="F26" s="394"/>
      <c r="G26" s="395"/>
      <c r="H26" s="395"/>
      <c r="I26" s="395"/>
      <c r="J26" s="395"/>
      <c r="K26" s="395"/>
      <c r="L26" s="395"/>
      <c r="M26" s="395"/>
      <c r="N26" s="395"/>
      <c r="O26" s="396"/>
      <c r="P26" s="390" t="str">
        <f t="shared" si="0"/>
        <v/>
      </c>
      <c r="Q26" s="380" t="str">
        <f t="shared" si="1"/>
        <v/>
      </c>
      <c r="R26" s="381" t="str">
        <f t="shared" si="2"/>
        <v/>
      </c>
      <c r="S26" s="394"/>
      <c r="T26" s="395"/>
      <c r="U26" s="395"/>
      <c r="V26" s="395"/>
      <c r="W26" s="395"/>
      <c r="X26" s="395"/>
      <c r="Y26" s="395"/>
      <c r="Z26" s="395"/>
      <c r="AA26" s="395"/>
      <c r="AB26" s="396"/>
      <c r="AC26" s="390" t="str">
        <f t="shared" si="3"/>
        <v/>
      </c>
      <c r="AD26" s="380" t="str">
        <f t="shared" si="4"/>
        <v/>
      </c>
      <c r="AE26" s="38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477">
        <v>15</v>
      </c>
      <c r="B27" s="369" t="str">
        <f>'INPUT DATA'!L25</f>
        <v>SANTOS, JERICHO H.</v>
      </c>
      <c r="C27" s="369"/>
      <c r="D27" s="369"/>
      <c r="E27" s="370"/>
      <c r="F27" s="394"/>
      <c r="G27" s="395"/>
      <c r="H27" s="395"/>
      <c r="I27" s="395"/>
      <c r="J27" s="395"/>
      <c r="K27" s="395"/>
      <c r="L27" s="395"/>
      <c r="M27" s="395"/>
      <c r="N27" s="395"/>
      <c r="O27" s="396"/>
      <c r="P27" s="390" t="str">
        <f t="shared" si="0"/>
        <v/>
      </c>
      <c r="Q27" s="380" t="str">
        <f t="shared" si="1"/>
        <v/>
      </c>
      <c r="R27" s="381" t="str">
        <f t="shared" si="2"/>
        <v/>
      </c>
      <c r="S27" s="394"/>
      <c r="T27" s="395"/>
      <c r="U27" s="395"/>
      <c r="V27" s="395"/>
      <c r="W27" s="395"/>
      <c r="X27" s="395"/>
      <c r="Y27" s="395"/>
      <c r="Z27" s="395"/>
      <c r="AA27" s="395"/>
      <c r="AB27" s="396"/>
      <c r="AC27" s="390" t="str">
        <f t="shared" si="3"/>
        <v/>
      </c>
      <c r="AD27" s="380" t="str">
        <f t="shared" si="4"/>
        <v/>
      </c>
      <c r="AE27" s="381" t="str">
        <f t="shared" si="5"/>
        <v/>
      </c>
      <c r="AF27" s="379"/>
      <c r="AG27" s="380" t="str">
        <f t="shared" si="6"/>
        <v/>
      </c>
      <c r="AH27" s="381" t="str">
        <f t="shared" si="7"/>
        <v/>
      </c>
      <c r="AI27" s="392" t="str">
        <f t="shared" si="8"/>
        <v/>
      </c>
      <c r="AJ27" s="393" t="str">
        <f>IFERROR(VLOOKUP(AI27,'Helper(IMPORTANT!)'!$CQ$1:$CR$41,2,TRUE),"")</f>
        <v/>
      </c>
      <c r="AL27" s="268"/>
    </row>
    <row r="28" ht="18" customHeight="1" spans="1:58">
      <c r="A28" s="477">
        <v>16</v>
      </c>
      <c r="B28" s="369" t="str">
        <f>'INPUT DATA'!L26</f>
        <v>SANTOS, KENNETH C.</v>
      </c>
      <c r="C28" s="369"/>
      <c r="D28" s="369"/>
      <c r="E28" s="370"/>
      <c r="F28" s="394"/>
      <c r="G28" s="395"/>
      <c r="H28" s="395"/>
      <c r="I28" s="395"/>
      <c r="J28" s="395"/>
      <c r="K28" s="395"/>
      <c r="L28" s="395"/>
      <c r="M28" s="395"/>
      <c r="N28" s="395"/>
      <c r="O28" s="396"/>
      <c r="P28" s="390" t="str">
        <f t="shared" si="0"/>
        <v/>
      </c>
      <c r="Q28" s="380" t="str">
        <f t="shared" si="1"/>
        <v/>
      </c>
      <c r="R28" s="381" t="str">
        <f t="shared" si="2"/>
        <v/>
      </c>
      <c r="S28" s="394"/>
      <c r="T28" s="395"/>
      <c r="U28" s="395"/>
      <c r="V28" s="395"/>
      <c r="W28" s="395"/>
      <c r="X28" s="395"/>
      <c r="Y28" s="395"/>
      <c r="Z28" s="395"/>
      <c r="AA28" s="395"/>
      <c r="AB28" s="396"/>
      <c r="AC28" s="390" t="str">
        <f t="shared" si="3"/>
        <v/>
      </c>
      <c r="AD28" s="380" t="str">
        <f t="shared" si="4"/>
        <v/>
      </c>
      <c r="AE28" s="381" t="str">
        <f t="shared" si="5"/>
        <v/>
      </c>
      <c r="AF28" s="379"/>
      <c r="AG28" s="380" t="str">
        <f t="shared" si="6"/>
        <v/>
      </c>
      <c r="AH28" s="381" t="str">
        <f t="shared" si="7"/>
        <v/>
      </c>
      <c r="AI28" s="392" t="str">
        <f t="shared" si="8"/>
        <v/>
      </c>
      <c r="AJ28" s="393" t="str">
        <f>IFERROR(VLOOKUP(AI28,'Helper(IMPORTANT!)'!$CQ$1:$CR$41,2,TRUE),"")</f>
        <v/>
      </c>
      <c r="AL28" s="268"/>
    </row>
    <row r="29" ht="18" customHeight="1" spans="1:58">
      <c r="A29" s="477">
        <v>17</v>
      </c>
      <c r="B29" s="369" t="str">
        <f>'INPUT DATA'!L27</f>
        <v>TAMPOS, CHRISTIAN B.</v>
      </c>
      <c r="C29" s="369"/>
      <c r="D29" s="369"/>
      <c r="E29" s="370"/>
      <c r="F29" s="394"/>
      <c r="G29" s="395"/>
      <c r="H29" s="395"/>
      <c r="I29" s="395"/>
      <c r="J29" s="395"/>
      <c r="K29" s="395"/>
      <c r="L29" s="395"/>
      <c r="M29" s="395"/>
      <c r="N29" s="395"/>
      <c r="O29" s="396"/>
      <c r="P29" s="390" t="str">
        <f t="shared" si="0"/>
        <v/>
      </c>
      <c r="Q29" s="380" t="str">
        <f t="shared" si="1"/>
        <v/>
      </c>
      <c r="R29" s="381" t="str">
        <f t="shared" si="2"/>
        <v/>
      </c>
      <c r="S29" s="394"/>
      <c r="T29" s="395"/>
      <c r="U29" s="395"/>
      <c r="V29" s="395"/>
      <c r="W29" s="395"/>
      <c r="X29" s="395"/>
      <c r="Y29" s="395"/>
      <c r="Z29" s="395"/>
      <c r="AA29" s="395"/>
      <c r="AB29" s="396"/>
      <c r="AC29" s="390" t="str">
        <f t="shared" si="3"/>
        <v/>
      </c>
      <c r="AD29" s="380" t="str">
        <f t="shared" si="4"/>
        <v/>
      </c>
      <c r="AE29" s="381" t="str">
        <f t="shared" si="5"/>
        <v/>
      </c>
      <c r="AF29" s="379"/>
      <c r="AG29" s="380" t="str">
        <f t="shared" si="6"/>
        <v/>
      </c>
      <c r="AH29" s="381" t="str">
        <f t="shared" si="7"/>
        <v/>
      </c>
      <c r="AI29" s="392" t="str">
        <f t="shared" si="8"/>
        <v/>
      </c>
      <c r="AJ29" s="393" t="str">
        <f>IFERROR(VLOOKUP(AI29,'Helper(IMPORTANT!)'!$CQ$1:$CR$41,2,TRUE),"")</f>
        <v/>
      </c>
      <c r="AL29" s="268"/>
    </row>
    <row r="30" ht="18" customHeight="1" spans="1:58">
      <c r="A30" s="477">
        <v>18</v>
      </c>
      <c r="B30" s="369" t="str">
        <f>'INPUT DATA'!L28</f>
        <v>VILLANUEVA, FRANCIS M.</v>
      </c>
      <c r="C30" s="369"/>
      <c r="D30" s="369"/>
      <c r="E30" s="370"/>
      <c r="F30" s="394"/>
      <c r="G30" s="395"/>
      <c r="H30" s="395"/>
      <c r="I30" s="395"/>
      <c r="J30" s="395"/>
      <c r="K30" s="395"/>
      <c r="L30" s="395"/>
      <c r="M30" s="395"/>
      <c r="N30" s="395"/>
      <c r="O30" s="396"/>
      <c r="P30" s="390" t="str">
        <f t="shared" si="0"/>
        <v/>
      </c>
      <c r="Q30" s="380" t="str">
        <f t="shared" si="1"/>
        <v/>
      </c>
      <c r="R30" s="381" t="str">
        <f t="shared" si="2"/>
        <v/>
      </c>
      <c r="S30" s="394"/>
      <c r="T30" s="395"/>
      <c r="U30" s="395"/>
      <c r="V30" s="395"/>
      <c r="W30" s="395"/>
      <c r="X30" s="395"/>
      <c r="Y30" s="395"/>
      <c r="Z30" s="395"/>
      <c r="AA30" s="395"/>
      <c r="AB30" s="396"/>
      <c r="AC30" s="390" t="str">
        <f t="shared" si="3"/>
        <v/>
      </c>
      <c r="AD30" s="380" t="str">
        <f t="shared" si="4"/>
        <v/>
      </c>
      <c r="AE30" s="381" t="str">
        <f t="shared" si="5"/>
        <v/>
      </c>
      <c r="AF30" s="379"/>
      <c r="AG30" s="380" t="str">
        <f t="shared" si="6"/>
        <v/>
      </c>
      <c r="AH30" s="381" t="str">
        <f t="shared" si="7"/>
        <v/>
      </c>
      <c r="AI30" s="392" t="str">
        <f t="shared" si="8"/>
        <v/>
      </c>
      <c r="AJ30" s="393" t="str">
        <f>IFERROR(VLOOKUP(AI30,'Helper(IMPORTANT!)'!$CQ$1:$CR$41,2,TRUE),"")</f>
        <v/>
      </c>
      <c r="AL30" s="268"/>
    </row>
    <row r="31" ht="18" customHeight="1" spans="1:58">
      <c r="A31" s="477">
        <v>19</v>
      </c>
      <c r="B31" s="369">
        <f>'INPUT DATA'!L29</f>
        <v>0</v>
      </c>
      <c r="C31" s="369"/>
      <c r="D31" s="369"/>
      <c r="E31" s="370"/>
      <c r="F31" s="394"/>
      <c r="G31" s="395"/>
      <c r="H31" s="395"/>
      <c r="I31" s="395"/>
      <c r="J31" s="395"/>
      <c r="K31" s="395"/>
      <c r="L31" s="395"/>
      <c r="M31" s="395"/>
      <c r="N31" s="395"/>
      <c r="O31" s="396"/>
      <c r="P31" s="390" t="str">
        <f t="shared" si="0"/>
        <v/>
      </c>
      <c r="Q31" s="380" t="str">
        <f t="shared" si="1"/>
        <v/>
      </c>
      <c r="R31" s="381" t="str">
        <f t="shared" si="2"/>
        <v/>
      </c>
      <c r="S31" s="394"/>
      <c r="T31" s="395"/>
      <c r="U31" s="395"/>
      <c r="V31" s="395"/>
      <c r="W31" s="395"/>
      <c r="X31" s="395"/>
      <c r="Y31" s="395"/>
      <c r="Z31" s="395"/>
      <c r="AA31" s="395"/>
      <c r="AB31" s="396"/>
      <c r="AC31" s="390" t="str">
        <f t="shared" si="3"/>
        <v/>
      </c>
      <c r="AD31" s="380" t="str">
        <f t="shared" si="4"/>
        <v/>
      </c>
      <c r="AE31" s="381" t="str">
        <f t="shared" si="5"/>
        <v/>
      </c>
      <c r="AF31" s="379"/>
      <c r="AG31" s="380" t="str">
        <f t="shared" si="6"/>
        <v/>
      </c>
      <c r="AH31" s="381" t="str">
        <f t="shared" si="7"/>
        <v/>
      </c>
      <c r="AI31" s="392" t="str">
        <f t="shared" si="8"/>
        <v/>
      </c>
      <c r="AJ31" s="393" t="str">
        <f>IFERROR(VLOOKUP(AI31,'Helper(IMPORTANT!)'!$CQ$1:$CR$41,2,TRUE),"")</f>
        <v/>
      </c>
      <c r="AL31" s="268"/>
    </row>
    <row r="32" ht="18" customHeight="1" spans="1:58">
      <c r="A32" s="477">
        <v>20</v>
      </c>
      <c r="B32" s="369">
        <f>'INPUT DATA'!L30</f>
        <v>0</v>
      </c>
      <c r="C32" s="369"/>
      <c r="D32" s="369"/>
      <c r="E32" s="370"/>
      <c r="F32" s="394"/>
      <c r="G32" s="395"/>
      <c r="H32" s="395"/>
      <c r="I32" s="395"/>
      <c r="J32" s="395"/>
      <c r="K32" s="395"/>
      <c r="L32" s="395"/>
      <c r="M32" s="395"/>
      <c r="N32" s="395"/>
      <c r="O32" s="396"/>
      <c r="P32" s="390" t="str">
        <f t="shared" si="0"/>
        <v/>
      </c>
      <c r="Q32" s="380" t="str">
        <f t="shared" si="1"/>
        <v/>
      </c>
      <c r="R32" s="381" t="str">
        <f t="shared" si="2"/>
        <v/>
      </c>
      <c r="S32" s="394"/>
      <c r="T32" s="395"/>
      <c r="U32" s="395"/>
      <c r="V32" s="395"/>
      <c r="W32" s="395"/>
      <c r="X32" s="395"/>
      <c r="Y32" s="395"/>
      <c r="Z32" s="395"/>
      <c r="AA32" s="395"/>
      <c r="AB32" s="396"/>
      <c r="AC32" s="390" t="str">
        <f t="shared" si="3"/>
        <v/>
      </c>
      <c r="AD32" s="380" t="str">
        <f t="shared" si="4"/>
        <v/>
      </c>
      <c r="AE32" s="381" t="str">
        <f t="shared" si="5"/>
        <v/>
      </c>
      <c r="AF32" s="379"/>
      <c r="AG32" s="380" t="str">
        <f t="shared" si="6"/>
        <v/>
      </c>
      <c r="AH32" s="381" t="str">
        <f t="shared" si="7"/>
        <v/>
      </c>
      <c r="AI32" s="392" t="str">
        <f t="shared" si="8"/>
        <v/>
      </c>
      <c r="AJ32" s="393" t="str">
        <f>IFERROR(VLOOKUP(AI32,'Helper(IMPORTANT!)'!$CQ$1:$CR$41,2,TRUE),"")</f>
        <v/>
      </c>
      <c r="AL32" s="268"/>
    </row>
    <row r="33" ht="18" customHeight="1" spans="1:56">
      <c r="A33" s="477">
        <v>21</v>
      </c>
      <c r="B33" s="369">
        <f>'INPUT DATA'!L31</f>
        <v>0</v>
      </c>
      <c r="C33" s="369"/>
      <c r="D33" s="369"/>
      <c r="E33" s="370"/>
      <c r="F33" s="394"/>
      <c r="G33" s="395"/>
      <c r="H33" s="395"/>
      <c r="I33" s="395"/>
      <c r="J33" s="395"/>
      <c r="K33" s="395"/>
      <c r="L33" s="395"/>
      <c r="M33" s="395"/>
      <c r="N33" s="395"/>
      <c r="O33" s="396"/>
      <c r="P33" s="390" t="str">
        <f t="shared" si="0"/>
        <v/>
      </c>
      <c r="Q33" s="380" t="str">
        <f t="shared" si="1"/>
        <v/>
      </c>
      <c r="R33" s="381" t="str">
        <f t="shared" si="2"/>
        <v/>
      </c>
      <c r="S33" s="394"/>
      <c r="T33" s="395"/>
      <c r="U33" s="395"/>
      <c r="V33" s="395"/>
      <c r="W33" s="395"/>
      <c r="X33" s="395"/>
      <c r="Y33" s="395"/>
      <c r="Z33" s="395"/>
      <c r="AA33" s="395"/>
      <c r="AB33" s="396"/>
      <c r="AC33" s="390" t="str">
        <f t="shared" si="3"/>
        <v/>
      </c>
      <c r="AD33" s="380" t="str">
        <f t="shared" si="4"/>
        <v/>
      </c>
      <c r="AE33" s="381" t="str">
        <f t="shared" si="5"/>
        <v/>
      </c>
      <c r="AF33" s="379"/>
      <c r="AG33" s="380" t="str">
        <f t="shared" si="6"/>
        <v/>
      </c>
      <c r="AH33" s="381" t="str">
        <f t="shared" si="7"/>
        <v/>
      </c>
      <c r="AI33" s="392" t="str">
        <f t="shared" si="8"/>
        <v/>
      </c>
      <c r="AJ33" s="393" t="str">
        <f>IFERROR(VLOOKUP(AI33,'Helper(IMPORTANT!)'!$CQ$1:$CR$41,2,TRUE),"")</f>
        <v/>
      </c>
      <c r="AL33" s="268"/>
    </row>
    <row r="34" ht="18" customHeight="1" spans="1:56">
      <c r="A34" s="477">
        <v>22</v>
      </c>
      <c r="B34" s="369">
        <f>'INPUT DATA'!L32</f>
        <v>0</v>
      </c>
      <c r="C34" s="369"/>
      <c r="D34" s="369"/>
      <c r="E34" s="370"/>
      <c r="F34" s="394"/>
      <c r="G34" s="395"/>
      <c r="H34" s="395"/>
      <c r="I34" s="395"/>
      <c r="J34" s="395"/>
      <c r="K34" s="395"/>
      <c r="L34" s="395"/>
      <c r="M34" s="395"/>
      <c r="N34" s="395"/>
      <c r="O34" s="396"/>
      <c r="P34" s="390" t="str">
        <f t="shared" si="0"/>
        <v/>
      </c>
      <c r="Q34" s="380" t="str">
        <f t="shared" si="1"/>
        <v/>
      </c>
      <c r="R34" s="381" t="str">
        <f t="shared" si="2"/>
        <v/>
      </c>
      <c r="S34" s="394"/>
      <c r="T34" s="395"/>
      <c r="U34" s="395"/>
      <c r="V34" s="395"/>
      <c r="W34" s="395"/>
      <c r="X34" s="395"/>
      <c r="Y34" s="395"/>
      <c r="Z34" s="395"/>
      <c r="AA34" s="395"/>
      <c r="AB34" s="396"/>
      <c r="AC34" s="390" t="str">
        <f t="shared" si="3"/>
        <v/>
      </c>
      <c r="AD34" s="380" t="str">
        <f t="shared" si="4"/>
        <v/>
      </c>
      <c r="AE34" s="38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477">
        <v>23</v>
      </c>
      <c r="B35" s="369">
        <f>'INPUT DATA'!L33</f>
        <v>0</v>
      </c>
      <c r="C35" s="369"/>
      <c r="D35" s="369"/>
      <c r="E35" s="370"/>
      <c r="F35" s="394"/>
      <c r="G35" s="395"/>
      <c r="H35" s="395"/>
      <c r="I35" s="395"/>
      <c r="J35" s="395"/>
      <c r="K35" s="395"/>
      <c r="L35" s="395"/>
      <c r="M35" s="395"/>
      <c r="N35" s="395"/>
      <c r="O35" s="396"/>
      <c r="P35" s="390" t="str">
        <f t="shared" si="0"/>
        <v/>
      </c>
      <c r="Q35" s="380" t="str">
        <f t="shared" si="1"/>
        <v/>
      </c>
      <c r="R35" s="381" t="str">
        <f t="shared" si="2"/>
        <v/>
      </c>
      <c r="S35" s="394"/>
      <c r="T35" s="395"/>
      <c r="U35" s="395"/>
      <c r="V35" s="395"/>
      <c r="W35" s="395"/>
      <c r="X35" s="395"/>
      <c r="Y35" s="395"/>
      <c r="Z35" s="395"/>
      <c r="AA35" s="395"/>
      <c r="AB35" s="396"/>
      <c r="AC35" s="390" t="str">
        <f t="shared" si="3"/>
        <v/>
      </c>
      <c r="AD35" s="380" t="str">
        <f t="shared" si="4"/>
        <v/>
      </c>
      <c r="AE35" s="38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477">
        <v>24</v>
      </c>
      <c r="B36" s="369">
        <f>'INPUT DATA'!L34</f>
        <v>0</v>
      </c>
      <c r="C36" s="369"/>
      <c r="D36" s="369"/>
      <c r="E36" s="370"/>
      <c r="F36" s="394"/>
      <c r="G36" s="395"/>
      <c r="H36" s="395"/>
      <c r="I36" s="395"/>
      <c r="J36" s="395"/>
      <c r="K36" s="395"/>
      <c r="L36" s="395"/>
      <c r="M36" s="395"/>
      <c r="N36" s="395"/>
      <c r="O36" s="396"/>
      <c r="P36" s="390" t="str">
        <f t="shared" si="0"/>
        <v/>
      </c>
      <c r="Q36" s="380" t="str">
        <f t="shared" si="1"/>
        <v/>
      </c>
      <c r="R36" s="381" t="str">
        <f t="shared" si="2"/>
        <v/>
      </c>
      <c r="S36" s="394"/>
      <c r="T36" s="395"/>
      <c r="U36" s="395"/>
      <c r="V36" s="395"/>
      <c r="W36" s="395"/>
      <c r="X36" s="395"/>
      <c r="Y36" s="395"/>
      <c r="Z36" s="395"/>
      <c r="AA36" s="395"/>
      <c r="AB36" s="396"/>
      <c r="AC36" s="390" t="str">
        <f t="shared" si="3"/>
        <v/>
      </c>
      <c r="AD36" s="380" t="str">
        <f t="shared" si="4"/>
        <v/>
      </c>
      <c r="AE36" s="38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477">
        <v>25</v>
      </c>
      <c r="B37" s="369">
        <f>'INPUT DATA'!L35</f>
        <v>0</v>
      </c>
      <c r="C37" s="369"/>
      <c r="D37" s="369"/>
      <c r="E37" s="370"/>
      <c r="F37" s="394"/>
      <c r="G37" s="395"/>
      <c r="H37" s="395"/>
      <c r="I37" s="395"/>
      <c r="J37" s="395"/>
      <c r="K37" s="395"/>
      <c r="L37" s="395"/>
      <c r="M37" s="395"/>
      <c r="N37" s="395"/>
      <c r="O37" s="396"/>
      <c r="P37" s="390" t="str">
        <f t="shared" si="0"/>
        <v/>
      </c>
      <c r="Q37" s="380" t="str">
        <f t="shared" si="1"/>
        <v/>
      </c>
      <c r="R37" s="381" t="str">
        <f t="shared" si="2"/>
        <v/>
      </c>
      <c r="S37" s="394"/>
      <c r="T37" s="395"/>
      <c r="U37" s="395"/>
      <c r="V37" s="395"/>
      <c r="W37" s="395"/>
      <c r="X37" s="395"/>
      <c r="Y37" s="395"/>
      <c r="Z37" s="395"/>
      <c r="AA37" s="395"/>
      <c r="AB37" s="396"/>
      <c r="AC37" s="390" t="str">
        <f t="shared" si="3"/>
        <v/>
      </c>
      <c r="AD37" s="380" t="str">
        <f t="shared" si="4"/>
        <v/>
      </c>
      <c r="AE37" s="38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477">
        <v>26</v>
      </c>
      <c r="B38" s="369">
        <f>'INPUT DATA'!L36</f>
        <v>0</v>
      </c>
      <c r="C38" s="369"/>
      <c r="D38" s="369"/>
      <c r="E38" s="370"/>
      <c r="F38" s="394"/>
      <c r="G38" s="395"/>
      <c r="H38" s="395"/>
      <c r="I38" s="395"/>
      <c r="J38" s="395"/>
      <c r="K38" s="395"/>
      <c r="L38" s="395"/>
      <c r="M38" s="395"/>
      <c r="N38" s="395"/>
      <c r="O38" s="396"/>
      <c r="P38" s="390" t="str">
        <f t="shared" si="0"/>
        <v/>
      </c>
      <c r="Q38" s="380" t="str">
        <f t="shared" si="1"/>
        <v/>
      </c>
      <c r="R38" s="381" t="str">
        <f t="shared" si="2"/>
        <v/>
      </c>
      <c r="S38" s="394"/>
      <c r="T38" s="395"/>
      <c r="U38" s="395"/>
      <c r="V38" s="395"/>
      <c r="W38" s="395"/>
      <c r="X38" s="395"/>
      <c r="Y38" s="395"/>
      <c r="Z38" s="395"/>
      <c r="AA38" s="395"/>
      <c r="AB38" s="396"/>
      <c r="AC38" s="390" t="str">
        <f t="shared" si="3"/>
        <v/>
      </c>
      <c r="AD38" s="380" t="str">
        <f t="shared" si="4"/>
        <v/>
      </c>
      <c r="AE38" s="38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477">
        <v>27</v>
      </c>
      <c r="B39" s="369">
        <f>'INPUT DATA'!L37</f>
        <v>0</v>
      </c>
      <c r="C39" s="369"/>
      <c r="D39" s="369"/>
      <c r="E39" s="370"/>
      <c r="F39" s="394"/>
      <c r="G39" s="395"/>
      <c r="H39" s="395"/>
      <c r="I39" s="395"/>
      <c r="J39" s="395"/>
      <c r="K39" s="395"/>
      <c r="L39" s="395"/>
      <c r="M39" s="395"/>
      <c r="N39" s="395"/>
      <c r="O39" s="396"/>
      <c r="P39" s="390" t="str">
        <f t="shared" si="0"/>
        <v/>
      </c>
      <c r="Q39" s="380" t="str">
        <f t="shared" si="1"/>
        <v/>
      </c>
      <c r="R39" s="381" t="str">
        <f t="shared" si="2"/>
        <v/>
      </c>
      <c r="S39" s="394"/>
      <c r="T39" s="395"/>
      <c r="U39" s="395"/>
      <c r="V39" s="395"/>
      <c r="W39" s="395"/>
      <c r="X39" s="395"/>
      <c r="Y39" s="395"/>
      <c r="Z39" s="395"/>
      <c r="AA39" s="395"/>
      <c r="AB39" s="396"/>
      <c r="AC39" s="390" t="str">
        <f t="shared" si="3"/>
        <v/>
      </c>
      <c r="AD39" s="380" t="str">
        <f t="shared" si="4"/>
        <v/>
      </c>
      <c r="AE39" s="38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477">
        <v>28</v>
      </c>
      <c r="B40" s="369">
        <f>'INPUT DATA'!L38</f>
        <v>0</v>
      </c>
      <c r="C40" s="369"/>
      <c r="D40" s="369"/>
      <c r="E40" s="370"/>
      <c r="F40" s="394"/>
      <c r="G40" s="395"/>
      <c r="H40" s="395"/>
      <c r="I40" s="395"/>
      <c r="J40" s="395"/>
      <c r="K40" s="395"/>
      <c r="L40" s="395"/>
      <c r="M40" s="395"/>
      <c r="N40" s="395"/>
      <c r="O40" s="396"/>
      <c r="P40" s="390" t="str">
        <f t="shared" si="0"/>
        <v/>
      </c>
      <c r="Q40" s="380" t="str">
        <f t="shared" si="1"/>
        <v/>
      </c>
      <c r="R40" s="381" t="str">
        <f t="shared" si="2"/>
        <v/>
      </c>
      <c r="S40" s="394"/>
      <c r="T40" s="395"/>
      <c r="U40" s="395"/>
      <c r="V40" s="395"/>
      <c r="W40" s="395"/>
      <c r="X40" s="395"/>
      <c r="Y40" s="395"/>
      <c r="Z40" s="395"/>
      <c r="AA40" s="395"/>
      <c r="AB40" s="396"/>
      <c r="AC40" s="390" t="str">
        <f t="shared" si="3"/>
        <v/>
      </c>
      <c r="AD40" s="380" t="str">
        <f t="shared" si="4"/>
        <v/>
      </c>
      <c r="AE40" s="38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477">
        <v>29</v>
      </c>
      <c r="B41" s="369">
        <f>'INPUT DATA'!L39</f>
        <v>0</v>
      </c>
      <c r="C41" s="369"/>
      <c r="D41" s="369"/>
      <c r="E41" s="370"/>
      <c r="F41" s="394"/>
      <c r="G41" s="395"/>
      <c r="H41" s="395"/>
      <c r="I41" s="395"/>
      <c r="J41" s="395"/>
      <c r="K41" s="395"/>
      <c r="L41" s="395"/>
      <c r="M41" s="395"/>
      <c r="N41" s="395"/>
      <c r="O41" s="396"/>
      <c r="P41" s="390" t="str">
        <f t="shared" si="0"/>
        <v/>
      </c>
      <c r="Q41" s="380" t="str">
        <f t="shared" si="1"/>
        <v/>
      </c>
      <c r="R41" s="381" t="str">
        <f t="shared" si="2"/>
        <v/>
      </c>
      <c r="S41" s="394"/>
      <c r="T41" s="395"/>
      <c r="U41" s="395"/>
      <c r="V41" s="395"/>
      <c r="W41" s="395"/>
      <c r="X41" s="395"/>
      <c r="Y41" s="395"/>
      <c r="Z41" s="395"/>
      <c r="AA41" s="395"/>
      <c r="AB41" s="396"/>
      <c r="AC41" s="390" t="str">
        <f t="shared" si="3"/>
        <v/>
      </c>
      <c r="AD41" s="380" t="str">
        <f t="shared" si="4"/>
        <v/>
      </c>
      <c r="AE41" s="38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477">
        <v>30</v>
      </c>
      <c r="B42" s="369">
        <f>'INPUT DATA'!L40</f>
        <v>0</v>
      </c>
      <c r="C42" s="369"/>
      <c r="D42" s="369"/>
      <c r="E42" s="370"/>
      <c r="F42" s="394"/>
      <c r="G42" s="395"/>
      <c r="H42" s="395"/>
      <c r="I42" s="395"/>
      <c r="J42" s="395"/>
      <c r="K42" s="395"/>
      <c r="L42" s="395"/>
      <c r="M42" s="395"/>
      <c r="N42" s="395"/>
      <c r="O42" s="396"/>
      <c r="P42" s="390" t="str">
        <f t="shared" si="0"/>
        <v/>
      </c>
      <c r="Q42" s="380" t="str">
        <f t="shared" si="1"/>
        <v/>
      </c>
      <c r="R42" s="381" t="str">
        <f t="shared" si="2"/>
        <v/>
      </c>
      <c r="S42" s="394"/>
      <c r="T42" s="395"/>
      <c r="U42" s="395"/>
      <c r="V42" s="395"/>
      <c r="W42" s="395"/>
      <c r="X42" s="395"/>
      <c r="Y42" s="395"/>
      <c r="Z42" s="395"/>
      <c r="AA42" s="395"/>
      <c r="AB42" s="396"/>
      <c r="AC42" s="390" t="str">
        <f t="shared" si="3"/>
        <v/>
      </c>
      <c r="AD42" s="380" t="str">
        <f t="shared" si="4"/>
        <v/>
      </c>
      <c r="AE42" s="38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477">
        <v>31</v>
      </c>
      <c r="B43" s="369">
        <f>'INPUT DATA'!L41</f>
        <v>0</v>
      </c>
      <c r="C43" s="369"/>
      <c r="D43" s="369"/>
      <c r="E43" s="370"/>
      <c r="F43" s="394"/>
      <c r="G43" s="395"/>
      <c r="H43" s="395"/>
      <c r="I43" s="395"/>
      <c r="J43" s="395"/>
      <c r="K43" s="395"/>
      <c r="L43" s="395"/>
      <c r="M43" s="395"/>
      <c r="N43" s="395"/>
      <c r="O43" s="396"/>
      <c r="P43" s="390" t="str">
        <f t="shared" si="0"/>
        <v/>
      </c>
      <c r="Q43" s="380" t="str">
        <f t="shared" si="1"/>
        <v/>
      </c>
      <c r="R43" s="381" t="str">
        <f t="shared" si="2"/>
        <v/>
      </c>
      <c r="S43" s="394"/>
      <c r="T43" s="395"/>
      <c r="U43" s="395"/>
      <c r="V43" s="395"/>
      <c r="W43" s="395"/>
      <c r="X43" s="395"/>
      <c r="Y43" s="395"/>
      <c r="Z43" s="395"/>
      <c r="AA43" s="395"/>
      <c r="AB43" s="396"/>
      <c r="AC43" s="390" t="str">
        <f t="shared" si="3"/>
        <v/>
      </c>
      <c r="AD43" s="380" t="str">
        <f t="shared" si="4"/>
        <v/>
      </c>
      <c r="AE43" s="38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477">
        <v>32</v>
      </c>
      <c r="B44" s="369">
        <f>'INPUT DATA'!L42</f>
        <v>0</v>
      </c>
      <c r="C44" s="369"/>
      <c r="D44" s="369"/>
      <c r="E44" s="370"/>
      <c r="F44" s="394"/>
      <c r="G44" s="395"/>
      <c r="H44" s="395"/>
      <c r="I44" s="395"/>
      <c r="J44" s="395"/>
      <c r="K44" s="395"/>
      <c r="L44" s="395"/>
      <c r="M44" s="395"/>
      <c r="N44" s="395"/>
      <c r="O44" s="396"/>
      <c r="P44" s="390" t="str">
        <f t="shared" si="0"/>
        <v/>
      </c>
      <c r="Q44" s="380" t="str">
        <f t="shared" si="1"/>
        <v/>
      </c>
      <c r="R44" s="381" t="str">
        <f t="shared" si="2"/>
        <v/>
      </c>
      <c r="S44" s="394"/>
      <c r="T44" s="395"/>
      <c r="U44" s="395"/>
      <c r="V44" s="395"/>
      <c r="W44" s="395"/>
      <c r="X44" s="395"/>
      <c r="Y44" s="395"/>
      <c r="Z44" s="395"/>
      <c r="AA44" s="395"/>
      <c r="AB44" s="396"/>
      <c r="AC44" s="390" t="str">
        <f t="shared" si="3"/>
        <v/>
      </c>
      <c r="AD44" s="380" t="str">
        <f t="shared" si="4"/>
        <v/>
      </c>
      <c r="AE44" s="38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477">
        <v>33</v>
      </c>
      <c r="B45" s="369">
        <f>'INPUT DATA'!L43</f>
        <v>0</v>
      </c>
      <c r="C45" s="369"/>
      <c r="D45" s="369"/>
      <c r="E45" s="370"/>
      <c r="F45" s="394"/>
      <c r="G45" s="395"/>
      <c r="H45" s="395"/>
      <c r="I45" s="395"/>
      <c r="J45" s="395"/>
      <c r="K45" s="395"/>
      <c r="L45" s="395"/>
      <c r="M45" s="395"/>
      <c r="N45" s="395"/>
      <c r="O45" s="396"/>
      <c r="P45" s="390" t="str">
        <f t="shared" si="0"/>
        <v/>
      </c>
      <c r="Q45" s="380" t="str">
        <f t="shared" si="1"/>
        <v/>
      </c>
      <c r="R45" s="381" t="str">
        <f t="shared" si="2"/>
        <v/>
      </c>
      <c r="S45" s="394"/>
      <c r="T45" s="395"/>
      <c r="U45" s="395"/>
      <c r="V45" s="395"/>
      <c r="W45" s="395"/>
      <c r="X45" s="395"/>
      <c r="Y45" s="395"/>
      <c r="Z45" s="395"/>
      <c r="AA45" s="395"/>
      <c r="AB45" s="396"/>
      <c r="AC45" s="390" t="str">
        <f t="shared" si="3"/>
        <v/>
      </c>
      <c r="AD45" s="380" t="str">
        <f t="shared" si="4"/>
        <v/>
      </c>
      <c r="AE45" s="38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477">
        <v>34</v>
      </c>
      <c r="B46" s="369">
        <f>'INPUT DATA'!L44</f>
        <v>0</v>
      </c>
      <c r="C46" s="369"/>
      <c r="D46" s="369"/>
      <c r="E46" s="370"/>
      <c r="F46" s="394"/>
      <c r="G46" s="395"/>
      <c r="H46" s="395"/>
      <c r="I46" s="395"/>
      <c r="J46" s="395"/>
      <c r="K46" s="395"/>
      <c r="L46" s="395"/>
      <c r="M46" s="395"/>
      <c r="N46" s="395"/>
      <c r="O46" s="396"/>
      <c r="P46" s="390" t="str">
        <f t="shared" si="0"/>
        <v/>
      </c>
      <c r="Q46" s="380" t="str">
        <f t="shared" si="1"/>
        <v/>
      </c>
      <c r="R46" s="381" t="str">
        <f t="shared" si="2"/>
        <v/>
      </c>
      <c r="S46" s="394"/>
      <c r="T46" s="395"/>
      <c r="U46" s="395"/>
      <c r="V46" s="395"/>
      <c r="W46" s="395"/>
      <c r="X46" s="395"/>
      <c r="Y46" s="395"/>
      <c r="Z46" s="395"/>
      <c r="AA46" s="395"/>
      <c r="AB46" s="396"/>
      <c r="AC46" s="390" t="str">
        <f t="shared" si="3"/>
        <v/>
      </c>
      <c r="AD46" s="380" t="str">
        <f t="shared" si="4"/>
        <v/>
      </c>
      <c r="AE46" s="38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477">
        <v>35</v>
      </c>
      <c r="B47" s="369">
        <f>'INPUT DATA'!L45</f>
        <v>0</v>
      </c>
      <c r="C47" s="369"/>
      <c r="D47" s="369"/>
      <c r="E47" s="370"/>
      <c r="F47" s="394"/>
      <c r="G47" s="395"/>
      <c r="H47" s="395"/>
      <c r="I47" s="395"/>
      <c r="J47" s="395"/>
      <c r="K47" s="395"/>
      <c r="L47" s="395"/>
      <c r="M47" s="395"/>
      <c r="N47" s="395"/>
      <c r="O47" s="396"/>
      <c r="P47" s="390" t="str">
        <f t="shared" si="0"/>
        <v/>
      </c>
      <c r="Q47" s="380" t="str">
        <f t="shared" si="1"/>
        <v/>
      </c>
      <c r="R47" s="381" t="str">
        <f t="shared" si="2"/>
        <v/>
      </c>
      <c r="S47" s="394"/>
      <c r="T47" s="395"/>
      <c r="U47" s="395"/>
      <c r="V47" s="395"/>
      <c r="W47" s="395"/>
      <c r="X47" s="395"/>
      <c r="Y47" s="395"/>
      <c r="Z47" s="395"/>
      <c r="AA47" s="395"/>
      <c r="AB47" s="396"/>
      <c r="AC47" s="390" t="str">
        <f t="shared" si="3"/>
        <v/>
      </c>
      <c r="AD47" s="380" t="str">
        <f t="shared" si="4"/>
        <v/>
      </c>
      <c r="AE47" s="38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477">
        <v>36</v>
      </c>
      <c r="B48" s="369">
        <f>'INPUT DATA'!L46</f>
        <v>0</v>
      </c>
      <c r="C48" s="369"/>
      <c r="D48" s="369"/>
      <c r="E48" s="370"/>
      <c r="F48" s="394"/>
      <c r="G48" s="395"/>
      <c r="H48" s="395"/>
      <c r="I48" s="395"/>
      <c r="J48" s="395"/>
      <c r="K48" s="395"/>
      <c r="L48" s="395"/>
      <c r="M48" s="395"/>
      <c r="N48" s="395"/>
      <c r="O48" s="396"/>
      <c r="P48" s="390" t="str">
        <f t="shared" si="0"/>
        <v/>
      </c>
      <c r="Q48" s="380" t="str">
        <f t="shared" si="1"/>
        <v/>
      </c>
      <c r="R48" s="381" t="str">
        <f t="shared" si="2"/>
        <v/>
      </c>
      <c r="S48" s="394"/>
      <c r="T48" s="395"/>
      <c r="U48" s="395"/>
      <c r="V48" s="395"/>
      <c r="W48" s="395"/>
      <c r="X48" s="395"/>
      <c r="Y48" s="395"/>
      <c r="Z48" s="395"/>
      <c r="AA48" s="395"/>
      <c r="AB48" s="396"/>
      <c r="AC48" s="390" t="str">
        <f t="shared" si="3"/>
        <v/>
      </c>
      <c r="AD48" s="380" t="str">
        <f t="shared" si="4"/>
        <v/>
      </c>
      <c r="AE48" s="38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477">
        <v>37</v>
      </c>
      <c r="B49" s="369">
        <f>'INPUT DATA'!L47</f>
        <v>0</v>
      </c>
      <c r="C49" s="369"/>
      <c r="D49" s="369"/>
      <c r="E49" s="370"/>
      <c r="F49" s="394"/>
      <c r="G49" s="395"/>
      <c r="H49" s="395"/>
      <c r="I49" s="395"/>
      <c r="J49" s="395"/>
      <c r="K49" s="395"/>
      <c r="L49" s="395"/>
      <c r="M49" s="395"/>
      <c r="N49" s="395"/>
      <c r="O49" s="396"/>
      <c r="P49" s="390" t="str">
        <f t="shared" si="0"/>
        <v/>
      </c>
      <c r="Q49" s="380" t="str">
        <f t="shared" si="1"/>
        <v/>
      </c>
      <c r="R49" s="381" t="str">
        <f t="shared" si="2"/>
        <v/>
      </c>
      <c r="S49" s="394"/>
      <c r="T49" s="395"/>
      <c r="U49" s="395"/>
      <c r="V49" s="395"/>
      <c r="W49" s="395"/>
      <c r="X49" s="395"/>
      <c r="Y49" s="395"/>
      <c r="Z49" s="395"/>
      <c r="AA49" s="395"/>
      <c r="AB49" s="396"/>
      <c r="AC49" s="390" t="str">
        <f t="shared" si="3"/>
        <v/>
      </c>
      <c r="AD49" s="380" t="str">
        <f t="shared" si="4"/>
        <v/>
      </c>
      <c r="AE49" s="38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477">
        <v>38</v>
      </c>
      <c r="B50" s="369">
        <f>'INPUT DATA'!L48</f>
        <v>0</v>
      </c>
      <c r="C50" s="369"/>
      <c r="D50" s="369"/>
      <c r="E50" s="370"/>
      <c r="F50" s="394"/>
      <c r="G50" s="395"/>
      <c r="H50" s="395"/>
      <c r="I50" s="395"/>
      <c r="J50" s="395"/>
      <c r="K50" s="395"/>
      <c r="L50" s="395"/>
      <c r="M50" s="395"/>
      <c r="N50" s="395"/>
      <c r="O50" s="396"/>
      <c r="P50" s="390" t="str">
        <f t="shared" si="0"/>
        <v/>
      </c>
      <c r="Q50" s="380" t="str">
        <f t="shared" si="1"/>
        <v/>
      </c>
      <c r="R50" s="381" t="str">
        <f t="shared" si="2"/>
        <v/>
      </c>
      <c r="S50" s="394"/>
      <c r="T50" s="395"/>
      <c r="U50" s="395"/>
      <c r="V50" s="395"/>
      <c r="W50" s="395"/>
      <c r="X50" s="395"/>
      <c r="Y50" s="395"/>
      <c r="Z50" s="395"/>
      <c r="AA50" s="395"/>
      <c r="AB50" s="396"/>
      <c r="AC50" s="390" t="str">
        <f t="shared" si="3"/>
        <v/>
      </c>
      <c r="AD50" s="380" t="str">
        <f t="shared" si="4"/>
        <v/>
      </c>
      <c r="AE50" s="38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477">
        <v>39</v>
      </c>
      <c r="B51" s="369">
        <f>'INPUT DATA'!L49</f>
        <v>0</v>
      </c>
      <c r="C51" s="369"/>
      <c r="D51" s="369"/>
      <c r="E51" s="370"/>
      <c r="F51" s="394"/>
      <c r="G51" s="395"/>
      <c r="H51" s="395"/>
      <c r="I51" s="395"/>
      <c r="J51" s="395"/>
      <c r="K51" s="395"/>
      <c r="L51" s="395"/>
      <c r="M51" s="395"/>
      <c r="N51" s="395"/>
      <c r="O51" s="396"/>
      <c r="P51" s="390" t="str">
        <f t="shared" si="0"/>
        <v/>
      </c>
      <c r="Q51" s="380" t="str">
        <f t="shared" si="1"/>
        <v/>
      </c>
      <c r="R51" s="381" t="str">
        <f t="shared" si="2"/>
        <v/>
      </c>
      <c r="S51" s="394"/>
      <c r="T51" s="395"/>
      <c r="U51" s="395"/>
      <c r="V51" s="395"/>
      <c r="W51" s="395"/>
      <c r="X51" s="395"/>
      <c r="Y51" s="395"/>
      <c r="Z51" s="395"/>
      <c r="AA51" s="395"/>
      <c r="AB51" s="396"/>
      <c r="AC51" s="390" t="str">
        <f t="shared" si="3"/>
        <v/>
      </c>
      <c r="AD51" s="380" t="str">
        <f t="shared" si="4"/>
        <v/>
      </c>
      <c r="AE51" s="38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477">
        <v>40</v>
      </c>
      <c r="B52" s="369">
        <f>'INPUT DATA'!L50</f>
        <v>0</v>
      </c>
      <c r="C52" s="369"/>
      <c r="D52" s="369"/>
      <c r="E52" s="370"/>
      <c r="F52" s="394"/>
      <c r="G52" s="395"/>
      <c r="H52" s="395"/>
      <c r="I52" s="395"/>
      <c r="J52" s="395"/>
      <c r="K52" s="395"/>
      <c r="L52" s="395"/>
      <c r="M52" s="395"/>
      <c r="N52" s="395"/>
      <c r="O52" s="396"/>
      <c r="P52" s="390" t="str">
        <f t="shared" si="0"/>
        <v/>
      </c>
      <c r="Q52" s="380" t="str">
        <f t="shared" si="1"/>
        <v/>
      </c>
      <c r="R52" s="381" t="str">
        <f t="shared" si="2"/>
        <v/>
      </c>
      <c r="S52" s="394"/>
      <c r="T52" s="395"/>
      <c r="U52" s="395"/>
      <c r="V52" s="395"/>
      <c r="W52" s="395"/>
      <c r="X52" s="395"/>
      <c r="Y52" s="395"/>
      <c r="Z52" s="395"/>
      <c r="AA52" s="395"/>
      <c r="AB52" s="396"/>
      <c r="AC52" s="390" t="str">
        <f t="shared" si="3"/>
        <v/>
      </c>
      <c r="AD52" s="380" t="str">
        <f t="shared" si="4"/>
        <v/>
      </c>
      <c r="AE52" s="38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477">
        <v>41</v>
      </c>
      <c r="B53" s="369">
        <f>'INPUT DATA'!L51</f>
        <v>0</v>
      </c>
      <c r="C53" s="369"/>
      <c r="D53" s="369"/>
      <c r="E53" s="370"/>
      <c r="F53" s="394"/>
      <c r="G53" s="395"/>
      <c r="H53" s="395"/>
      <c r="I53" s="395"/>
      <c r="J53" s="395"/>
      <c r="K53" s="395"/>
      <c r="L53" s="395"/>
      <c r="M53" s="395"/>
      <c r="N53" s="395"/>
      <c r="O53" s="396"/>
      <c r="P53" s="390" t="str">
        <f t="shared" si="0"/>
        <v/>
      </c>
      <c r="Q53" s="380" t="str">
        <f t="shared" si="1"/>
        <v/>
      </c>
      <c r="R53" s="381" t="str">
        <f t="shared" si="2"/>
        <v/>
      </c>
      <c r="S53" s="394"/>
      <c r="T53" s="395"/>
      <c r="U53" s="395"/>
      <c r="V53" s="395"/>
      <c r="W53" s="395"/>
      <c r="X53" s="395"/>
      <c r="Y53" s="395"/>
      <c r="Z53" s="395"/>
      <c r="AA53" s="395"/>
      <c r="AB53" s="396"/>
      <c r="AC53" s="390" t="str">
        <f t="shared" si="3"/>
        <v/>
      </c>
      <c r="AD53" s="380" t="str">
        <f t="shared" si="4"/>
        <v/>
      </c>
      <c r="AE53" s="38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477">
        <v>42</v>
      </c>
      <c r="B54" s="369">
        <f>'INPUT DATA'!L52</f>
        <v>0</v>
      </c>
      <c r="C54" s="369"/>
      <c r="D54" s="369"/>
      <c r="E54" s="370"/>
      <c r="F54" s="394"/>
      <c r="G54" s="395"/>
      <c r="H54" s="395"/>
      <c r="I54" s="395"/>
      <c r="J54" s="395"/>
      <c r="K54" s="395"/>
      <c r="L54" s="395"/>
      <c r="M54" s="395"/>
      <c r="N54" s="395"/>
      <c r="O54" s="396"/>
      <c r="P54" s="390" t="str">
        <f t="shared" si="0"/>
        <v/>
      </c>
      <c r="Q54" s="380" t="str">
        <f t="shared" si="1"/>
        <v/>
      </c>
      <c r="R54" s="381" t="str">
        <f t="shared" si="2"/>
        <v/>
      </c>
      <c r="S54" s="394"/>
      <c r="T54" s="395"/>
      <c r="U54" s="395"/>
      <c r="V54" s="395"/>
      <c r="W54" s="395"/>
      <c r="X54" s="395"/>
      <c r="Y54" s="395"/>
      <c r="Z54" s="395"/>
      <c r="AA54" s="395"/>
      <c r="AB54" s="396"/>
      <c r="AC54" s="390" t="str">
        <f t="shared" si="3"/>
        <v/>
      </c>
      <c r="AD54" s="380" t="str">
        <f t="shared" si="4"/>
        <v/>
      </c>
      <c r="AE54" s="38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477">
        <v>43</v>
      </c>
      <c r="B55" s="369">
        <f>'INPUT DATA'!L53</f>
        <v>0</v>
      </c>
      <c r="C55" s="369"/>
      <c r="D55" s="369"/>
      <c r="E55" s="370"/>
      <c r="F55" s="394"/>
      <c r="G55" s="395"/>
      <c r="H55" s="395"/>
      <c r="I55" s="395"/>
      <c r="J55" s="395"/>
      <c r="K55" s="395"/>
      <c r="L55" s="395"/>
      <c r="M55" s="395"/>
      <c r="N55" s="395"/>
      <c r="O55" s="396"/>
      <c r="P55" s="390" t="str">
        <f t="shared" si="0"/>
        <v/>
      </c>
      <c r="Q55" s="380" t="str">
        <f t="shared" si="1"/>
        <v/>
      </c>
      <c r="R55" s="381" t="str">
        <f t="shared" si="2"/>
        <v/>
      </c>
      <c r="S55" s="394"/>
      <c r="T55" s="395"/>
      <c r="U55" s="395"/>
      <c r="V55" s="395"/>
      <c r="W55" s="395"/>
      <c r="X55" s="395"/>
      <c r="Y55" s="395"/>
      <c r="Z55" s="395"/>
      <c r="AA55" s="395"/>
      <c r="AB55" s="396"/>
      <c r="AC55" s="390" t="str">
        <f t="shared" si="3"/>
        <v/>
      </c>
      <c r="AD55" s="380" t="str">
        <f t="shared" si="4"/>
        <v/>
      </c>
      <c r="AE55" s="38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477">
        <v>44</v>
      </c>
      <c r="B56" s="369">
        <f>'INPUT DATA'!L54</f>
        <v>0</v>
      </c>
      <c r="C56" s="369"/>
      <c r="D56" s="369"/>
      <c r="E56" s="370"/>
      <c r="F56" s="394"/>
      <c r="G56" s="395"/>
      <c r="H56" s="395"/>
      <c r="I56" s="395"/>
      <c r="J56" s="395"/>
      <c r="K56" s="395"/>
      <c r="L56" s="395"/>
      <c r="M56" s="395"/>
      <c r="N56" s="395"/>
      <c r="O56" s="396"/>
      <c r="P56" s="390" t="str">
        <f t="shared" si="0"/>
        <v/>
      </c>
      <c r="Q56" s="380" t="str">
        <f t="shared" si="1"/>
        <v/>
      </c>
      <c r="R56" s="381" t="str">
        <f t="shared" si="2"/>
        <v/>
      </c>
      <c r="S56" s="394"/>
      <c r="T56" s="395"/>
      <c r="U56" s="395"/>
      <c r="V56" s="395"/>
      <c r="W56" s="395"/>
      <c r="X56" s="395"/>
      <c r="Y56" s="395"/>
      <c r="Z56" s="395"/>
      <c r="AA56" s="395"/>
      <c r="AB56" s="396"/>
      <c r="AC56" s="390" t="str">
        <f t="shared" si="3"/>
        <v/>
      </c>
      <c r="AD56" s="380" t="str">
        <f t="shared" si="4"/>
        <v/>
      </c>
      <c r="AE56" s="38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477">
        <v>45</v>
      </c>
      <c r="B57" s="369">
        <f>'INPUT DATA'!L55</f>
        <v>0</v>
      </c>
      <c r="C57" s="369"/>
      <c r="D57" s="369"/>
      <c r="E57" s="370"/>
      <c r="F57" s="394"/>
      <c r="G57" s="395"/>
      <c r="H57" s="395"/>
      <c r="I57" s="395"/>
      <c r="J57" s="395"/>
      <c r="K57" s="395"/>
      <c r="L57" s="395"/>
      <c r="M57" s="395"/>
      <c r="N57" s="395"/>
      <c r="O57" s="396"/>
      <c r="P57" s="390" t="str">
        <f t="shared" si="0"/>
        <v/>
      </c>
      <c r="Q57" s="380" t="str">
        <f t="shared" si="1"/>
        <v/>
      </c>
      <c r="R57" s="381" t="str">
        <f t="shared" si="2"/>
        <v/>
      </c>
      <c r="S57" s="394"/>
      <c r="T57" s="395"/>
      <c r="U57" s="395"/>
      <c r="V57" s="395"/>
      <c r="W57" s="395"/>
      <c r="X57" s="395"/>
      <c r="Y57" s="395"/>
      <c r="Z57" s="395"/>
      <c r="AA57" s="395"/>
      <c r="AB57" s="396"/>
      <c r="AC57" s="390" t="str">
        <f t="shared" si="3"/>
        <v/>
      </c>
      <c r="AD57" s="380" t="str">
        <f t="shared" si="4"/>
        <v/>
      </c>
      <c r="AE57" s="38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477">
        <v>46</v>
      </c>
      <c r="B58" s="369">
        <f>'INPUT DATA'!L56</f>
        <v>0</v>
      </c>
      <c r="C58" s="369"/>
      <c r="D58" s="369"/>
      <c r="E58" s="370"/>
      <c r="F58" s="394"/>
      <c r="G58" s="395"/>
      <c r="H58" s="395"/>
      <c r="I58" s="395"/>
      <c r="J58" s="395"/>
      <c r="K58" s="395"/>
      <c r="L58" s="395"/>
      <c r="M58" s="395"/>
      <c r="N58" s="395"/>
      <c r="O58" s="396"/>
      <c r="P58" s="390" t="str">
        <f t="shared" si="0"/>
        <v/>
      </c>
      <c r="Q58" s="380" t="str">
        <f t="shared" si="1"/>
        <v/>
      </c>
      <c r="R58" s="381" t="str">
        <f t="shared" si="2"/>
        <v/>
      </c>
      <c r="S58" s="394"/>
      <c r="T58" s="395"/>
      <c r="U58" s="395"/>
      <c r="V58" s="395"/>
      <c r="W58" s="395"/>
      <c r="X58" s="395"/>
      <c r="Y58" s="395"/>
      <c r="Z58" s="395"/>
      <c r="AA58" s="395"/>
      <c r="AB58" s="396"/>
      <c r="AC58" s="390" t="str">
        <f t="shared" si="3"/>
        <v/>
      </c>
      <c r="AD58" s="380" t="str">
        <f t="shared" si="4"/>
        <v/>
      </c>
      <c r="AE58" s="38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477">
        <v>47</v>
      </c>
      <c r="B59" s="369">
        <f>'INPUT DATA'!L57</f>
        <v>0</v>
      </c>
      <c r="C59" s="369"/>
      <c r="D59" s="369"/>
      <c r="E59" s="370"/>
      <c r="F59" s="394"/>
      <c r="G59" s="395"/>
      <c r="H59" s="395"/>
      <c r="I59" s="395"/>
      <c r="J59" s="395"/>
      <c r="K59" s="395"/>
      <c r="L59" s="395"/>
      <c r="M59" s="395"/>
      <c r="N59" s="395"/>
      <c r="O59" s="396"/>
      <c r="P59" s="390" t="str">
        <f t="shared" si="0"/>
        <v/>
      </c>
      <c r="Q59" s="380" t="str">
        <f t="shared" si="1"/>
        <v/>
      </c>
      <c r="R59" s="381" t="str">
        <f t="shared" si="2"/>
        <v/>
      </c>
      <c r="S59" s="394"/>
      <c r="T59" s="395"/>
      <c r="U59" s="395"/>
      <c r="V59" s="395"/>
      <c r="W59" s="395"/>
      <c r="X59" s="395"/>
      <c r="Y59" s="395"/>
      <c r="Z59" s="395"/>
      <c r="AA59" s="395"/>
      <c r="AB59" s="396"/>
      <c r="AC59" s="390" t="str">
        <f t="shared" si="3"/>
        <v/>
      </c>
      <c r="AD59" s="380" t="str">
        <f t="shared" si="4"/>
        <v/>
      </c>
      <c r="AE59" s="38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477">
        <v>48</v>
      </c>
      <c r="B60" s="369">
        <f>'INPUT DATA'!L58</f>
        <v>0</v>
      </c>
      <c r="C60" s="369"/>
      <c r="D60" s="369"/>
      <c r="E60" s="370"/>
      <c r="F60" s="394"/>
      <c r="G60" s="395"/>
      <c r="H60" s="395"/>
      <c r="I60" s="395"/>
      <c r="J60" s="395"/>
      <c r="K60" s="395"/>
      <c r="L60" s="395"/>
      <c r="M60" s="395"/>
      <c r="N60" s="395"/>
      <c r="O60" s="396"/>
      <c r="P60" s="390" t="str">
        <f t="shared" si="0"/>
        <v/>
      </c>
      <c r="Q60" s="380" t="str">
        <f t="shared" si="1"/>
        <v/>
      </c>
      <c r="R60" s="381" t="str">
        <f t="shared" si="2"/>
        <v/>
      </c>
      <c r="S60" s="394"/>
      <c r="T60" s="395"/>
      <c r="U60" s="395"/>
      <c r="V60" s="395"/>
      <c r="W60" s="395"/>
      <c r="X60" s="395"/>
      <c r="Y60" s="395"/>
      <c r="Z60" s="395"/>
      <c r="AA60" s="395"/>
      <c r="AB60" s="396"/>
      <c r="AC60" s="390" t="str">
        <f t="shared" si="3"/>
        <v/>
      </c>
      <c r="AD60" s="380" t="str">
        <f t="shared" si="4"/>
        <v/>
      </c>
      <c r="AE60" s="38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477">
        <v>49</v>
      </c>
      <c r="B61" s="369">
        <f>'INPUT DATA'!L59</f>
        <v>0</v>
      </c>
      <c r="C61" s="369"/>
      <c r="D61" s="369"/>
      <c r="E61" s="370"/>
      <c r="F61" s="394"/>
      <c r="G61" s="395"/>
      <c r="H61" s="395"/>
      <c r="I61" s="395"/>
      <c r="J61" s="395"/>
      <c r="K61" s="395"/>
      <c r="L61" s="395"/>
      <c r="M61" s="395"/>
      <c r="N61" s="395"/>
      <c r="O61" s="396"/>
      <c r="P61" s="390" t="str">
        <f t="shared" si="0"/>
        <v/>
      </c>
      <c r="Q61" s="380" t="str">
        <f t="shared" si="1"/>
        <v/>
      </c>
      <c r="R61" s="381" t="str">
        <f t="shared" si="2"/>
        <v/>
      </c>
      <c r="S61" s="394"/>
      <c r="T61" s="395"/>
      <c r="U61" s="395"/>
      <c r="V61" s="395"/>
      <c r="W61" s="395"/>
      <c r="X61" s="395"/>
      <c r="Y61" s="395"/>
      <c r="Z61" s="395"/>
      <c r="AA61" s="395"/>
      <c r="AB61" s="396"/>
      <c r="AC61" s="390" t="str">
        <f t="shared" si="3"/>
        <v/>
      </c>
      <c r="AD61" s="380" t="str">
        <f t="shared" si="4"/>
        <v/>
      </c>
      <c r="AE61" s="38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478">
        <v>50</v>
      </c>
      <c r="B62" s="369">
        <f>'INPUT DATA'!L60</f>
        <v>0</v>
      </c>
      <c r="C62" s="369"/>
      <c r="D62" s="369"/>
      <c r="E62" s="370"/>
      <c r="F62" s="399"/>
      <c r="G62" s="400"/>
      <c r="H62" s="400"/>
      <c r="I62" s="400"/>
      <c r="J62" s="400"/>
      <c r="K62" s="400"/>
      <c r="L62" s="400"/>
      <c r="M62" s="400"/>
      <c r="N62" s="400"/>
      <c r="O62" s="401"/>
      <c r="P62" s="405" t="str">
        <f t="shared" si="0"/>
        <v/>
      </c>
      <c r="Q62" s="403" t="str">
        <f t="shared" si="1"/>
        <v/>
      </c>
      <c r="R62" s="479" t="str">
        <f t="shared" si="2"/>
        <v/>
      </c>
      <c r="S62" s="399"/>
      <c r="T62" s="400"/>
      <c r="U62" s="400"/>
      <c r="V62" s="400"/>
      <c r="W62" s="400"/>
      <c r="X62" s="400"/>
      <c r="Y62" s="400"/>
      <c r="Z62" s="400"/>
      <c r="AA62" s="400"/>
      <c r="AB62" s="401"/>
      <c r="AC62" s="405" t="str">
        <f t="shared" si="3"/>
        <v/>
      </c>
      <c r="AD62" s="403" t="str">
        <f t="shared" si="4"/>
        <v/>
      </c>
      <c r="AE62" s="479"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80"/>
      <c r="G63" s="481"/>
      <c r="H63" s="481"/>
      <c r="I63" s="481"/>
      <c r="J63" s="481"/>
      <c r="K63" s="481"/>
      <c r="L63" s="481"/>
      <c r="M63" s="481"/>
      <c r="N63" s="481"/>
      <c r="O63" s="482"/>
      <c r="P63" s="483"/>
      <c r="Q63" s="484"/>
      <c r="R63" s="485"/>
      <c r="S63" s="480"/>
      <c r="T63" s="481"/>
      <c r="U63" s="481"/>
      <c r="V63" s="481"/>
      <c r="W63" s="481"/>
      <c r="X63" s="481"/>
      <c r="Y63" s="481"/>
      <c r="Z63" s="481"/>
      <c r="AA63" s="481"/>
      <c r="AB63" s="482"/>
      <c r="AC63" s="483"/>
      <c r="AD63" s="484"/>
      <c r="AE63" s="48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77">
        <v>1</v>
      </c>
      <c r="B64" s="369" t="str">
        <f>'INPUT DATA'!O11</f>
        <v>BASCO, FAITH U.</v>
      </c>
      <c r="C64" s="369"/>
      <c r="D64" s="369"/>
      <c r="E64" s="370"/>
      <c r="F64" s="394"/>
      <c r="G64" s="395"/>
      <c r="H64" s="395"/>
      <c r="I64" s="395"/>
      <c r="J64" s="395"/>
      <c r="K64" s="395"/>
      <c r="L64" s="395"/>
      <c r="M64" s="395"/>
      <c r="N64" s="395"/>
      <c r="O64" s="396"/>
      <c r="P64" s="390" t="str">
        <f t="shared" si="0"/>
        <v/>
      </c>
      <c r="Q64" s="380" t="str">
        <f t="shared" ref="Q64:Q113" si="9">IFERROR(IF(P64="","",ROUND(P64/$P$11*100,2)),"")</f>
        <v/>
      </c>
      <c r="R64" s="381" t="str">
        <f t="shared" ref="R64:R113" si="10">IFERROR(IF(Q64="","",ROUND(Q64*$R$11,2)),"")</f>
        <v/>
      </c>
      <c r="S64" s="394"/>
      <c r="T64" s="395"/>
      <c r="U64" s="395"/>
      <c r="V64" s="395"/>
      <c r="W64" s="395"/>
      <c r="X64" s="395"/>
      <c r="Y64" s="395"/>
      <c r="Z64" s="395"/>
      <c r="AA64" s="395"/>
      <c r="AB64" s="396"/>
      <c r="AC64" s="390" t="str">
        <f t="shared" si="3"/>
        <v/>
      </c>
      <c r="AD64" s="380" t="str">
        <f t="shared" ref="AD64:AD113" si="11">IFERROR(IF(AC64="","",ROUND(AC64/$AC$11*100,2)),"")</f>
        <v/>
      </c>
      <c r="AE64" s="381" t="str">
        <f t="shared" ref="AE64:AE113" si="12">IFERROR(IF(AD64="","",ROUND(AD64*$AE$11,2)),"")</f>
        <v/>
      </c>
      <c r="AF64" s="379"/>
      <c r="AG64" s="380" t="str">
        <f>IFERROR(IF(AF64="","",ROUND(AF64/$AF$11*100,2)),"")</f>
        <v/>
      </c>
      <c r="AH64" s="381" t="str">
        <f t="shared" ref="AH64:AH113" si="13">IFERROR(IF(AG64="","",ROUND(AG64*$AH$11,2)),"")</f>
        <v/>
      </c>
      <c r="AI64" s="392" t="str">
        <f t="shared" ref="AI64:AI113" si="14">IFERROR(R64+AE64+AH64,"")</f>
        <v/>
      </c>
      <c r="AJ64" s="39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477">
        <v>2</v>
      </c>
      <c r="B65" s="369" t="str">
        <f>'INPUT DATA'!O12</f>
        <v>BAUTISTA, MAE J.</v>
      </c>
      <c r="C65" s="369"/>
      <c r="D65" s="369"/>
      <c r="E65" s="370"/>
      <c r="F65" s="394"/>
      <c r="G65" s="395"/>
      <c r="H65" s="395"/>
      <c r="I65" s="395"/>
      <c r="J65" s="395"/>
      <c r="K65" s="395"/>
      <c r="L65" s="395"/>
      <c r="M65" s="395"/>
      <c r="N65" s="395"/>
      <c r="O65" s="396"/>
      <c r="P65" s="390" t="str">
        <f t="shared" si="0"/>
        <v/>
      </c>
      <c r="Q65" s="380" t="str">
        <f t="shared" si="9"/>
        <v/>
      </c>
      <c r="R65" s="381" t="str">
        <f t="shared" si="10"/>
        <v/>
      </c>
      <c r="S65" s="394"/>
      <c r="T65" s="395"/>
      <c r="U65" s="395"/>
      <c r="V65" s="395"/>
      <c r="W65" s="395"/>
      <c r="X65" s="395"/>
      <c r="Y65" s="395"/>
      <c r="Z65" s="395"/>
      <c r="AA65" s="395"/>
      <c r="AB65" s="396"/>
      <c r="AC65" s="390" t="str">
        <f t="shared" si="3"/>
        <v/>
      </c>
      <c r="AD65" s="380" t="str">
        <f t="shared" si="11"/>
        <v/>
      </c>
      <c r="AE65" s="38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477">
        <v>3</v>
      </c>
      <c r="B66" s="369" t="str">
        <f>'INPUT DATA'!O13</f>
        <v>CABRERA, RHEA Q.</v>
      </c>
      <c r="C66" s="369"/>
      <c r="D66" s="369"/>
      <c r="E66" s="370"/>
      <c r="F66" s="394"/>
      <c r="G66" s="395"/>
      <c r="H66" s="395"/>
      <c r="I66" s="395"/>
      <c r="J66" s="395"/>
      <c r="K66" s="395"/>
      <c r="L66" s="395"/>
      <c r="M66" s="395"/>
      <c r="N66" s="395"/>
      <c r="O66" s="396"/>
      <c r="P66" s="390" t="str">
        <f t="shared" si="0"/>
        <v/>
      </c>
      <c r="Q66" s="380" t="str">
        <f t="shared" si="9"/>
        <v/>
      </c>
      <c r="R66" s="381" t="str">
        <f t="shared" si="10"/>
        <v/>
      </c>
      <c r="S66" s="394"/>
      <c r="T66" s="395"/>
      <c r="U66" s="395"/>
      <c r="V66" s="395"/>
      <c r="W66" s="395"/>
      <c r="X66" s="395"/>
      <c r="Y66" s="395"/>
      <c r="Z66" s="395"/>
      <c r="AA66" s="395"/>
      <c r="AB66" s="396"/>
      <c r="AC66" s="390" t="str">
        <f t="shared" si="3"/>
        <v/>
      </c>
      <c r="AD66" s="380" t="str">
        <f t="shared" si="11"/>
        <v/>
      </c>
      <c r="AE66" s="38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477">
        <v>4</v>
      </c>
      <c r="B67" s="369" t="str">
        <f>'INPUT DATA'!O14</f>
        <v>CUIZON, MAE J.</v>
      </c>
      <c r="C67" s="369"/>
      <c r="D67" s="369"/>
      <c r="E67" s="370"/>
      <c r="F67" s="394"/>
      <c r="G67" s="395"/>
      <c r="H67" s="395"/>
      <c r="I67" s="395"/>
      <c r="J67" s="395"/>
      <c r="K67" s="395"/>
      <c r="L67" s="395"/>
      <c r="M67" s="395"/>
      <c r="N67" s="395"/>
      <c r="O67" s="396"/>
      <c r="P67" s="390" t="str">
        <f t="shared" si="0"/>
        <v/>
      </c>
      <c r="Q67" s="380" t="str">
        <f t="shared" si="9"/>
        <v/>
      </c>
      <c r="R67" s="381" t="str">
        <f t="shared" si="10"/>
        <v/>
      </c>
      <c r="S67" s="394"/>
      <c r="T67" s="395"/>
      <c r="U67" s="395"/>
      <c r="V67" s="395"/>
      <c r="W67" s="395"/>
      <c r="X67" s="395"/>
      <c r="Y67" s="395"/>
      <c r="Z67" s="395"/>
      <c r="AA67" s="395"/>
      <c r="AB67" s="396"/>
      <c r="AC67" s="390" t="str">
        <f t="shared" si="3"/>
        <v/>
      </c>
      <c r="AD67" s="380" t="str">
        <f t="shared" si="11"/>
        <v/>
      </c>
      <c r="AE67" s="38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477">
        <v>5</v>
      </c>
      <c r="B68" s="369" t="str">
        <f>'INPUT DATA'!O15</f>
        <v>DIMACULANGAN, MAE B.</v>
      </c>
      <c r="C68" s="369"/>
      <c r="D68" s="369"/>
      <c r="E68" s="370"/>
      <c r="F68" s="394"/>
      <c r="G68" s="395"/>
      <c r="H68" s="395"/>
      <c r="I68" s="395"/>
      <c r="J68" s="395"/>
      <c r="K68" s="395"/>
      <c r="L68" s="395"/>
      <c r="M68" s="395"/>
      <c r="N68" s="395"/>
      <c r="O68" s="396"/>
      <c r="P68" s="390" t="str">
        <f t="shared" si="0"/>
        <v/>
      </c>
      <c r="Q68" s="380" t="str">
        <f t="shared" si="9"/>
        <v/>
      </c>
      <c r="R68" s="381" t="str">
        <f t="shared" si="10"/>
        <v/>
      </c>
      <c r="S68" s="394"/>
      <c r="T68" s="395"/>
      <c r="U68" s="395"/>
      <c r="V68" s="395"/>
      <c r="W68" s="395"/>
      <c r="X68" s="395"/>
      <c r="Y68" s="395"/>
      <c r="Z68" s="395"/>
      <c r="AA68" s="395"/>
      <c r="AB68" s="396"/>
      <c r="AC68" s="390" t="str">
        <f t="shared" si="3"/>
        <v/>
      </c>
      <c r="AD68" s="380" t="str">
        <f t="shared" si="11"/>
        <v/>
      </c>
      <c r="AE68" s="38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477">
        <v>6</v>
      </c>
      <c r="B69" s="369" t="str">
        <f>'INPUT DATA'!O16</f>
        <v>FLORES, DANICA T.</v>
      </c>
      <c r="C69" s="369"/>
      <c r="D69" s="369"/>
      <c r="E69" s="370"/>
      <c r="F69" s="394"/>
      <c r="G69" s="395"/>
      <c r="H69" s="395"/>
      <c r="I69" s="395"/>
      <c r="J69" s="395"/>
      <c r="K69" s="395"/>
      <c r="L69" s="395"/>
      <c r="M69" s="395"/>
      <c r="N69" s="395"/>
      <c r="O69" s="396"/>
      <c r="P69" s="390" t="str">
        <f t="shared" si="0"/>
        <v/>
      </c>
      <c r="Q69" s="380" t="str">
        <f t="shared" si="9"/>
        <v/>
      </c>
      <c r="R69" s="381" t="str">
        <f t="shared" si="10"/>
        <v/>
      </c>
      <c r="S69" s="394"/>
      <c r="T69" s="395"/>
      <c r="U69" s="395"/>
      <c r="V69" s="395"/>
      <c r="W69" s="395"/>
      <c r="X69" s="395"/>
      <c r="Y69" s="395"/>
      <c r="Z69" s="395"/>
      <c r="AA69" s="395"/>
      <c r="AB69" s="396"/>
      <c r="AC69" s="390" t="str">
        <f t="shared" si="3"/>
        <v/>
      </c>
      <c r="AD69" s="380" t="str">
        <f t="shared" si="11"/>
        <v/>
      </c>
      <c r="AE69" s="38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477">
        <v>7</v>
      </c>
      <c r="B70" s="369" t="str">
        <f>'INPUT DATA'!O17</f>
        <v>LACSON, SOFIA B.</v>
      </c>
      <c r="C70" s="369"/>
      <c r="D70" s="369"/>
      <c r="E70" s="370"/>
      <c r="F70" s="394"/>
      <c r="G70" s="395"/>
      <c r="H70" s="395"/>
      <c r="I70" s="395"/>
      <c r="J70" s="395"/>
      <c r="K70" s="395"/>
      <c r="L70" s="395"/>
      <c r="M70" s="395"/>
      <c r="N70" s="395"/>
      <c r="O70" s="396"/>
      <c r="P70" s="390" t="str">
        <f t="shared" si="0"/>
        <v/>
      </c>
      <c r="Q70" s="380" t="str">
        <f t="shared" si="9"/>
        <v/>
      </c>
      <c r="R70" s="381" t="str">
        <f t="shared" si="10"/>
        <v/>
      </c>
      <c r="S70" s="394"/>
      <c r="T70" s="395"/>
      <c r="U70" s="395"/>
      <c r="V70" s="395"/>
      <c r="W70" s="395"/>
      <c r="X70" s="395"/>
      <c r="Y70" s="395"/>
      <c r="Z70" s="395"/>
      <c r="AA70" s="395"/>
      <c r="AB70" s="396"/>
      <c r="AC70" s="390" t="str">
        <f t="shared" si="3"/>
        <v/>
      </c>
      <c r="AD70" s="380" t="str">
        <f t="shared" si="11"/>
        <v/>
      </c>
      <c r="AE70" s="38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477">
        <v>8</v>
      </c>
      <c r="B71" s="369" t="str">
        <f>'INPUT DATA'!O18</f>
        <v>LOPEZ, CZARINA M.</v>
      </c>
      <c r="C71" s="369"/>
      <c r="D71" s="369"/>
      <c r="E71" s="370"/>
      <c r="F71" s="394"/>
      <c r="G71" s="395"/>
      <c r="H71" s="395"/>
      <c r="I71" s="395"/>
      <c r="J71" s="395"/>
      <c r="K71" s="395"/>
      <c r="L71" s="395"/>
      <c r="M71" s="395"/>
      <c r="N71" s="395"/>
      <c r="O71" s="396"/>
      <c r="P71" s="390" t="str">
        <f t="shared" si="0"/>
        <v/>
      </c>
      <c r="Q71" s="380" t="str">
        <f t="shared" si="9"/>
        <v/>
      </c>
      <c r="R71" s="381" t="str">
        <f t="shared" si="10"/>
        <v/>
      </c>
      <c r="S71" s="394"/>
      <c r="T71" s="395"/>
      <c r="U71" s="395"/>
      <c r="V71" s="395"/>
      <c r="W71" s="395"/>
      <c r="X71" s="395"/>
      <c r="Y71" s="395"/>
      <c r="Z71" s="395"/>
      <c r="AA71" s="395"/>
      <c r="AB71" s="396"/>
      <c r="AC71" s="390" t="str">
        <f t="shared" si="3"/>
        <v/>
      </c>
      <c r="AD71" s="380" t="str">
        <f t="shared" si="11"/>
        <v/>
      </c>
      <c r="AE71" s="38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477">
        <v>9</v>
      </c>
      <c r="B72" s="369" t="str">
        <f>'INPUT DATA'!O19</f>
        <v>LUMAPAS, FAITH G.</v>
      </c>
      <c r="C72" s="369"/>
      <c r="D72" s="369"/>
      <c r="E72" s="370"/>
      <c r="F72" s="394"/>
      <c r="G72" s="395"/>
      <c r="H72" s="395"/>
      <c r="I72" s="395"/>
      <c r="J72" s="395"/>
      <c r="K72" s="395"/>
      <c r="L72" s="395"/>
      <c r="M72" s="395"/>
      <c r="N72" s="395"/>
      <c r="O72" s="396"/>
      <c r="P72" s="390" t="str">
        <f t="shared" si="0"/>
        <v/>
      </c>
      <c r="Q72" s="380" t="str">
        <f t="shared" si="9"/>
        <v/>
      </c>
      <c r="R72" s="381" t="str">
        <f t="shared" si="10"/>
        <v/>
      </c>
      <c r="S72" s="394"/>
      <c r="T72" s="395"/>
      <c r="U72" s="395"/>
      <c r="V72" s="395"/>
      <c r="W72" s="395"/>
      <c r="X72" s="395"/>
      <c r="Y72" s="395"/>
      <c r="Z72" s="395"/>
      <c r="AA72" s="395"/>
      <c r="AB72" s="396"/>
      <c r="AC72" s="390" t="str">
        <f t="shared" si="3"/>
        <v/>
      </c>
      <c r="AD72" s="380" t="str">
        <f t="shared" si="11"/>
        <v/>
      </c>
      <c r="AE72" s="38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477">
        <v>10</v>
      </c>
      <c r="B73" s="369" t="str">
        <f>'INPUT DATA'!O20</f>
        <v>MACARAEG, ANGELICA M.</v>
      </c>
      <c r="C73" s="369"/>
      <c r="D73" s="369"/>
      <c r="E73" s="370"/>
      <c r="F73" s="394"/>
      <c r="G73" s="395"/>
      <c r="H73" s="395"/>
      <c r="I73" s="395"/>
      <c r="J73" s="395"/>
      <c r="K73" s="395"/>
      <c r="L73" s="395"/>
      <c r="M73" s="395"/>
      <c r="N73" s="395"/>
      <c r="O73" s="396"/>
      <c r="P73" s="390" t="str">
        <f t="shared" si="0"/>
        <v/>
      </c>
      <c r="Q73" s="380" t="str">
        <f t="shared" si="9"/>
        <v/>
      </c>
      <c r="R73" s="381" t="str">
        <f t="shared" si="10"/>
        <v/>
      </c>
      <c r="S73" s="394"/>
      <c r="T73" s="395"/>
      <c r="U73" s="395"/>
      <c r="V73" s="395"/>
      <c r="W73" s="395"/>
      <c r="X73" s="395"/>
      <c r="Y73" s="395"/>
      <c r="Z73" s="395"/>
      <c r="AA73" s="395"/>
      <c r="AB73" s="396"/>
      <c r="AC73" s="390" t="str">
        <f t="shared" si="3"/>
        <v/>
      </c>
      <c r="AD73" s="380" t="str">
        <f t="shared" si="11"/>
        <v/>
      </c>
      <c r="AE73" s="38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477">
        <v>11</v>
      </c>
      <c r="B74" s="369" t="str">
        <f>'INPUT DATA'!O21</f>
        <v>MACARAEG, JILLIAN K.</v>
      </c>
      <c r="C74" s="369"/>
      <c r="D74" s="369"/>
      <c r="E74" s="370"/>
      <c r="F74" s="394"/>
      <c r="G74" s="395"/>
      <c r="H74" s="395"/>
      <c r="I74" s="395"/>
      <c r="J74" s="395"/>
      <c r="K74" s="395"/>
      <c r="L74" s="395"/>
      <c r="M74" s="395"/>
      <c r="N74" s="395"/>
      <c r="O74" s="396"/>
      <c r="P74" s="390" t="str">
        <f t="shared" si="0"/>
        <v/>
      </c>
      <c r="Q74" s="380" t="str">
        <f t="shared" si="9"/>
        <v/>
      </c>
      <c r="R74" s="381" t="str">
        <f t="shared" si="10"/>
        <v/>
      </c>
      <c r="S74" s="394"/>
      <c r="T74" s="395"/>
      <c r="U74" s="395"/>
      <c r="V74" s="395"/>
      <c r="W74" s="395"/>
      <c r="X74" s="395"/>
      <c r="Y74" s="395"/>
      <c r="Z74" s="395"/>
      <c r="AA74" s="395"/>
      <c r="AB74" s="396"/>
      <c r="AC74" s="390" t="str">
        <f t="shared" si="3"/>
        <v/>
      </c>
      <c r="AD74" s="380" t="str">
        <f t="shared" si="11"/>
        <v/>
      </c>
      <c r="AE74" s="38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477">
        <v>12</v>
      </c>
      <c r="B75" s="369" t="str">
        <f>'INPUT DATA'!O22</f>
        <v>MENDOZA, DIANE R.</v>
      </c>
      <c r="C75" s="369"/>
      <c r="D75" s="369"/>
      <c r="E75" s="370"/>
      <c r="F75" s="394"/>
      <c r="G75" s="395"/>
      <c r="H75" s="395"/>
      <c r="I75" s="395"/>
      <c r="J75" s="395"/>
      <c r="K75" s="395"/>
      <c r="L75" s="395"/>
      <c r="M75" s="395"/>
      <c r="N75" s="395"/>
      <c r="O75" s="396"/>
      <c r="P75" s="390" t="str">
        <f t="shared" si="0"/>
        <v/>
      </c>
      <c r="Q75" s="380" t="str">
        <f t="shared" si="9"/>
        <v/>
      </c>
      <c r="R75" s="381" t="str">
        <f t="shared" si="10"/>
        <v/>
      </c>
      <c r="S75" s="394"/>
      <c r="T75" s="395"/>
      <c r="U75" s="395"/>
      <c r="V75" s="395"/>
      <c r="W75" s="395"/>
      <c r="X75" s="395"/>
      <c r="Y75" s="395"/>
      <c r="Z75" s="395"/>
      <c r="AA75" s="395"/>
      <c r="AB75" s="396"/>
      <c r="AC75" s="390" t="str">
        <f t="shared" si="3"/>
        <v/>
      </c>
      <c r="AD75" s="380" t="str">
        <f t="shared" si="11"/>
        <v/>
      </c>
      <c r="AE75" s="38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477">
        <v>13</v>
      </c>
      <c r="B76" s="369" t="str">
        <f>'INPUT DATA'!O23</f>
        <v>MENDOZA, NICOLE N.</v>
      </c>
      <c r="C76" s="369"/>
      <c r="D76" s="369"/>
      <c r="E76" s="370"/>
      <c r="F76" s="394"/>
      <c r="G76" s="395"/>
      <c r="H76" s="395"/>
      <c r="I76" s="395"/>
      <c r="J76" s="395"/>
      <c r="K76" s="395"/>
      <c r="L76" s="395"/>
      <c r="M76" s="395"/>
      <c r="N76" s="395"/>
      <c r="O76" s="396"/>
      <c r="P76" s="390" t="str">
        <f t="shared" si="0"/>
        <v/>
      </c>
      <c r="Q76" s="380" t="str">
        <f t="shared" si="9"/>
        <v/>
      </c>
      <c r="R76" s="381" t="str">
        <f t="shared" si="10"/>
        <v/>
      </c>
      <c r="S76" s="394"/>
      <c r="T76" s="395"/>
      <c r="U76" s="395"/>
      <c r="V76" s="395"/>
      <c r="W76" s="395"/>
      <c r="X76" s="395"/>
      <c r="Y76" s="395"/>
      <c r="Z76" s="395"/>
      <c r="AA76" s="395"/>
      <c r="AB76" s="396"/>
      <c r="AC76" s="390" t="str">
        <f t="shared" si="3"/>
        <v/>
      </c>
      <c r="AD76" s="380" t="str">
        <f t="shared" si="11"/>
        <v/>
      </c>
      <c r="AE76" s="38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477">
        <v>14</v>
      </c>
      <c r="B77" s="369" t="str">
        <f>'INPUT DATA'!O24</f>
        <v>OCAMPO, HANNAH S.</v>
      </c>
      <c r="C77" s="369"/>
      <c r="D77" s="369"/>
      <c r="E77" s="370"/>
      <c r="F77" s="394"/>
      <c r="G77" s="395"/>
      <c r="H77" s="395"/>
      <c r="I77" s="395"/>
      <c r="J77" s="395"/>
      <c r="K77" s="395"/>
      <c r="L77" s="395"/>
      <c r="M77" s="395"/>
      <c r="N77" s="395"/>
      <c r="O77" s="396"/>
      <c r="P77" s="390" t="str">
        <f t="shared" si="0"/>
        <v/>
      </c>
      <c r="Q77" s="380" t="str">
        <f t="shared" si="9"/>
        <v/>
      </c>
      <c r="R77" s="381" t="str">
        <f t="shared" si="10"/>
        <v/>
      </c>
      <c r="S77" s="394"/>
      <c r="T77" s="395"/>
      <c r="U77" s="395"/>
      <c r="V77" s="395"/>
      <c r="W77" s="395"/>
      <c r="X77" s="395"/>
      <c r="Y77" s="395"/>
      <c r="Z77" s="395"/>
      <c r="AA77" s="395"/>
      <c r="AB77" s="396"/>
      <c r="AC77" s="390" t="str">
        <f t="shared" si="3"/>
        <v/>
      </c>
      <c r="AD77" s="380" t="str">
        <f t="shared" si="11"/>
        <v/>
      </c>
      <c r="AE77" s="38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477">
        <v>15</v>
      </c>
      <c r="B78" s="369" t="str">
        <f>'INPUT DATA'!O25</f>
        <v>OCAMPO, SOFIA S.</v>
      </c>
      <c r="C78" s="369"/>
      <c r="D78" s="369"/>
      <c r="E78" s="370"/>
      <c r="F78" s="394"/>
      <c r="G78" s="395"/>
      <c r="H78" s="395"/>
      <c r="I78" s="395"/>
      <c r="J78" s="395"/>
      <c r="K78" s="395"/>
      <c r="L78" s="395"/>
      <c r="M78" s="395"/>
      <c r="N78" s="395"/>
      <c r="O78" s="396"/>
      <c r="P78" s="390" t="str">
        <f t="shared" ref="P78:P113" si="16">IF(COUNT($F78:$O78)=0,"",SUM($F78:$O78))</f>
        <v/>
      </c>
      <c r="Q78" s="380" t="str">
        <f t="shared" si="9"/>
        <v/>
      </c>
      <c r="R78" s="381" t="str">
        <f t="shared" si="10"/>
        <v/>
      </c>
      <c r="S78" s="394"/>
      <c r="T78" s="395"/>
      <c r="U78" s="395"/>
      <c r="V78" s="395"/>
      <c r="W78" s="395"/>
      <c r="X78" s="395"/>
      <c r="Y78" s="395"/>
      <c r="Z78" s="395"/>
      <c r="AA78" s="395"/>
      <c r="AB78" s="396"/>
      <c r="AC78" s="390" t="str">
        <f t="shared" ref="AC78:AC113" si="17">IF(COUNT($S78:$AB78)=0,"",SUM($S78:$AB78))</f>
        <v/>
      </c>
      <c r="AD78" s="380" t="str">
        <f t="shared" si="11"/>
        <v/>
      </c>
      <c r="AE78" s="38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477">
        <v>16</v>
      </c>
      <c r="B79" s="369" t="str">
        <f>'INPUT DATA'!O26</f>
        <v>REYES, HANNAH G.</v>
      </c>
      <c r="C79" s="369"/>
      <c r="D79" s="369"/>
      <c r="E79" s="370"/>
      <c r="F79" s="394"/>
      <c r="G79" s="395"/>
      <c r="H79" s="395"/>
      <c r="I79" s="395"/>
      <c r="J79" s="395"/>
      <c r="K79" s="395"/>
      <c r="L79" s="395"/>
      <c r="M79" s="395"/>
      <c r="N79" s="395"/>
      <c r="O79" s="396"/>
      <c r="P79" s="390" t="str">
        <f t="shared" si="16"/>
        <v/>
      </c>
      <c r="Q79" s="380" t="str">
        <f t="shared" si="9"/>
        <v/>
      </c>
      <c r="R79" s="381" t="str">
        <f t="shared" si="10"/>
        <v/>
      </c>
      <c r="S79" s="394"/>
      <c r="T79" s="395"/>
      <c r="U79" s="395"/>
      <c r="V79" s="395"/>
      <c r="W79" s="395"/>
      <c r="X79" s="395"/>
      <c r="Y79" s="395"/>
      <c r="Z79" s="395"/>
      <c r="AA79" s="395"/>
      <c r="AB79" s="396"/>
      <c r="AC79" s="390" t="str">
        <f t="shared" si="17"/>
        <v/>
      </c>
      <c r="AD79" s="380" t="str">
        <f t="shared" si="11"/>
        <v/>
      </c>
      <c r="AE79" s="38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477">
        <v>17</v>
      </c>
      <c r="B80" s="369" t="str">
        <f>'INPUT DATA'!O27</f>
        <v>ROSALES, DIANE E.</v>
      </c>
      <c r="C80" s="369"/>
      <c r="D80" s="369"/>
      <c r="E80" s="370"/>
      <c r="F80" s="394"/>
      <c r="G80" s="395"/>
      <c r="H80" s="395"/>
      <c r="I80" s="395"/>
      <c r="J80" s="395"/>
      <c r="K80" s="395"/>
      <c r="L80" s="395"/>
      <c r="M80" s="395"/>
      <c r="N80" s="395"/>
      <c r="O80" s="396"/>
      <c r="P80" s="390" t="str">
        <f t="shared" si="16"/>
        <v/>
      </c>
      <c r="Q80" s="380" t="str">
        <f t="shared" si="9"/>
        <v/>
      </c>
      <c r="R80" s="381" t="str">
        <f t="shared" si="10"/>
        <v/>
      </c>
      <c r="S80" s="394"/>
      <c r="T80" s="395"/>
      <c r="U80" s="395"/>
      <c r="V80" s="395"/>
      <c r="W80" s="395"/>
      <c r="X80" s="395"/>
      <c r="Y80" s="395"/>
      <c r="Z80" s="395"/>
      <c r="AA80" s="395"/>
      <c r="AB80" s="396"/>
      <c r="AC80" s="390" t="str">
        <f t="shared" si="17"/>
        <v/>
      </c>
      <c r="AD80" s="380" t="str">
        <f t="shared" si="11"/>
        <v/>
      </c>
      <c r="AE80" s="38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477">
        <v>18</v>
      </c>
      <c r="B81" s="369" t="str">
        <f>'INPUT DATA'!O28</f>
        <v>TAMPOS, JILLIAN Y.</v>
      </c>
      <c r="C81" s="369"/>
      <c r="D81" s="369"/>
      <c r="E81" s="370"/>
      <c r="F81" s="394"/>
      <c r="G81" s="395"/>
      <c r="H81" s="395"/>
      <c r="I81" s="395"/>
      <c r="J81" s="395"/>
      <c r="K81" s="395"/>
      <c r="L81" s="395"/>
      <c r="M81" s="395"/>
      <c r="N81" s="395"/>
      <c r="O81" s="396"/>
      <c r="P81" s="390" t="str">
        <f t="shared" si="16"/>
        <v/>
      </c>
      <c r="Q81" s="380" t="str">
        <f t="shared" si="9"/>
        <v/>
      </c>
      <c r="R81" s="381" t="str">
        <f t="shared" si="10"/>
        <v/>
      </c>
      <c r="S81" s="394"/>
      <c r="T81" s="395"/>
      <c r="U81" s="395"/>
      <c r="V81" s="395"/>
      <c r="W81" s="395"/>
      <c r="X81" s="395"/>
      <c r="Y81" s="395"/>
      <c r="Z81" s="395"/>
      <c r="AA81" s="395"/>
      <c r="AB81" s="396"/>
      <c r="AC81" s="390" t="str">
        <f t="shared" si="17"/>
        <v/>
      </c>
      <c r="AD81" s="380" t="str">
        <f t="shared" si="11"/>
        <v/>
      </c>
      <c r="AE81" s="38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477">
        <v>19</v>
      </c>
      <c r="B82" s="369" t="str">
        <f>'INPUT DATA'!O29</f>
        <v>VILLANUEVA, ANDREA S.</v>
      </c>
      <c r="C82" s="369"/>
      <c r="D82" s="369"/>
      <c r="E82" s="370"/>
      <c r="F82" s="394"/>
      <c r="G82" s="395"/>
      <c r="H82" s="395"/>
      <c r="I82" s="395"/>
      <c r="J82" s="395"/>
      <c r="K82" s="395"/>
      <c r="L82" s="395"/>
      <c r="M82" s="395"/>
      <c r="N82" s="395"/>
      <c r="O82" s="396"/>
      <c r="P82" s="390" t="str">
        <f t="shared" si="16"/>
        <v/>
      </c>
      <c r="Q82" s="380" t="str">
        <f t="shared" si="9"/>
        <v/>
      </c>
      <c r="R82" s="381" t="str">
        <f t="shared" si="10"/>
        <v/>
      </c>
      <c r="S82" s="394"/>
      <c r="T82" s="395"/>
      <c r="U82" s="395"/>
      <c r="V82" s="395"/>
      <c r="W82" s="395"/>
      <c r="X82" s="395"/>
      <c r="Y82" s="395"/>
      <c r="Z82" s="395"/>
      <c r="AA82" s="395"/>
      <c r="AB82" s="396"/>
      <c r="AC82" s="390" t="str">
        <f t="shared" si="17"/>
        <v/>
      </c>
      <c r="AD82" s="380" t="str">
        <f t="shared" si="11"/>
        <v/>
      </c>
      <c r="AE82" s="38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477">
        <v>20</v>
      </c>
      <c r="B83" s="369" t="str">
        <f>'INPUT DATA'!O30</f>
        <v>VILLANUEVA, NICOLE E.</v>
      </c>
      <c r="C83" s="369"/>
      <c r="D83" s="369"/>
      <c r="E83" s="370"/>
      <c r="F83" s="394"/>
      <c r="G83" s="395"/>
      <c r="H83" s="395"/>
      <c r="I83" s="395"/>
      <c r="J83" s="395"/>
      <c r="K83" s="395"/>
      <c r="L83" s="395"/>
      <c r="M83" s="395"/>
      <c r="N83" s="395"/>
      <c r="O83" s="396"/>
      <c r="P83" s="390" t="str">
        <f t="shared" si="16"/>
        <v/>
      </c>
      <c r="Q83" s="380" t="str">
        <f t="shared" si="9"/>
        <v/>
      </c>
      <c r="R83" s="381" t="str">
        <f t="shared" si="10"/>
        <v/>
      </c>
      <c r="S83" s="394"/>
      <c r="T83" s="395"/>
      <c r="U83" s="395"/>
      <c r="V83" s="395"/>
      <c r="W83" s="395"/>
      <c r="X83" s="395"/>
      <c r="Y83" s="395"/>
      <c r="Z83" s="395"/>
      <c r="AA83" s="395"/>
      <c r="AB83" s="396"/>
      <c r="AC83" s="390" t="str">
        <f t="shared" si="17"/>
        <v/>
      </c>
      <c r="AD83" s="380" t="str">
        <f t="shared" si="11"/>
        <v/>
      </c>
      <c r="AE83" s="38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477">
        <v>21</v>
      </c>
      <c r="B84" s="369">
        <f>'INPUT DATA'!O31</f>
        <v>0</v>
      </c>
      <c r="C84" s="369"/>
      <c r="D84" s="369"/>
      <c r="E84" s="370"/>
      <c r="F84" s="394"/>
      <c r="G84" s="395"/>
      <c r="H84" s="395"/>
      <c r="I84" s="395"/>
      <c r="J84" s="395"/>
      <c r="K84" s="395"/>
      <c r="L84" s="395"/>
      <c r="M84" s="395"/>
      <c r="N84" s="395"/>
      <c r="O84" s="396"/>
      <c r="P84" s="390" t="str">
        <f t="shared" si="16"/>
        <v/>
      </c>
      <c r="Q84" s="380" t="str">
        <f t="shared" si="9"/>
        <v/>
      </c>
      <c r="R84" s="381" t="str">
        <f t="shared" si="10"/>
        <v/>
      </c>
      <c r="S84" s="394"/>
      <c r="T84" s="395"/>
      <c r="U84" s="395"/>
      <c r="V84" s="395"/>
      <c r="W84" s="395"/>
      <c r="X84" s="395"/>
      <c r="Y84" s="395"/>
      <c r="Z84" s="395"/>
      <c r="AA84" s="395"/>
      <c r="AB84" s="396"/>
      <c r="AC84" s="390" t="str">
        <f t="shared" si="17"/>
        <v/>
      </c>
      <c r="AD84" s="380" t="str">
        <f t="shared" si="11"/>
        <v/>
      </c>
      <c r="AE84" s="38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477">
        <v>22</v>
      </c>
      <c r="B85" s="369">
        <f>'INPUT DATA'!O32</f>
        <v>0</v>
      </c>
      <c r="C85" s="369"/>
      <c r="D85" s="369"/>
      <c r="E85" s="370"/>
      <c r="F85" s="394"/>
      <c r="G85" s="395"/>
      <c r="H85" s="395"/>
      <c r="I85" s="395"/>
      <c r="J85" s="395"/>
      <c r="K85" s="395"/>
      <c r="L85" s="395"/>
      <c r="M85" s="395"/>
      <c r="N85" s="395"/>
      <c r="O85" s="396"/>
      <c r="P85" s="390" t="str">
        <f t="shared" si="16"/>
        <v/>
      </c>
      <c r="Q85" s="380" t="str">
        <f t="shared" si="9"/>
        <v/>
      </c>
      <c r="R85" s="381" t="str">
        <f t="shared" si="10"/>
        <v/>
      </c>
      <c r="S85" s="394"/>
      <c r="T85" s="395"/>
      <c r="U85" s="395"/>
      <c r="V85" s="395"/>
      <c r="W85" s="395"/>
      <c r="X85" s="395"/>
      <c r="Y85" s="395"/>
      <c r="Z85" s="395"/>
      <c r="AA85" s="395"/>
      <c r="AB85" s="396"/>
      <c r="AC85" s="390" t="str">
        <f t="shared" si="17"/>
        <v/>
      </c>
      <c r="AD85" s="380" t="str">
        <f t="shared" si="11"/>
        <v/>
      </c>
      <c r="AE85" s="38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477">
        <v>23</v>
      </c>
      <c r="B86" s="369">
        <f>'INPUT DATA'!O33</f>
        <v>0</v>
      </c>
      <c r="C86" s="369"/>
      <c r="D86" s="369"/>
      <c r="E86" s="370"/>
      <c r="F86" s="394"/>
      <c r="G86" s="395"/>
      <c r="H86" s="395"/>
      <c r="I86" s="395"/>
      <c r="J86" s="395"/>
      <c r="K86" s="395"/>
      <c r="L86" s="395"/>
      <c r="M86" s="395"/>
      <c r="N86" s="395"/>
      <c r="O86" s="396"/>
      <c r="P86" s="390" t="str">
        <f t="shared" si="16"/>
        <v/>
      </c>
      <c r="Q86" s="380" t="str">
        <f t="shared" si="9"/>
        <v/>
      </c>
      <c r="R86" s="381" t="str">
        <f t="shared" si="10"/>
        <v/>
      </c>
      <c r="S86" s="394"/>
      <c r="T86" s="395"/>
      <c r="U86" s="395"/>
      <c r="V86" s="395"/>
      <c r="W86" s="395"/>
      <c r="X86" s="395"/>
      <c r="Y86" s="395"/>
      <c r="Z86" s="395"/>
      <c r="AA86" s="395"/>
      <c r="AB86" s="396"/>
      <c r="AC86" s="390" t="str">
        <f t="shared" si="17"/>
        <v/>
      </c>
      <c r="AD86" s="380" t="str">
        <f t="shared" si="11"/>
        <v/>
      </c>
      <c r="AE86" s="38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477">
        <v>24</v>
      </c>
      <c r="B87" s="369">
        <f>'INPUT DATA'!O34</f>
        <v>0</v>
      </c>
      <c r="C87" s="369"/>
      <c r="D87" s="369"/>
      <c r="E87" s="370"/>
      <c r="F87" s="394"/>
      <c r="G87" s="395"/>
      <c r="H87" s="395"/>
      <c r="I87" s="395"/>
      <c r="J87" s="395"/>
      <c r="K87" s="395"/>
      <c r="L87" s="395"/>
      <c r="M87" s="395"/>
      <c r="N87" s="395"/>
      <c r="O87" s="396"/>
      <c r="P87" s="390" t="str">
        <f t="shared" si="16"/>
        <v/>
      </c>
      <c r="Q87" s="380" t="str">
        <f t="shared" si="9"/>
        <v/>
      </c>
      <c r="R87" s="381" t="str">
        <f t="shared" si="10"/>
        <v/>
      </c>
      <c r="S87" s="394"/>
      <c r="T87" s="395"/>
      <c r="U87" s="395"/>
      <c r="V87" s="395"/>
      <c r="W87" s="395"/>
      <c r="X87" s="395"/>
      <c r="Y87" s="395"/>
      <c r="Z87" s="395"/>
      <c r="AA87" s="395"/>
      <c r="AB87" s="396"/>
      <c r="AC87" s="390" t="str">
        <f t="shared" si="17"/>
        <v/>
      </c>
      <c r="AD87" s="380" t="str">
        <f t="shared" si="11"/>
        <v/>
      </c>
      <c r="AE87" s="38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477">
        <v>25</v>
      </c>
      <c r="B88" s="369">
        <f>'INPUT DATA'!O35</f>
        <v>0</v>
      </c>
      <c r="C88" s="369"/>
      <c r="D88" s="369"/>
      <c r="E88" s="370"/>
      <c r="F88" s="394"/>
      <c r="G88" s="395"/>
      <c r="H88" s="395"/>
      <c r="I88" s="395"/>
      <c r="J88" s="395"/>
      <c r="K88" s="395"/>
      <c r="L88" s="395"/>
      <c r="M88" s="395"/>
      <c r="N88" s="395"/>
      <c r="O88" s="396"/>
      <c r="P88" s="390" t="str">
        <f t="shared" si="16"/>
        <v/>
      </c>
      <c r="Q88" s="380" t="str">
        <f t="shared" si="9"/>
        <v/>
      </c>
      <c r="R88" s="381" t="str">
        <f t="shared" si="10"/>
        <v/>
      </c>
      <c r="S88" s="394"/>
      <c r="T88" s="395"/>
      <c r="U88" s="395"/>
      <c r="V88" s="395"/>
      <c r="W88" s="395"/>
      <c r="X88" s="395"/>
      <c r="Y88" s="395"/>
      <c r="Z88" s="395"/>
      <c r="AA88" s="395"/>
      <c r="AB88" s="396"/>
      <c r="AC88" s="390" t="str">
        <f t="shared" si="17"/>
        <v/>
      </c>
      <c r="AD88" s="380" t="str">
        <f t="shared" si="11"/>
        <v/>
      </c>
      <c r="AE88" s="38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477">
        <v>26</v>
      </c>
      <c r="B89" s="369">
        <f>'INPUT DATA'!O36</f>
        <v>0</v>
      </c>
      <c r="C89" s="369"/>
      <c r="D89" s="369"/>
      <c r="E89" s="370"/>
      <c r="F89" s="394"/>
      <c r="G89" s="395"/>
      <c r="H89" s="395"/>
      <c r="I89" s="395"/>
      <c r="J89" s="395"/>
      <c r="K89" s="395"/>
      <c r="L89" s="395"/>
      <c r="M89" s="395"/>
      <c r="N89" s="395"/>
      <c r="O89" s="396"/>
      <c r="P89" s="390" t="str">
        <f t="shared" si="16"/>
        <v/>
      </c>
      <c r="Q89" s="380" t="str">
        <f t="shared" si="9"/>
        <v/>
      </c>
      <c r="R89" s="381" t="str">
        <f t="shared" si="10"/>
        <v/>
      </c>
      <c r="S89" s="394"/>
      <c r="T89" s="395"/>
      <c r="U89" s="395"/>
      <c r="V89" s="395"/>
      <c r="W89" s="395"/>
      <c r="X89" s="395"/>
      <c r="Y89" s="395"/>
      <c r="Z89" s="395"/>
      <c r="AA89" s="395"/>
      <c r="AB89" s="396"/>
      <c r="AC89" s="390" t="str">
        <f t="shared" si="17"/>
        <v/>
      </c>
      <c r="AD89" s="380" t="str">
        <f t="shared" si="11"/>
        <v/>
      </c>
      <c r="AE89" s="38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477">
        <v>27</v>
      </c>
      <c r="B90" s="369">
        <f>'INPUT DATA'!O37</f>
        <v>0</v>
      </c>
      <c r="C90" s="369"/>
      <c r="D90" s="369"/>
      <c r="E90" s="370"/>
      <c r="F90" s="394"/>
      <c r="G90" s="395"/>
      <c r="H90" s="395"/>
      <c r="I90" s="395"/>
      <c r="J90" s="395"/>
      <c r="K90" s="395"/>
      <c r="L90" s="395"/>
      <c r="M90" s="395"/>
      <c r="N90" s="395"/>
      <c r="O90" s="396"/>
      <c r="P90" s="390" t="str">
        <f t="shared" si="16"/>
        <v/>
      </c>
      <c r="Q90" s="380" t="str">
        <f t="shared" si="9"/>
        <v/>
      </c>
      <c r="R90" s="381" t="str">
        <f t="shared" si="10"/>
        <v/>
      </c>
      <c r="S90" s="394"/>
      <c r="T90" s="395"/>
      <c r="U90" s="395"/>
      <c r="V90" s="395"/>
      <c r="W90" s="395"/>
      <c r="X90" s="395"/>
      <c r="Y90" s="395"/>
      <c r="Z90" s="395"/>
      <c r="AA90" s="395"/>
      <c r="AB90" s="396"/>
      <c r="AC90" s="390" t="str">
        <f t="shared" si="17"/>
        <v/>
      </c>
      <c r="AD90" s="380" t="str">
        <f t="shared" si="11"/>
        <v/>
      </c>
      <c r="AE90" s="38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477">
        <v>28</v>
      </c>
      <c r="B91" s="369">
        <f>'INPUT DATA'!O38</f>
        <v>0</v>
      </c>
      <c r="C91" s="369"/>
      <c r="D91" s="369"/>
      <c r="E91" s="370"/>
      <c r="F91" s="394"/>
      <c r="G91" s="395"/>
      <c r="H91" s="395"/>
      <c r="I91" s="395"/>
      <c r="J91" s="395"/>
      <c r="K91" s="395"/>
      <c r="L91" s="395"/>
      <c r="M91" s="395"/>
      <c r="N91" s="395"/>
      <c r="O91" s="396"/>
      <c r="P91" s="390" t="str">
        <f t="shared" si="16"/>
        <v/>
      </c>
      <c r="Q91" s="380" t="str">
        <f t="shared" si="9"/>
        <v/>
      </c>
      <c r="R91" s="381" t="str">
        <f t="shared" si="10"/>
        <v/>
      </c>
      <c r="S91" s="394"/>
      <c r="T91" s="395"/>
      <c r="U91" s="395"/>
      <c r="V91" s="395"/>
      <c r="W91" s="395"/>
      <c r="X91" s="395"/>
      <c r="Y91" s="395"/>
      <c r="Z91" s="395"/>
      <c r="AA91" s="395"/>
      <c r="AB91" s="396"/>
      <c r="AC91" s="390" t="str">
        <f t="shared" si="17"/>
        <v/>
      </c>
      <c r="AD91" s="380" t="str">
        <f t="shared" si="11"/>
        <v/>
      </c>
      <c r="AE91" s="38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477">
        <v>29</v>
      </c>
      <c r="B92" s="369">
        <f>'INPUT DATA'!O39</f>
        <v>0</v>
      </c>
      <c r="C92" s="369"/>
      <c r="D92" s="369"/>
      <c r="E92" s="370"/>
      <c r="F92" s="394"/>
      <c r="G92" s="395"/>
      <c r="H92" s="395"/>
      <c r="I92" s="395"/>
      <c r="J92" s="395"/>
      <c r="K92" s="395"/>
      <c r="L92" s="395"/>
      <c r="M92" s="395"/>
      <c r="N92" s="395"/>
      <c r="O92" s="396"/>
      <c r="P92" s="390" t="str">
        <f t="shared" si="16"/>
        <v/>
      </c>
      <c r="Q92" s="380" t="str">
        <f t="shared" si="9"/>
        <v/>
      </c>
      <c r="R92" s="381" t="str">
        <f t="shared" si="10"/>
        <v/>
      </c>
      <c r="S92" s="394"/>
      <c r="T92" s="395"/>
      <c r="U92" s="395"/>
      <c r="V92" s="395"/>
      <c r="W92" s="395"/>
      <c r="X92" s="395"/>
      <c r="Y92" s="395"/>
      <c r="Z92" s="395"/>
      <c r="AA92" s="395"/>
      <c r="AB92" s="396"/>
      <c r="AC92" s="390" t="str">
        <f t="shared" si="17"/>
        <v/>
      </c>
      <c r="AD92" s="380" t="str">
        <f t="shared" si="11"/>
        <v/>
      </c>
      <c r="AE92" s="38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477">
        <v>30</v>
      </c>
      <c r="B93" s="369">
        <f>'INPUT DATA'!O40</f>
        <v>0</v>
      </c>
      <c r="C93" s="369"/>
      <c r="D93" s="369"/>
      <c r="E93" s="370"/>
      <c r="F93" s="394"/>
      <c r="G93" s="395"/>
      <c r="H93" s="395"/>
      <c r="I93" s="395"/>
      <c r="J93" s="395"/>
      <c r="K93" s="395"/>
      <c r="L93" s="395"/>
      <c r="M93" s="395"/>
      <c r="N93" s="395"/>
      <c r="O93" s="396"/>
      <c r="P93" s="390" t="str">
        <f t="shared" si="16"/>
        <v/>
      </c>
      <c r="Q93" s="380" t="str">
        <f t="shared" si="9"/>
        <v/>
      </c>
      <c r="R93" s="381" t="str">
        <f t="shared" si="10"/>
        <v/>
      </c>
      <c r="S93" s="394"/>
      <c r="T93" s="395"/>
      <c r="U93" s="395"/>
      <c r="V93" s="395"/>
      <c r="W93" s="395"/>
      <c r="X93" s="395"/>
      <c r="Y93" s="395"/>
      <c r="Z93" s="395"/>
      <c r="AA93" s="395"/>
      <c r="AB93" s="396"/>
      <c r="AC93" s="390" t="str">
        <f t="shared" si="17"/>
        <v/>
      </c>
      <c r="AD93" s="380" t="str">
        <f t="shared" si="11"/>
        <v/>
      </c>
      <c r="AE93" s="38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477">
        <v>31</v>
      </c>
      <c r="B94" s="369">
        <f>'INPUT DATA'!O41</f>
        <v>0</v>
      </c>
      <c r="C94" s="369"/>
      <c r="D94" s="369"/>
      <c r="E94" s="370"/>
      <c r="F94" s="394"/>
      <c r="G94" s="395"/>
      <c r="H94" s="395"/>
      <c r="I94" s="395"/>
      <c r="J94" s="395"/>
      <c r="K94" s="395"/>
      <c r="L94" s="395"/>
      <c r="M94" s="395"/>
      <c r="N94" s="395"/>
      <c r="O94" s="396"/>
      <c r="P94" s="390" t="str">
        <f t="shared" si="16"/>
        <v/>
      </c>
      <c r="Q94" s="380" t="str">
        <f t="shared" si="9"/>
        <v/>
      </c>
      <c r="R94" s="381" t="str">
        <f t="shared" si="10"/>
        <v/>
      </c>
      <c r="S94" s="394"/>
      <c r="T94" s="395"/>
      <c r="U94" s="395"/>
      <c r="V94" s="395"/>
      <c r="W94" s="395"/>
      <c r="X94" s="395"/>
      <c r="Y94" s="395"/>
      <c r="Z94" s="395"/>
      <c r="AA94" s="395"/>
      <c r="AB94" s="396"/>
      <c r="AC94" s="390" t="str">
        <f t="shared" si="17"/>
        <v/>
      </c>
      <c r="AD94" s="380" t="str">
        <f t="shared" si="11"/>
        <v/>
      </c>
      <c r="AE94" s="38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477">
        <v>32</v>
      </c>
      <c r="B95" s="369">
        <f>'INPUT DATA'!O42</f>
        <v>0</v>
      </c>
      <c r="C95" s="369"/>
      <c r="D95" s="369"/>
      <c r="E95" s="370"/>
      <c r="F95" s="394"/>
      <c r="G95" s="395"/>
      <c r="H95" s="395"/>
      <c r="I95" s="395"/>
      <c r="J95" s="395"/>
      <c r="K95" s="395"/>
      <c r="L95" s="395"/>
      <c r="M95" s="395"/>
      <c r="N95" s="395"/>
      <c r="O95" s="396"/>
      <c r="P95" s="390" t="str">
        <f t="shared" si="16"/>
        <v/>
      </c>
      <c r="Q95" s="380" t="str">
        <f t="shared" si="9"/>
        <v/>
      </c>
      <c r="R95" s="381" t="str">
        <f t="shared" si="10"/>
        <v/>
      </c>
      <c r="S95" s="394"/>
      <c r="T95" s="395"/>
      <c r="U95" s="395"/>
      <c r="V95" s="395"/>
      <c r="W95" s="395"/>
      <c r="X95" s="395"/>
      <c r="Y95" s="395"/>
      <c r="Z95" s="395"/>
      <c r="AA95" s="395"/>
      <c r="AB95" s="396"/>
      <c r="AC95" s="390" t="str">
        <f t="shared" si="17"/>
        <v/>
      </c>
      <c r="AD95" s="380" t="str">
        <f t="shared" si="11"/>
        <v/>
      </c>
      <c r="AE95" s="38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477">
        <v>33</v>
      </c>
      <c r="B96" s="369">
        <f>'INPUT DATA'!O43</f>
        <v>0</v>
      </c>
      <c r="C96" s="369"/>
      <c r="D96" s="369"/>
      <c r="E96" s="370"/>
      <c r="F96" s="394"/>
      <c r="G96" s="395"/>
      <c r="H96" s="395"/>
      <c r="I96" s="395"/>
      <c r="J96" s="395"/>
      <c r="K96" s="395"/>
      <c r="L96" s="395"/>
      <c r="M96" s="395"/>
      <c r="N96" s="395"/>
      <c r="O96" s="396"/>
      <c r="P96" s="390" t="str">
        <f t="shared" si="16"/>
        <v/>
      </c>
      <c r="Q96" s="380" t="str">
        <f t="shared" si="9"/>
        <v/>
      </c>
      <c r="R96" s="381" t="str">
        <f t="shared" si="10"/>
        <v/>
      </c>
      <c r="S96" s="394"/>
      <c r="T96" s="395"/>
      <c r="U96" s="395"/>
      <c r="V96" s="395"/>
      <c r="W96" s="395"/>
      <c r="X96" s="395"/>
      <c r="Y96" s="395"/>
      <c r="Z96" s="395"/>
      <c r="AA96" s="395"/>
      <c r="AB96" s="396"/>
      <c r="AC96" s="390" t="str">
        <f t="shared" si="17"/>
        <v/>
      </c>
      <c r="AD96" s="380" t="str">
        <f t="shared" si="11"/>
        <v/>
      </c>
      <c r="AE96" s="38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477">
        <v>34</v>
      </c>
      <c r="B97" s="369">
        <f>'INPUT DATA'!O44</f>
        <v>0</v>
      </c>
      <c r="C97" s="369"/>
      <c r="D97" s="369"/>
      <c r="E97" s="370"/>
      <c r="F97" s="394"/>
      <c r="G97" s="395"/>
      <c r="H97" s="395"/>
      <c r="I97" s="395"/>
      <c r="J97" s="395"/>
      <c r="K97" s="395"/>
      <c r="L97" s="395"/>
      <c r="M97" s="395"/>
      <c r="N97" s="395"/>
      <c r="O97" s="396"/>
      <c r="P97" s="390" t="str">
        <f t="shared" si="16"/>
        <v/>
      </c>
      <c r="Q97" s="380" t="str">
        <f t="shared" si="9"/>
        <v/>
      </c>
      <c r="R97" s="381" t="str">
        <f t="shared" si="10"/>
        <v/>
      </c>
      <c r="S97" s="394"/>
      <c r="T97" s="395"/>
      <c r="U97" s="395"/>
      <c r="V97" s="395"/>
      <c r="W97" s="395"/>
      <c r="X97" s="395"/>
      <c r="Y97" s="395"/>
      <c r="Z97" s="395"/>
      <c r="AA97" s="395"/>
      <c r="AB97" s="396"/>
      <c r="AC97" s="390" t="str">
        <f t="shared" si="17"/>
        <v/>
      </c>
      <c r="AD97" s="380" t="str">
        <f t="shared" si="11"/>
        <v/>
      </c>
      <c r="AE97" s="38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477">
        <v>35</v>
      </c>
      <c r="B98" s="369">
        <f>'INPUT DATA'!O45</f>
        <v>0</v>
      </c>
      <c r="C98" s="369"/>
      <c r="D98" s="369"/>
      <c r="E98" s="370"/>
      <c r="F98" s="394"/>
      <c r="G98" s="395"/>
      <c r="H98" s="395"/>
      <c r="I98" s="395"/>
      <c r="J98" s="395"/>
      <c r="K98" s="395"/>
      <c r="L98" s="395"/>
      <c r="M98" s="395"/>
      <c r="N98" s="395"/>
      <c r="O98" s="396"/>
      <c r="P98" s="390" t="str">
        <f t="shared" si="16"/>
        <v/>
      </c>
      <c r="Q98" s="380" t="str">
        <f t="shared" si="9"/>
        <v/>
      </c>
      <c r="R98" s="381" t="str">
        <f t="shared" si="10"/>
        <v/>
      </c>
      <c r="S98" s="394"/>
      <c r="T98" s="395"/>
      <c r="U98" s="395"/>
      <c r="V98" s="395"/>
      <c r="W98" s="395"/>
      <c r="X98" s="395"/>
      <c r="Y98" s="395"/>
      <c r="Z98" s="395"/>
      <c r="AA98" s="395"/>
      <c r="AB98" s="396"/>
      <c r="AC98" s="390" t="str">
        <f t="shared" si="17"/>
        <v/>
      </c>
      <c r="AD98" s="380" t="str">
        <f t="shared" si="11"/>
        <v/>
      </c>
      <c r="AE98" s="38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477">
        <v>36</v>
      </c>
      <c r="B99" s="369">
        <f>'INPUT DATA'!O46</f>
        <v>0</v>
      </c>
      <c r="C99" s="369"/>
      <c r="D99" s="369"/>
      <c r="E99" s="370"/>
      <c r="F99" s="394"/>
      <c r="G99" s="395"/>
      <c r="H99" s="395"/>
      <c r="I99" s="395"/>
      <c r="J99" s="395"/>
      <c r="K99" s="395"/>
      <c r="L99" s="395"/>
      <c r="M99" s="395"/>
      <c r="N99" s="395"/>
      <c r="O99" s="396"/>
      <c r="P99" s="390" t="str">
        <f t="shared" si="16"/>
        <v/>
      </c>
      <c r="Q99" s="380" t="str">
        <f t="shared" si="9"/>
        <v/>
      </c>
      <c r="R99" s="381" t="str">
        <f t="shared" si="10"/>
        <v/>
      </c>
      <c r="S99" s="394"/>
      <c r="T99" s="395"/>
      <c r="U99" s="395"/>
      <c r="V99" s="395"/>
      <c r="W99" s="395"/>
      <c r="X99" s="395"/>
      <c r="Y99" s="395"/>
      <c r="Z99" s="395"/>
      <c r="AA99" s="395"/>
      <c r="AB99" s="396"/>
      <c r="AC99" s="390" t="str">
        <f t="shared" si="17"/>
        <v/>
      </c>
      <c r="AD99" s="380" t="str">
        <f t="shared" si="11"/>
        <v/>
      </c>
      <c r="AE99" s="38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477">
        <v>37</v>
      </c>
      <c r="B100" s="369">
        <f>'INPUT DATA'!O47</f>
        <v>0</v>
      </c>
      <c r="C100" s="369"/>
      <c r="D100" s="369"/>
      <c r="E100" s="370"/>
      <c r="F100" s="394"/>
      <c r="G100" s="395"/>
      <c r="H100" s="395"/>
      <c r="I100" s="395"/>
      <c r="J100" s="395"/>
      <c r="K100" s="395"/>
      <c r="L100" s="395"/>
      <c r="M100" s="395"/>
      <c r="N100" s="395"/>
      <c r="O100" s="396"/>
      <c r="P100" s="390" t="str">
        <f t="shared" si="16"/>
        <v/>
      </c>
      <c r="Q100" s="380" t="str">
        <f t="shared" si="9"/>
        <v/>
      </c>
      <c r="R100" s="381" t="str">
        <f t="shared" si="10"/>
        <v/>
      </c>
      <c r="S100" s="394"/>
      <c r="T100" s="395"/>
      <c r="U100" s="395"/>
      <c r="V100" s="395"/>
      <c r="W100" s="395"/>
      <c r="X100" s="395"/>
      <c r="Y100" s="395"/>
      <c r="Z100" s="395"/>
      <c r="AA100" s="395"/>
      <c r="AB100" s="396"/>
      <c r="AC100" s="390" t="str">
        <f t="shared" si="17"/>
        <v/>
      </c>
      <c r="AD100" s="380" t="str">
        <f t="shared" si="11"/>
        <v/>
      </c>
      <c r="AE100" s="38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477">
        <v>38</v>
      </c>
      <c r="B101" s="369">
        <f>'INPUT DATA'!O48</f>
        <v>0</v>
      </c>
      <c r="C101" s="369"/>
      <c r="D101" s="369"/>
      <c r="E101" s="370"/>
      <c r="F101" s="394"/>
      <c r="G101" s="395"/>
      <c r="H101" s="395"/>
      <c r="I101" s="395"/>
      <c r="J101" s="395"/>
      <c r="K101" s="395"/>
      <c r="L101" s="395"/>
      <c r="M101" s="395"/>
      <c r="N101" s="395"/>
      <c r="O101" s="396"/>
      <c r="P101" s="390" t="str">
        <f t="shared" si="16"/>
        <v/>
      </c>
      <c r="Q101" s="380" t="str">
        <f t="shared" si="9"/>
        <v/>
      </c>
      <c r="R101" s="381" t="str">
        <f t="shared" si="10"/>
        <v/>
      </c>
      <c r="S101" s="394"/>
      <c r="T101" s="395"/>
      <c r="U101" s="395"/>
      <c r="V101" s="395"/>
      <c r="W101" s="395"/>
      <c r="X101" s="395"/>
      <c r="Y101" s="395"/>
      <c r="Z101" s="395"/>
      <c r="AA101" s="395"/>
      <c r="AB101" s="396"/>
      <c r="AC101" s="390" t="str">
        <f t="shared" si="17"/>
        <v/>
      </c>
      <c r="AD101" s="380" t="str">
        <f t="shared" si="11"/>
        <v/>
      </c>
      <c r="AE101" s="38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477">
        <v>39</v>
      </c>
      <c r="B102" s="369">
        <f>'INPUT DATA'!O49</f>
        <v>0</v>
      </c>
      <c r="C102" s="369"/>
      <c r="D102" s="369"/>
      <c r="E102" s="370"/>
      <c r="F102" s="394"/>
      <c r="G102" s="395"/>
      <c r="H102" s="395"/>
      <c r="I102" s="395"/>
      <c r="J102" s="395"/>
      <c r="K102" s="395"/>
      <c r="L102" s="395"/>
      <c r="M102" s="395"/>
      <c r="N102" s="395"/>
      <c r="O102" s="396"/>
      <c r="P102" s="390" t="str">
        <f t="shared" si="16"/>
        <v/>
      </c>
      <c r="Q102" s="380" t="str">
        <f t="shared" si="9"/>
        <v/>
      </c>
      <c r="R102" s="381" t="str">
        <f t="shared" si="10"/>
        <v/>
      </c>
      <c r="S102" s="394"/>
      <c r="T102" s="395"/>
      <c r="U102" s="395"/>
      <c r="V102" s="395"/>
      <c r="W102" s="395"/>
      <c r="X102" s="395"/>
      <c r="Y102" s="395"/>
      <c r="Z102" s="395"/>
      <c r="AA102" s="395"/>
      <c r="AB102" s="396"/>
      <c r="AC102" s="390" t="str">
        <f t="shared" si="17"/>
        <v/>
      </c>
      <c r="AD102" s="380" t="str">
        <f t="shared" si="11"/>
        <v/>
      </c>
      <c r="AE102" s="38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477">
        <v>40</v>
      </c>
      <c r="B103" s="369">
        <f>'INPUT DATA'!O50</f>
        <v>0</v>
      </c>
      <c r="C103" s="369"/>
      <c r="D103" s="369"/>
      <c r="E103" s="370"/>
      <c r="F103" s="394"/>
      <c r="G103" s="395"/>
      <c r="H103" s="395"/>
      <c r="I103" s="395"/>
      <c r="J103" s="395"/>
      <c r="K103" s="395"/>
      <c r="L103" s="395"/>
      <c r="M103" s="395"/>
      <c r="N103" s="395"/>
      <c r="O103" s="396"/>
      <c r="P103" s="390" t="str">
        <f t="shared" si="16"/>
        <v/>
      </c>
      <c r="Q103" s="380" t="str">
        <f t="shared" si="9"/>
        <v/>
      </c>
      <c r="R103" s="381" t="str">
        <f t="shared" si="10"/>
        <v/>
      </c>
      <c r="S103" s="394"/>
      <c r="T103" s="395"/>
      <c r="U103" s="395"/>
      <c r="V103" s="395"/>
      <c r="W103" s="395"/>
      <c r="X103" s="395"/>
      <c r="Y103" s="395"/>
      <c r="Z103" s="395"/>
      <c r="AA103" s="395"/>
      <c r="AB103" s="396"/>
      <c r="AC103" s="390" t="str">
        <f t="shared" si="17"/>
        <v/>
      </c>
      <c r="AD103" s="380" t="str">
        <f t="shared" si="11"/>
        <v/>
      </c>
      <c r="AE103" s="38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477">
        <v>41</v>
      </c>
      <c r="B104" s="369">
        <f>'INPUT DATA'!O51</f>
        <v>0</v>
      </c>
      <c r="C104" s="369"/>
      <c r="D104" s="369"/>
      <c r="E104" s="370"/>
      <c r="F104" s="394"/>
      <c r="G104" s="395"/>
      <c r="H104" s="395"/>
      <c r="I104" s="395"/>
      <c r="J104" s="395"/>
      <c r="K104" s="395"/>
      <c r="L104" s="395"/>
      <c r="M104" s="395"/>
      <c r="N104" s="395"/>
      <c r="O104" s="396"/>
      <c r="P104" s="390" t="str">
        <f t="shared" si="16"/>
        <v/>
      </c>
      <c r="Q104" s="380" t="str">
        <f t="shared" si="9"/>
        <v/>
      </c>
      <c r="R104" s="381" t="str">
        <f t="shared" si="10"/>
        <v/>
      </c>
      <c r="S104" s="394"/>
      <c r="T104" s="395"/>
      <c r="U104" s="395"/>
      <c r="V104" s="395"/>
      <c r="W104" s="395"/>
      <c r="X104" s="395"/>
      <c r="Y104" s="395"/>
      <c r="Z104" s="395"/>
      <c r="AA104" s="395"/>
      <c r="AB104" s="396"/>
      <c r="AC104" s="390" t="str">
        <f t="shared" si="17"/>
        <v/>
      </c>
      <c r="AD104" s="380" t="str">
        <f t="shared" si="11"/>
        <v/>
      </c>
      <c r="AE104" s="38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477">
        <v>42</v>
      </c>
      <c r="B105" s="369">
        <f>'INPUT DATA'!O52</f>
        <v>0</v>
      </c>
      <c r="C105" s="369"/>
      <c r="D105" s="369"/>
      <c r="E105" s="370"/>
      <c r="F105" s="394"/>
      <c r="G105" s="395"/>
      <c r="H105" s="395"/>
      <c r="I105" s="395"/>
      <c r="J105" s="395"/>
      <c r="K105" s="395"/>
      <c r="L105" s="395"/>
      <c r="M105" s="395"/>
      <c r="N105" s="395"/>
      <c r="O105" s="396"/>
      <c r="P105" s="390" t="str">
        <f t="shared" si="16"/>
        <v/>
      </c>
      <c r="Q105" s="380" t="str">
        <f t="shared" si="9"/>
        <v/>
      </c>
      <c r="R105" s="381" t="str">
        <f t="shared" si="10"/>
        <v/>
      </c>
      <c r="S105" s="394"/>
      <c r="T105" s="395"/>
      <c r="U105" s="395"/>
      <c r="V105" s="395"/>
      <c r="W105" s="395"/>
      <c r="X105" s="395"/>
      <c r="Y105" s="395"/>
      <c r="Z105" s="395"/>
      <c r="AA105" s="395"/>
      <c r="AB105" s="396"/>
      <c r="AC105" s="390" t="str">
        <f t="shared" si="17"/>
        <v/>
      </c>
      <c r="AD105" s="380" t="str">
        <f t="shared" si="11"/>
        <v/>
      </c>
      <c r="AE105" s="38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477">
        <v>43</v>
      </c>
      <c r="B106" s="369">
        <f>'INPUT DATA'!O53</f>
        <v>0</v>
      </c>
      <c r="C106" s="369"/>
      <c r="D106" s="369"/>
      <c r="E106" s="370"/>
      <c r="F106" s="394"/>
      <c r="G106" s="395"/>
      <c r="H106" s="395"/>
      <c r="I106" s="395"/>
      <c r="J106" s="395"/>
      <c r="K106" s="395"/>
      <c r="L106" s="395"/>
      <c r="M106" s="395"/>
      <c r="N106" s="395"/>
      <c r="O106" s="396"/>
      <c r="P106" s="390" t="str">
        <f t="shared" si="16"/>
        <v/>
      </c>
      <c r="Q106" s="380" t="str">
        <f t="shared" si="9"/>
        <v/>
      </c>
      <c r="R106" s="381" t="str">
        <f t="shared" si="10"/>
        <v/>
      </c>
      <c r="S106" s="394"/>
      <c r="T106" s="395"/>
      <c r="U106" s="395"/>
      <c r="V106" s="395"/>
      <c r="W106" s="395"/>
      <c r="X106" s="395"/>
      <c r="Y106" s="395"/>
      <c r="Z106" s="395"/>
      <c r="AA106" s="395"/>
      <c r="AB106" s="396"/>
      <c r="AC106" s="390" t="str">
        <f t="shared" si="17"/>
        <v/>
      </c>
      <c r="AD106" s="380" t="str">
        <f t="shared" si="11"/>
        <v/>
      </c>
      <c r="AE106" s="38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477">
        <v>44</v>
      </c>
      <c r="B107" s="369">
        <f>'INPUT DATA'!O54</f>
        <v>0</v>
      </c>
      <c r="C107" s="369"/>
      <c r="D107" s="369"/>
      <c r="E107" s="370"/>
      <c r="F107" s="394"/>
      <c r="G107" s="395"/>
      <c r="H107" s="395"/>
      <c r="I107" s="395"/>
      <c r="J107" s="395"/>
      <c r="K107" s="395"/>
      <c r="L107" s="395"/>
      <c r="M107" s="395"/>
      <c r="N107" s="395"/>
      <c r="O107" s="396"/>
      <c r="P107" s="390" t="str">
        <f t="shared" si="16"/>
        <v/>
      </c>
      <c r="Q107" s="380" t="str">
        <f t="shared" si="9"/>
        <v/>
      </c>
      <c r="R107" s="381" t="str">
        <f t="shared" si="10"/>
        <v/>
      </c>
      <c r="S107" s="394"/>
      <c r="T107" s="395"/>
      <c r="U107" s="395"/>
      <c r="V107" s="395"/>
      <c r="W107" s="395"/>
      <c r="X107" s="395"/>
      <c r="Y107" s="395"/>
      <c r="Z107" s="395"/>
      <c r="AA107" s="395"/>
      <c r="AB107" s="396"/>
      <c r="AC107" s="390" t="str">
        <f t="shared" si="17"/>
        <v/>
      </c>
      <c r="AD107" s="380" t="str">
        <f t="shared" si="11"/>
        <v/>
      </c>
      <c r="AE107" s="38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477">
        <v>45</v>
      </c>
      <c r="B108" s="369">
        <f>'INPUT DATA'!O55</f>
        <v>0</v>
      </c>
      <c r="C108" s="369"/>
      <c r="D108" s="369"/>
      <c r="E108" s="370"/>
      <c r="F108" s="394"/>
      <c r="G108" s="395"/>
      <c r="H108" s="395"/>
      <c r="I108" s="395"/>
      <c r="J108" s="395"/>
      <c r="K108" s="395"/>
      <c r="L108" s="395"/>
      <c r="M108" s="395"/>
      <c r="N108" s="395"/>
      <c r="O108" s="396"/>
      <c r="P108" s="390" t="str">
        <f t="shared" si="16"/>
        <v/>
      </c>
      <c r="Q108" s="380" t="str">
        <f t="shared" si="9"/>
        <v/>
      </c>
      <c r="R108" s="381" t="str">
        <f t="shared" si="10"/>
        <v/>
      </c>
      <c r="S108" s="394"/>
      <c r="T108" s="395"/>
      <c r="U108" s="395"/>
      <c r="V108" s="395"/>
      <c r="W108" s="395"/>
      <c r="X108" s="395"/>
      <c r="Y108" s="395"/>
      <c r="Z108" s="395"/>
      <c r="AA108" s="395"/>
      <c r="AB108" s="396"/>
      <c r="AC108" s="390" t="str">
        <f t="shared" si="17"/>
        <v/>
      </c>
      <c r="AD108" s="380" t="str">
        <f t="shared" si="11"/>
        <v/>
      </c>
      <c r="AE108" s="38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477">
        <v>46</v>
      </c>
      <c r="B109" s="369">
        <f>'INPUT DATA'!O56</f>
        <v>0</v>
      </c>
      <c r="C109" s="369"/>
      <c r="D109" s="369"/>
      <c r="E109" s="370"/>
      <c r="F109" s="394"/>
      <c r="G109" s="395"/>
      <c r="H109" s="395"/>
      <c r="I109" s="395"/>
      <c r="J109" s="395"/>
      <c r="K109" s="395"/>
      <c r="L109" s="395"/>
      <c r="M109" s="395"/>
      <c r="N109" s="395"/>
      <c r="O109" s="396"/>
      <c r="P109" s="390" t="str">
        <f t="shared" si="16"/>
        <v/>
      </c>
      <c r="Q109" s="380" t="str">
        <f t="shared" si="9"/>
        <v/>
      </c>
      <c r="R109" s="381" t="str">
        <f t="shared" si="10"/>
        <v/>
      </c>
      <c r="S109" s="394"/>
      <c r="T109" s="395"/>
      <c r="U109" s="395"/>
      <c r="V109" s="395"/>
      <c r="W109" s="395"/>
      <c r="X109" s="395"/>
      <c r="Y109" s="395"/>
      <c r="Z109" s="395"/>
      <c r="AA109" s="395"/>
      <c r="AB109" s="396"/>
      <c r="AC109" s="390" t="str">
        <f t="shared" si="17"/>
        <v/>
      </c>
      <c r="AD109" s="380" t="str">
        <f t="shared" si="11"/>
        <v/>
      </c>
      <c r="AE109" s="38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477">
        <v>47</v>
      </c>
      <c r="B110" s="369">
        <f>'INPUT DATA'!O57</f>
        <v>0</v>
      </c>
      <c r="C110" s="369"/>
      <c r="D110" s="369"/>
      <c r="E110" s="370"/>
      <c r="F110" s="394"/>
      <c r="G110" s="395"/>
      <c r="H110" s="395"/>
      <c r="I110" s="395"/>
      <c r="J110" s="395"/>
      <c r="K110" s="395"/>
      <c r="L110" s="395"/>
      <c r="M110" s="395"/>
      <c r="N110" s="395"/>
      <c r="O110" s="396"/>
      <c r="P110" s="390" t="str">
        <f t="shared" si="16"/>
        <v/>
      </c>
      <c r="Q110" s="380" t="str">
        <f t="shared" si="9"/>
        <v/>
      </c>
      <c r="R110" s="381" t="str">
        <f t="shared" si="10"/>
        <v/>
      </c>
      <c r="S110" s="394"/>
      <c r="T110" s="395"/>
      <c r="U110" s="395"/>
      <c r="V110" s="395"/>
      <c r="W110" s="395"/>
      <c r="X110" s="395"/>
      <c r="Y110" s="395"/>
      <c r="Z110" s="395"/>
      <c r="AA110" s="395"/>
      <c r="AB110" s="396"/>
      <c r="AC110" s="390" t="str">
        <f t="shared" si="17"/>
        <v/>
      </c>
      <c r="AD110" s="380" t="str">
        <f t="shared" si="11"/>
        <v/>
      </c>
      <c r="AE110" s="38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477">
        <v>48</v>
      </c>
      <c r="B111" s="369">
        <f>'INPUT DATA'!O58</f>
        <v>0</v>
      </c>
      <c r="C111" s="369"/>
      <c r="D111" s="369"/>
      <c r="E111" s="370"/>
      <c r="F111" s="394"/>
      <c r="G111" s="395"/>
      <c r="H111" s="395"/>
      <c r="I111" s="395"/>
      <c r="J111" s="395"/>
      <c r="K111" s="395"/>
      <c r="L111" s="395"/>
      <c r="M111" s="395"/>
      <c r="N111" s="395"/>
      <c r="O111" s="396"/>
      <c r="P111" s="390" t="str">
        <f t="shared" si="16"/>
        <v/>
      </c>
      <c r="Q111" s="380" t="str">
        <f t="shared" si="9"/>
        <v/>
      </c>
      <c r="R111" s="381" t="str">
        <f t="shared" si="10"/>
        <v/>
      </c>
      <c r="S111" s="394"/>
      <c r="T111" s="395"/>
      <c r="U111" s="395"/>
      <c r="V111" s="395"/>
      <c r="W111" s="395"/>
      <c r="X111" s="395"/>
      <c r="Y111" s="395"/>
      <c r="Z111" s="395"/>
      <c r="AA111" s="395"/>
      <c r="AB111" s="396"/>
      <c r="AC111" s="390" t="str">
        <f t="shared" si="17"/>
        <v/>
      </c>
      <c r="AD111" s="380" t="str">
        <f t="shared" si="11"/>
        <v/>
      </c>
      <c r="AE111" s="38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477">
        <v>49</v>
      </c>
      <c r="B112" s="369">
        <f>'INPUT DATA'!O59</f>
        <v>0</v>
      </c>
      <c r="C112" s="369"/>
      <c r="D112" s="369"/>
      <c r="E112" s="370"/>
      <c r="F112" s="394"/>
      <c r="G112" s="395"/>
      <c r="H112" s="395"/>
      <c r="I112" s="395"/>
      <c r="J112" s="395"/>
      <c r="K112" s="395"/>
      <c r="L112" s="395"/>
      <c r="M112" s="395"/>
      <c r="N112" s="395"/>
      <c r="O112" s="396"/>
      <c r="P112" s="390" t="str">
        <f t="shared" si="16"/>
        <v/>
      </c>
      <c r="Q112" s="380" t="str">
        <f t="shared" si="9"/>
        <v/>
      </c>
      <c r="R112" s="381" t="str">
        <f t="shared" si="10"/>
        <v/>
      </c>
      <c r="S112" s="394"/>
      <c r="T112" s="395"/>
      <c r="U112" s="395"/>
      <c r="V112" s="395"/>
      <c r="W112" s="395"/>
      <c r="X112" s="395"/>
      <c r="Y112" s="395"/>
      <c r="Z112" s="395"/>
      <c r="AA112" s="395"/>
      <c r="AB112" s="396"/>
      <c r="AC112" s="390" t="str">
        <f t="shared" si="17"/>
        <v/>
      </c>
      <c r="AD112" s="380" t="str">
        <f t="shared" si="11"/>
        <v/>
      </c>
      <c r="AE112" s="38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86">
        <v>50</v>
      </c>
      <c r="B113" s="423">
        <f>'INPUT DATA'!O60</f>
        <v>0</v>
      </c>
      <c r="C113" s="423"/>
      <c r="D113" s="423"/>
      <c r="E113" s="424"/>
      <c r="F113" s="425"/>
      <c r="G113" s="426"/>
      <c r="H113" s="426"/>
      <c r="I113" s="426"/>
      <c r="J113" s="426"/>
      <c r="K113" s="426"/>
      <c r="L113" s="426"/>
      <c r="M113" s="426"/>
      <c r="N113" s="426"/>
      <c r="O113" s="427"/>
      <c r="P113" s="431" t="str">
        <f t="shared" si="16"/>
        <v/>
      </c>
      <c r="Q113" s="429" t="str">
        <f t="shared" si="9"/>
        <v/>
      </c>
      <c r="R113" s="434" t="str">
        <f t="shared" si="10"/>
        <v/>
      </c>
      <c r="S113" s="425"/>
      <c r="T113" s="426"/>
      <c r="U113" s="426"/>
      <c r="V113" s="426"/>
      <c r="W113" s="426"/>
      <c r="X113" s="426"/>
      <c r="Y113" s="426"/>
      <c r="Z113" s="426"/>
      <c r="AA113" s="426"/>
      <c r="AB113" s="427"/>
      <c r="AC113" s="431" t="str">
        <f t="shared" si="17"/>
        <v/>
      </c>
      <c r="AD113" s="429" t="str">
        <f t="shared" si="11"/>
        <v/>
      </c>
      <c r="AE113" s="434"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15"/>
    <row r="119" s="268" customFormat="1" hidden="1" spans="1:56">
      <c r="Q119" s="269"/>
      <c r="R119" s="269"/>
      <c r="AD119" s="269"/>
      <c r="AE119" s="269"/>
      <c r="AG119" s="269"/>
      <c r="AH119" s="269"/>
      <c r="AI119" s="269"/>
      <c r="AJ119" s="266"/>
      <c r="AN119" s="266"/>
      <c r="AO119" s="266"/>
      <c r="AP119" s="266"/>
      <c r="AQ119" s="266"/>
      <c r="AR119" s="266"/>
      <c r="AS119" s="266"/>
      <c r="AT119" s="266"/>
      <c r="AU119" s="266"/>
      <c r="AV119" s="266"/>
      <c r="AW119" s="266"/>
      <c r="AX119" s="266"/>
      <c r="AY119" s="266"/>
      <c r="AZ119" s="266"/>
      <c r="BA119" s="266"/>
      <c r="BB119" s="266"/>
      <c r="BC119" s="266"/>
      <c r="BD119"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1:AJ2"/>
    <mergeCell ref="A7:E8"/>
    <mergeCell ref="F7:J8"/>
    <mergeCell ref="K7:P8"/>
  </mergeCells>
  <conditionalFormatting sqref="Q13:Q62">
    <cfRule type="cellIs" dxfId="4" priority="11" operator="lessThan">
      <formula>60</formula>
    </cfRule>
  </conditionalFormatting>
  <conditionalFormatting sqref="Q64:Q113">
    <cfRule type="cellIs" dxfId="4" priority="10" operator="lessThan">
      <formula>60</formula>
    </cfRule>
  </conditionalFormatting>
  <conditionalFormatting sqref="AD13:AD62">
    <cfRule type="cellIs" dxfId="4" priority="9" operator="lessThan">
      <formula>60</formula>
    </cfRule>
  </conditionalFormatting>
  <conditionalFormatting sqref="AD64:AD113">
    <cfRule type="cellIs" dxfId="4" priority="8" operator="lessThan">
      <formula>60</formula>
    </cfRule>
  </conditionalFormatting>
  <conditionalFormatting sqref="AG13:AG62">
    <cfRule type="cellIs" dxfId="4" priority="7" operator="lessThan">
      <formula>60</formula>
    </cfRule>
  </conditionalFormatting>
  <conditionalFormatting sqref="AG64:AG113">
    <cfRule type="cellIs" dxfId="4" priority="1" operator="lessThan">
      <formula>60</formula>
    </cfRule>
    <cfRule type="cellIs" dxfId="4" priority="6" operator="lessThan">
      <formula>60</formula>
    </cfRule>
  </conditionalFormatting>
  <conditionalFormatting sqref="AJ13:AJ62">
    <cfRule type="cellIs" dxfId="4" priority="5" operator="lessThan">
      <formula>75</formula>
    </cfRule>
  </conditionalFormatting>
  <conditionalFormatting sqref="AJ64:AJ113">
    <cfRule type="cellIs" dxfId="4" priority="3" operator="lessThan">
      <formula>75</formula>
    </cfRule>
  </conditionalFormatting>
  <conditionalFormatting sqref="AF11:AH113">
    <cfRule type="expression" dxfId="5" priority="2">
      <formula>$AH$11=0</formula>
    </cfRule>
  </conditionalFormatting>
  <conditionalFormatting sqref="B13:E62">
    <cfRule type="expression" dxfId="6" priority="13">
      <formula>IF($AJ13&lt;75,TRUE,FALSE)</formula>
    </cfRule>
  </conditionalFormatting>
  <conditionalFormatting sqref="B64:E113">
    <cfRule type="expression" dxfId="6" priority="12">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1 A13:A62"/>
    <dataValidation type="list" allowBlank="1" showInputMessage="1" prompt="Either encode Highest Possible Score or Empty" sqref="F11:O11 S11:AB11 AF11" errorStyle="information">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6:Q65648 Q131082:Q131184 Q196618:Q196720 Q262154:Q262256 Q327690:Q327792 Q393226:Q393328 Q458762:Q458864 Q524298:Q524400 Q589834:Q589936 Q655370:Q655472 Q720906:Q721008 Q786442:Q786544 Q851978:Q852080 Q917514:Q917616 Q983050:Q983152 JM13:JM62 JM64:JM113 JM65546:JM65648 JM131082:JM131184 JM196618:JM196720 JM262154:JM262256 JM327690:JM327792 JM393226:JM393328 JM458762:JM458864 JM524298:JM524400 JM589834:JM589936 JM655370:JM655472 JM720906:JM721008 JM786442:JM786544 JM851978:JM852080 JM917514:JM917616 JM983050:JM983152 TI13:TI62 TI64:TI113 TI65546:TI65648 TI131082:TI131184 TI196618:TI196720 TI262154:TI262256 TI327690:TI327792 TI393226:TI393328 TI458762:TI458864 TI524298:TI524400 TI589834:TI589936 TI655370:TI655472 TI720906:TI721008 TI786442:TI786544 TI851978:TI852080 TI917514:TI917616 TI983050:TI983152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6:R65648 R131082:R131184 R196618:R196720 R262154:R262256 R327690:R327792 R393226:R393328 R458762:R458864 R524298:R524400 R589834:R589936 R655370:R655472 R720906:R721008 R786442:R786544 R851978:R852080 R917514:R917616 R983050:R983152 JN13:JN62 JN64:JN113 JN65546:JN65648 JN131082:JN131184 JN196618:JN196720 JN262154:JN262256 JN327690:JN327792 JN393226:JN393328 JN458762:JN458864 JN524298:JN524400 JN589834:JN589936 JN655370:JN655472 JN720906:JN721008 JN786442:JN786544 JN851978:JN852080 JN917514:JN917616 JN983050:JN983152 TJ13:TJ62 TJ64:TJ113 TJ65546:TJ65648 TJ131082:TJ131184 TJ196618:TJ196720 TJ262154:TJ262256 TJ327690:TJ327792 TJ393226:TJ393328 TJ458762:TJ458864 TJ524298:TJ524400 TJ589834:TJ589936 TJ655370:TJ655472 TJ720906:TJ721008 TJ786442:TJ786544 TJ851978:TJ852080 TJ917514:TJ917616 TJ983050:TJ983152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6:AD65648 AD131082:AD131184 AD196618:AD196720 AD262154:AD262256 AD327690:AD327792 AD393226:AD393328 AD458762:AD458864 AD524298:AD524400 AD589834:AD589936 AD655370:AD655472 AD720906:AD721008 AD786442:AD786544 AD851978:AD852080 AD917514:AD917616 AD983050:AD983152 JZ13:JZ62 JZ64:JZ113 JZ65546:JZ65648 JZ131082:JZ131184 JZ196618:JZ196720 JZ262154:JZ262256 JZ327690:JZ327792 JZ393226:JZ393328 JZ458762:JZ458864 JZ524298:JZ524400 JZ589834:JZ589936 JZ655370:JZ655472 JZ720906:JZ721008 JZ786442:JZ786544 JZ851978:JZ852080 JZ917514:JZ917616 JZ983050:JZ983152 TV13:TV62 TV64:TV113 TV65546:TV65648 TV131082:TV131184 TV196618:TV196720 TV262154:TV262256 TV327690:TV327792 TV393226:TV393328 TV458762:TV458864 TV524298:TV524400 TV589834:TV589936 TV655370:TV655472 TV720906:TV721008 TV786442:TV786544 TV851978:TV852080 TV917514:TV917616 TV983050:TV983152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6:AE65648 AE131082:AE131184 AE196618:AE196720 AE262154:AE262256 AE327690:AE327792 AE393226:AE393328 AE458762:AE458864 AE524298:AE524400 AE589834:AE589936 AE655370:AE655472 AE720906:AE721008 AE786442:AE786544 AE851978:AE852080 AE917514:AE917616 AE983050:AE983152 KA13:KA62 KA64:KA113 KA65546:KA65648 KA131082:KA131184 KA196618:KA196720 KA262154:KA262256 KA327690:KA327792 KA393226:KA393328 KA458762:KA458864 KA524298:KA524400 KA589834:KA589936 KA655370:KA655472 KA720906:KA721008 KA786442:KA786544 KA851978:KA852080 KA917514:KA917616 KA983050:KA983152 TW13:TW62 TW64:TW113 TW65546:TW65648 TW131082:TW131184 TW196618:TW196720 TW262154:TW262256 TW327690:TW327792 TW393226:TW393328 TW458762:TW458864 TW524298:TW524400 TW589834:TW589936 TW655370:TW655472 TW720906:TW721008 TW786442:TW786544 TW851978:TW852080 TW917514:TW917616 TW983050:TW983152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6:AG65648 AG131082:AG131184 AG196618:AG196720 AG262154:AG262256 AG327690:AG327792 AG393226:AG393328 AG458762:AG458864 AG524298:AG524400 AG589834:AG589936 AG655370:AG655472 AG720906:AG721008 AG786442:AG786544 AG851978:AG852080 AG917514:AG917616 AG983050:AG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6:AH65648 AH131082:AH131184 AH196618:AH196720 AH262154:AH262256 AH327690:AH327792 AH393226:AH393328 AH458762:AH458864 AH524298:AH524400 AH589834:AH589936 AH655370:AH655472 AH720906:AH721008 AH786442:AH786544 AH851978:AH852080 AH917514:AH917616 AH983050:AH983152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648 AI131082:AI131184 AI196618:AI196720 AI262154:AI262256 AI327690:AI327792 AI393226:AI393328 AI458762:AI458864 AI524298:AI524400 AI589834:AI589936 AI655370:AI655472 AI720906:AI721008 AI786442:AI786544 AI851978:AI852080 AI917514:AI917616 AI983050:AI983152 KE13:KE62 KE64:KE113 KE65546:KE65648 KE131082:KE131184 KE196618:KE196720 KE262154:KE262256 KE327690:KE327792 KE393226:KE393328 KE458762:KE458864 KE524298:KE524400 KE589834:KE589936 KE655370:KE655472 KE720906:KE721008 KE786442:KE786544 KE851978:KE852080 KE917514:KE917616 KE983050:KE983152 UA13:UA62 UA64:UA113 UA65546:UA65648 UA131082:UA131184 UA196618:UA196720 UA262154:UA262256 UA327690:UA327792 UA393226:UA393328 UA458762:UA458864 UA524298:UA524400 UA589834:UA589936 UA655370:UA655472 UA720906:UA721008 UA786442:UA786544 UA851978:UA852080 UA917514:UA917616 UA983050:UA983152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$G$11</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$H$11</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$I$11</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$J$11</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$L$11</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$M$11</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$N$11</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$O$11</formula1>
    </dataValidation>
    <dataValidation allowBlank="1" showInputMessage="1" showErrorMessage="1" prompt="Written Works' Total Raw Score" sqref="P13:P62 P64:P113"/>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$S$11</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$T$11</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$U$11</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$V$11</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$W$11</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$X$11</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$Y$11</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$Z$11</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$AA$11</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$AB$11</formula1>
    </dataValidation>
    <dataValidation allowBlank="1" showInputMessage="1" showErrorMessage="1" prompt="Performance Tasks' Total Raw Scores" sqref="AC13:AC62 AC64:AC113"/>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'Helper(IMPORTANT!)'!$U$3:$U$203</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$AF$11</formula1>
    </dataValidation>
    <dataValidation allowBlank="1" showInputMessage="1" prompt="INITIAL GRADE" sqref="AI13:AI62 AI64:AI113"/>
    <dataValidation allowBlank="1" showInputMessage="1" prompt="QUARTERLY GRADE (TRANSMUTED GRADE)" sqref="AJ13:AJ62 AJ64:AJ113"/>
    <dataValidation type="list" showInputMessage="1" showErrorMessage="1" sqref="F13:O62 F64:O113">
      <formula1>'Helper(IMPORTANT!)'!A$3:A$203</formula1>
    </dataValidation>
    <dataValidation type="list" showInputMessage="1" showErrorMessage="1" sqref="S13:AB62 S64:AB113">
      <formula1>'Helper(IMPORTANT!)'!K$3:K$203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BF120"/>
  <sheetViews>
    <sheetView showGridLines="0" tabSelected="1" zoomScale="90" zoomScaleNormal="90" zoomScaleSheetLayoutView="90" workbookViewId="0">
      <pane ySplit="11" topLeftCell="A12" activePane="bottomLeft" state="frozen"/>
      <selection/>
      <selection pane="bottomLeft" activeCell="N19" sqref="N19"/>
    </sheetView>
  </sheetViews>
  <sheetFormatPr defaultColWidth="0" defaultRowHeight="13.8"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181</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182</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7"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196</v>
      </c>
      <c r="B7" s="288"/>
      <c r="C7" s="288"/>
      <c r="D7" s="288"/>
      <c r="E7" s="289"/>
      <c r="F7" s="290" t="s">
        <v>184</v>
      </c>
      <c r="G7" s="291"/>
      <c r="H7" s="291"/>
      <c r="I7" s="291"/>
      <c r="J7" s="291"/>
      <c r="K7" s="292" t="str">
        <f>'INPUT DATA'!F24&amp;" - "&amp;'INPUT DATA'!F25</f>
        <v>12 - STEM-CORPUZ</v>
      </c>
      <c r="L7" s="292"/>
      <c r="M7" s="292"/>
      <c r="N7" s="292"/>
      <c r="O7" s="292"/>
      <c r="P7" s="293"/>
      <c r="Q7" s="294" t="s">
        <v>185</v>
      </c>
      <c r="R7" s="295"/>
      <c r="S7" s="112" t="str">
        <f>'INPUT DATA'!F22</f>
        <v>ROBERTO MENDOZA</v>
      </c>
      <c r="T7" s="112"/>
      <c r="U7" s="112"/>
      <c r="V7" s="112"/>
      <c r="W7" s="112"/>
      <c r="X7" s="112"/>
      <c r="Y7" s="112"/>
      <c r="Z7" s="112"/>
      <c r="AA7" s="112"/>
      <c r="AB7" s="113"/>
      <c r="AC7" s="296" t="s">
        <v>186</v>
      </c>
      <c r="AD7" s="297"/>
      <c r="AE7" s="298" t="str">
        <f>IF('INPUT DATA'!F30&lt;&gt;"",'INPUT DATA'!F30,'INPUT DATA'!F28)</f>
        <v>Understanding Culture, Society and Politics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187</v>
      </c>
      <c r="R8" s="308"/>
      <c r="S8" s="698" t="s">
        <v>188</v>
      </c>
      <c r="T8" s="309"/>
      <c r="U8" s="309"/>
      <c r="V8" s="309"/>
      <c r="W8" s="309"/>
      <c r="X8" s="309"/>
      <c r="Y8" s="309"/>
      <c r="Z8" s="309"/>
      <c r="AA8" s="309"/>
      <c r="AB8" s="310"/>
      <c r="AC8" s="307" t="s">
        <v>189</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190</v>
      </c>
      <c r="AJ9" s="324" t="s">
        <v>191</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192</v>
      </c>
      <c r="Q10" s="332" t="s">
        <v>193</v>
      </c>
      <c r="R10" s="333" t="s">
        <v>194</v>
      </c>
      <c r="S10" s="328">
        <v>1</v>
      </c>
      <c r="T10" s="329">
        <v>2</v>
      </c>
      <c r="U10" s="329">
        <v>3</v>
      </c>
      <c r="V10" s="329">
        <v>4</v>
      </c>
      <c r="W10" s="329">
        <v>5</v>
      </c>
      <c r="X10" s="329">
        <v>6</v>
      </c>
      <c r="Y10" s="329">
        <v>7</v>
      </c>
      <c r="Z10" s="329">
        <v>8</v>
      </c>
      <c r="AA10" s="329">
        <v>9</v>
      </c>
      <c r="AB10" s="330">
        <v>10</v>
      </c>
      <c r="AC10" s="331" t="s">
        <v>192</v>
      </c>
      <c r="AD10" s="332" t="s">
        <v>193</v>
      </c>
      <c r="AE10" s="334" t="s">
        <v>194</v>
      </c>
      <c r="AF10" s="335">
        <v>1</v>
      </c>
      <c r="AG10" s="332" t="s">
        <v>193</v>
      </c>
      <c r="AH10" s="336" t="s">
        <v>194</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v>10</v>
      </c>
      <c r="G11" s="343">
        <v>10</v>
      </c>
      <c r="H11" s="343">
        <v>10</v>
      </c>
      <c r="I11" s="343">
        <v>10</v>
      </c>
      <c r="J11" s="343">
        <v>10</v>
      </c>
      <c r="K11" s="343"/>
      <c r="L11" s="343"/>
      <c r="M11" s="343"/>
      <c r="N11" s="343"/>
      <c r="O11" s="344"/>
      <c r="P11" s="345">
        <f>IF(COUNT($F11:$O11)=0,"",SUM($F11:$O11))</f>
        <v>50</v>
      </c>
      <c r="Q11" s="346">
        <v>100</v>
      </c>
      <c r="R11" s="347">
        <f>IF('INPUT DATA'!$F$26="","",INDEX('Helper(IMPORTANT!)'!$CL$2:$CL$6,MATCH(AE8,'Helper(IMPORTANT!)'!$CH$2:$CH$6,0)))</f>
        <v>0.25</v>
      </c>
      <c r="S11" s="342">
        <v>50</v>
      </c>
      <c r="T11" s="343"/>
      <c r="U11" s="343"/>
      <c r="V11" s="343"/>
      <c r="W11" s="343"/>
      <c r="X11" s="343"/>
      <c r="Y11" s="343"/>
      <c r="Z11" s="343"/>
      <c r="AA11" s="343"/>
      <c r="AB11" s="344"/>
      <c r="AC11" s="348">
        <f>IF(COUNT($S11:$AB11)=0,"",SUM($S11:$AB11))</f>
        <v>50</v>
      </c>
      <c r="AD11" s="346">
        <v>100</v>
      </c>
      <c r="AE11" s="349">
        <f>IF('INPUT DATA'!$F$26="","",INDEX('Helper(IMPORTANT!)'!$CM$2:$CM$6,MATCH(AE8,'Helper(IMPORTANT!)'!$CH$2:$CH$6,0)))</f>
        <v>0.5</v>
      </c>
      <c r="AF11" s="350">
        <v>50</v>
      </c>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195</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ALDRIN R.</v>
      </c>
      <c r="C13" s="369"/>
      <c r="D13" s="369"/>
      <c r="E13" s="370"/>
      <c r="F13" s="440">
        <v>9</v>
      </c>
      <c r="G13" s="441">
        <v>6</v>
      </c>
      <c r="H13" s="441">
        <v>5</v>
      </c>
      <c r="I13" s="442">
        <v>9</v>
      </c>
      <c r="J13" s="441">
        <v>10</v>
      </c>
      <c r="K13" s="372"/>
      <c r="L13" s="372"/>
      <c r="M13" s="372"/>
      <c r="N13" s="372"/>
      <c r="O13" s="373"/>
      <c r="P13" s="374">
        <f>IF(COUNT($F13:$O13)=0,"",SUM($F13:$O13))</f>
        <v>39</v>
      </c>
      <c r="Q13" s="375">
        <f>IFERROR(IF(P13="","",ROUND(P13/$P$11*100,2)),"")</f>
        <v>78</v>
      </c>
      <c r="R13" s="376">
        <f>IFERROR(IF(Q13="","",ROUND(Q13*$R$11,2)),"")</f>
        <v>19.5</v>
      </c>
      <c r="S13" s="440">
        <v>50</v>
      </c>
      <c r="T13" s="372"/>
      <c r="U13" s="372"/>
      <c r="V13" s="372"/>
      <c r="W13" s="372"/>
      <c r="X13" s="372"/>
      <c r="Y13" s="372"/>
      <c r="Z13" s="372"/>
      <c r="AA13" s="372"/>
      <c r="AB13" s="373"/>
      <c r="AC13" s="377">
        <f>IF(COUNT($S13:$AB13)=0,"",SUM($S13:$AB13))</f>
        <v>50</v>
      </c>
      <c r="AD13" s="375">
        <f>IFERROR(IF(AC13="","",ROUND(AC13/$AC$11*100,2)),"")</f>
        <v>100</v>
      </c>
      <c r="AE13" s="378">
        <f>IFERROR(IF(AD13="","",ROUND(AD13*$AE$11,2)),"")</f>
        <v>50</v>
      </c>
      <c r="AF13" s="440">
        <v>50</v>
      </c>
      <c r="AG13" s="380">
        <f>IFERROR(IF(AF13="","",ROUND(AF13/$AF$11*100,2)),"")</f>
        <v>100</v>
      </c>
      <c r="AH13" s="381">
        <f>IFERROR(IF(AG13="","",ROUND(AG13*$AH$11,2)),"")</f>
        <v>25</v>
      </c>
      <c r="AI13" s="382">
        <f>IFERROR(R13+AE13+AH13,"")</f>
        <v>94.5</v>
      </c>
      <c r="AJ13" s="383">
        <f>IFERROR(VLOOKUP(AI13,'Helper(IMPORTANT!)'!$CQ$1:$CR$41,2,TRUE),"")</f>
        <v>96</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KYLE N.</v>
      </c>
      <c r="C14" s="369"/>
      <c r="D14" s="369"/>
      <c r="E14" s="370"/>
      <c r="F14" s="443">
        <v>7</v>
      </c>
      <c r="G14" s="441">
        <v>7</v>
      </c>
      <c r="H14" s="441">
        <v>6</v>
      </c>
      <c r="I14" s="441">
        <v>5</v>
      </c>
      <c r="J14" s="441">
        <v>10</v>
      </c>
      <c r="K14" s="386"/>
      <c r="L14" s="386"/>
      <c r="M14" s="386"/>
      <c r="N14" s="386"/>
      <c r="O14" s="387"/>
      <c r="P14" s="388">
        <f t="shared" ref="P14:P77" si="0">IF(COUNT($F14:$O14)=0,"",SUM($F14:$O14))</f>
        <v>35</v>
      </c>
      <c r="Q14" s="380">
        <f t="shared" ref="Q14:Q62" si="1">IFERROR(IF(P14="","",ROUND(P14/$P$11*100,2)),"")</f>
        <v>70</v>
      </c>
      <c r="R14" s="389">
        <f t="shared" ref="R14:R62" si="2">IFERROR(IF(Q14="","",ROUND(Q14*$R$11,2)),"")</f>
        <v>17.5</v>
      </c>
      <c r="S14" s="443">
        <v>20</v>
      </c>
      <c r="T14" s="386"/>
      <c r="U14" s="386"/>
      <c r="V14" s="386"/>
      <c r="W14" s="386"/>
      <c r="X14" s="386"/>
      <c r="Y14" s="386"/>
      <c r="Z14" s="386"/>
      <c r="AA14" s="386"/>
      <c r="AB14" s="387"/>
      <c r="AC14" s="390">
        <f t="shared" ref="AC14:AC77" si="3">IF(COUNT($S14:$AB14)=0,"",SUM($S14:$AB14))</f>
        <v>20</v>
      </c>
      <c r="AD14" s="380">
        <f t="shared" ref="AD14:AD62" si="4">IFERROR(IF(AC14="","",ROUND(AC14/$AC$11*100,2)),"")</f>
        <v>40</v>
      </c>
      <c r="AE14" s="391">
        <f t="shared" ref="AE14:AE62" si="5">IFERROR(IF(AD14="","",ROUND(AD14*$AE$11,2)),"")</f>
        <v>20</v>
      </c>
      <c r="AF14" s="443">
        <v>20</v>
      </c>
      <c r="AG14" s="380">
        <f t="shared" ref="AG14:AG62" si="6">IFERROR(IF(AF14="","",ROUND(AF14/$AF$11*100,2)),"")</f>
        <v>40</v>
      </c>
      <c r="AH14" s="381">
        <f t="shared" ref="AH14:AH62" si="7">IFERROR(IF(AG14="","",ROUND(AG14*$AH$11,2)),"")</f>
        <v>10</v>
      </c>
      <c r="AI14" s="392">
        <f t="shared" ref="AI14:AI62" si="8">IFERROR(R14+AE14+AH14,"")</f>
        <v>47.5</v>
      </c>
      <c r="AJ14" s="393">
        <f>IFERROR(VLOOKUP(AI14,'Helper(IMPORTANT!)'!$CQ$1:$CR$41,2,TRUE),"")</f>
        <v>71</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MARK ANTHONY U.</v>
      </c>
      <c r="C15" s="369"/>
      <c r="D15" s="369"/>
      <c r="E15" s="370"/>
      <c r="F15" s="443">
        <v>10</v>
      </c>
      <c r="G15" s="442">
        <v>9</v>
      </c>
      <c r="H15" s="441">
        <v>10</v>
      </c>
      <c r="I15" s="441">
        <v>6</v>
      </c>
      <c r="J15" s="441">
        <v>6</v>
      </c>
      <c r="K15" s="386"/>
      <c r="L15" s="386"/>
      <c r="M15" s="386"/>
      <c r="N15" s="386"/>
      <c r="O15" s="387"/>
      <c r="P15" s="388">
        <f t="shared" si="0"/>
        <v>41</v>
      </c>
      <c r="Q15" s="380">
        <f t="shared" si="1"/>
        <v>82</v>
      </c>
      <c r="R15" s="389">
        <f t="shared" si="2"/>
        <v>20.5</v>
      </c>
      <c r="S15" s="443">
        <v>34</v>
      </c>
      <c r="T15" s="386"/>
      <c r="U15" s="386"/>
      <c r="V15" s="386"/>
      <c r="W15" s="386"/>
      <c r="X15" s="386"/>
      <c r="Y15" s="386"/>
      <c r="Z15" s="386"/>
      <c r="AA15" s="386"/>
      <c r="AB15" s="387"/>
      <c r="AC15" s="390">
        <f t="shared" si="3"/>
        <v>34</v>
      </c>
      <c r="AD15" s="380">
        <f t="shared" si="4"/>
        <v>68</v>
      </c>
      <c r="AE15" s="391">
        <f t="shared" si="5"/>
        <v>34</v>
      </c>
      <c r="AF15" s="443">
        <v>34</v>
      </c>
      <c r="AG15" s="380">
        <f t="shared" si="6"/>
        <v>68</v>
      </c>
      <c r="AH15" s="381">
        <f t="shared" si="7"/>
        <v>17</v>
      </c>
      <c r="AI15" s="392">
        <f t="shared" si="8"/>
        <v>71.5</v>
      </c>
      <c r="AJ15" s="393">
        <f>IFERROR(VLOOKUP(AI15,'Helper(IMPORTANT!)'!$CQ$1:$CR$41,2,TRUE),"")</f>
        <v>82</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CABRERA, RAFAEL C.</v>
      </c>
      <c r="C16" s="369"/>
      <c r="D16" s="369"/>
      <c r="E16" s="370"/>
      <c r="F16" s="444">
        <v>9</v>
      </c>
      <c r="G16" s="441">
        <v>5</v>
      </c>
      <c r="H16" s="441">
        <v>10</v>
      </c>
      <c r="I16" s="441">
        <v>7</v>
      </c>
      <c r="J16" s="441">
        <v>7</v>
      </c>
      <c r="K16" s="395"/>
      <c r="L16" s="395"/>
      <c r="M16" s="395"/>
      <c r="N16" s="395"/>
      <c r="O16" s="396"/>
      <c r="P16" s="388">
        <f t="shared" si="0"/>
        <v>38</v>
      </c>
      <c r="Q16" s="380">
        <f t="shared" si="1"/>
        <v>76</v>
      </c>
      <c r="R16" s="389">
        <f t="shared" si="2"/>
        <v>19</v>
      </c>
      <c r="S16" s="444">
        <v>48</v>
      </c>
      <c r="T16" s="395"/>
      <c r="U16" s="395"/>
      <c r="V16" s="395"/>
      <c r="W16" s="395"/>
      <c r="X16" s="395"/>
      <c r="Y16" s="395"/>
      <c r="Z16" s="395"/>
      <c r="AA16" s="395"/>
      <c r="AB16" s="396"/>
      <c r="AC16" s="390">
        <f t="shared" si="3"/>
        <v>48</v>
      </c>
      <c r="AD16" s="380">
        <f t="shared" si="4"/>
        <v>96</v>
      </c>
      <c r="AE16" s="391">
        <f t="shared" si="5"/>
        <v>48</v>
      </c>
      <c r="AF16" s="444">
        <v>48</v>
      </c>
      <c r="AG16" s="380">
        <f t="shared" si="6"/>
        <v>96</v>
      </c>
      <c r="AH16" s="381">
        <f t="shared" si="7"/>
        <v>24</v>
      </c>
      <c r="AI16" s="392">
        <f t="shared" si="8"/>
        <v>91</v>
      </c>
      <c r="AJ16" s="393">
        <f>IFERROR(VLOOKUP(AI16,'Helper(IMPORTANT!)'!$CQ$1:$CR$41,2,TRUE),"")</f>
        <v>94</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CASTILLO, JEROME J.</v>
      </c>
      <c r="C17" s="369"/>
      <c r="D17" s="369"/>
      <c r="E17" s="370"/>
      <c r="F17" s="444">
        <v>10</v>
      </c>
      <c r="G17" s="441">
        <v>6</v>
      </c>
      <c r="H17" s="441">
        <v>6</v>
      </c>
      <c r="I17" s="441">
        <v>7</v>
      </c>
      <c r="J17" s="441">
        <v>7</v>
      </c>
      <c r="K17" s="395"/>
      <c r="L17" s="395"/>
      <c r="M17" s="395"/>
      <c r="N17" s="395"/>
      <c r="O17" s="396"/>
      <c r="P17" s="388">
        <f t="shared" si="0"/>
        <v>36</v>
      </c>
      <c r="Q17" s="380">
        <f t="shared" si="1"/>
        <v>72</v>
      </c>
      <c r="R17" s="389">
        <f t="shared" si="2"/>
        <v>18</v>
      </c>
      <c r="S17" s="444">
        <v>48</v>
      </c>
      <c r="T17" s="395"/>
      <c r="U17" s="395"/>
      <c r="V17" s="395"/>
      <c r="W17" s="395"/>
      <c r="X17" s="395"/>
      <c r="Y17" s="395"/>
      <c r="Z17" s="395"/>
      <c r="AA17" s="395"/>
      <c r="AB17" s="396"/>
      <c r="AC17" s="390">
        <f t="shared" si="3"/>
        <v>48</v>
      </c>
      <c r="AD17" s="380">
        <f t="shared" si="4"/>
        <v>96</v>
      </c>
      <c r="AE17" s="391">
        <f t="shared" si="5"/>
        <v>48</v>
      </c>
      <c r="AF17" s="444">
        <v>48</v>
      </c>
      <c r="AG17" s="380">
        <f t="shared" si="6"/>
        <v>96</v>
      </c>
      <c r="AH17" s="381">
        <f t="shared" si="7"/>
        <v>24</v>
      </c>
      <c r="AI17" s="392">
        <f t="shared" si="8"/>
        <v>90</v>
      </c>
      <c r="AJ17" s="393">
        <f>IFERROR(VLOOKUP(AI17,'Helper(IMPORTANT!)'!$CQ$1:$CR$41,2,TRUE),"")</f>
        <v>93</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FLORES, RAFAEL Z.</v>
      </c>
      <c r="C18" s="369"/>
      <c r="D18" s="369"/>
      <c r="E18" s="370"/>
      <c r="F18" s="444">
        <v>10</v>
      </c>
      <c r="G18" s="441">
        <v>7</v>
      </c>
      <c r="H18" s="441">
        <v>7</v>
      </c>
      <c r="I18" s="441">
        <v>8</v>
      </c>
      <c r="J18" s="441">
        <v>8</v>
      </c>
      <c r="K18" s="395"/>
      <c r="L18" s="395"/>
      <c r="M18" s="395"/>
      <c r="N18" s="395"/>
      <c r="O18" s="396"/>
      <c r="P18" s="388">
        <f t="shared" si="0"/>
        <v>40</v>
      </c>
      <c r="Q18" s="380">
        <f t="shared" si="1"/>
        <v>80</v>
      </c>
      <c r="R18" s="389">
        <f t="shared" si="2"/>
        <v>20</v>
      </c>
      <c r="S18" s="440">
        <v>50</v>
      </c>
      <c r="T18" s="395"/>
      <c r="U18" s="395"/>
      <c r="V18" s="395"/>
      <c r="W18" s="395"/>
      <c r="X18" s="395"/>
      <c r="Y18" s="395"/>
      <c r="Z18" s="395"/>
      <c r="AA18" s="395"/>
      <c r="AB18" s="396"/>
      <c r="AC18" s="390">
        <f t="shared" si="3"/>
        <v>50</v>
      </c>
      <c r="AD18" s="380">
        <f t="shared" si="4"/>
        <v>100</v>
      </c>
      <c r="AE18" s="391">
        <f t="shared" si="5"/>
        <v>50</v>
      </c>
      <c r="AF18" s="440">
        <v>50</v>
      </c>
      <c r="AG18" s="380">
        <f t="shared" si="6"/>
        <v>100</v>
      </c>
      <c r="AH18" s="381">
        <f t="shared" si="7"/>
        <v>25</v>
      </c>
      <c r="AI18" s="392">
        <f t="shared" si="8"/>
        <v>95</v>
      </c>
      <c r="AJ18" s="393">
        <f>IFERROR(VLOOKUP(AI18,'Helper(IMPORTANT!)'!$CQ$1:$CR$41,2,TRUE),"")</f>
        <v>96</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GUTIERREZ, NATHANIEL U.</v>
      </c>
      <c r="C19" s="369"/>
      <c r="D19" s="369"/>
      <c r="E19" s="370"/>
      <c r="F19" s="444">
        <v>0</v>
      </c>
      <c r="G19" s="441">
        <v>8</v>
      </c>
      <c r="H19" s="441">
        <v>10</v>
      </c>
      <c r="I19" s="442">
        <v>9</v>
      </c>
      <c r="J19" s="441">
        <v>10</v>
      </c>
      <c r="K19" s="395"/>
      <c r="L19" s="395"/>
      <c r="M19" s="395"/>
      <c r="N19" s="395"/>
      <c r="O19" s="396"/>
      <c r="P19" s="388">
        <f t="shared" si="0"/>
        <v>37</v>
      </c>
      <c r="Q19" s="380">
        <f t="shared" si="1"/>
        <v>74</v>
      </c>
      <c r="R19" s="389">
        <f t="shared" si="2"/>
        <v>18.5</v>
      </c>
      <c r="S19" s="443">
        <v>20</v>
      </c>
      <c r="T19" s="395"/>
      <c r="U19" s="395"/>
      <c r="V19" s="395"/>
      <c r="W19" s="395"/>
      <c r="X19" s="395"/>
      <c r="Y19" s="395"/>
      <c r="Z19" s="395"/>
      <c r="AA19" s="395"/>
      <c r="AB19" s="396"/>
      <c r="AC19" s="390">
        <f t="shared" si="3"/>
        <v>20</v>
      </c>
      <c r="AD19" s="380">
        <f t="shared" si="4"/>
        <v>40</v>
      </c>
      <c r="AE19" s="391">
        <f t="shared" si="5"/>
        <v>20</v>
      </c>
      <c r="AF19" s="443">
        <v>20</v>
      </c>
      <c r="AG19" s="380">
        <f t="shared" si="6"/>
        <v>40</v>
      </c>
      <c r="AH19" s="381">
        <f t="shared" si="7"/>
        <v>10</v>
      </c>
      <c r="AI19" s="392">
        <f t="shared" si="8"/>
        <v>48.5</v>
      </c>
      <c r="AJ19" s="393">
        <f>IFERROR(VLOOKUP(AI19,'Helper(IMPORTANT!)'!$CQ$1:$CR$41,2,TRUE),"")</f>
        <v>72</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LACSON, KYLE E.</v>
      </c>
      <c r="C20" s="369"/>
      <c r="D20" s="369"/>
      <c r="E20" s="370"/>
      <c r="F20" s="444">
        <v>10</v>
      </c>
      <c r="G20" s="441">
        <v>8</v>
      </c>
      <c r="H20" s="441">
        <v>0</v>
      </c>
      <c r="I20" s="441">
        <v>5</v>
      </c>
      <c r="J20" s="441">
        <v>10</v>
      </c>
      <c r="K20" s="395"/>
      <c r="L20" s="395"/>
      <c r="M20" s="395"/>
      <c r="N20" s="395"/>
      <c r="O20" s="396"/>
      <c r="P20" s="388">
        <f t="shared" si="0"/>
        <v>33</v>
      </c>
      <c r="Q20" s="380">
        <f t="shared" si="1"/>
        <v>66</v>
      </c>
      <c r="R20" s="389">
        <f t="shared" si="2"/>
        <v>16.5</v>
      </c>
      <c r="S20" s="443">
        <v>34</v>
      </c>
      <c r="T20" s="395"/>
      <c r="U20" s="395"/>
      <c r="V20" s="395"/>
      <c r="W20" s="395"/>
      <c r="X20" s="395"/>
      <c r="Y20" s="395"/>
      <c r="Z20" s="395"/>
      <c r="AA20" s="395"/>
      <c r="AB20" s="396"/>
      <c r="AC20" s="390">
        <f t="shared" si="3"/>
        <v>34</v>
      </c>
      <c r="AD20" s="380">
        <f t="shared" si="4"/>
        <v>68</v>
      </c>
      <c r="AE20" s="391">
        <f t="shared" si="5"/>
        <v>34</v>
      </c>
      <c r="AF20" s="443">
        <v>34</v>
      </c>
      <c r="AG20" s="380">
        <f t="shared" si="6"/>
        <v>68</v>
      </c>
      <c r="AH20" s="381">
        <f t="shared" si="7"/>
        <v>17</v>
      </c>
      <c r="AI20" s="392">
        <f t="shared" si="8"/>
        <v>67.5</v>
      </c>
      <c r="AJ20" s="393">
        <f>IFERROR(VLOOKUP(AI20,'Helper(IMPORTANT!)'!$CQ$1:$CR$41,2,TRUE),"")</f>
        <v>79</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MACARAEG, KENNETH H.</v>
      </c>
      <c r="C21" s="369"/>
      <c r="D21" s="369"/>
      <c r="E21" s="370"/>
      <c r="F21" s="444">
        <v>10</v>
      </c>
      <c r="G21" s="441">
        <v>6</v>
      </c>
      <c r="H21" s="441">
        <v>6</v>
      </c>
      <c r="I21" s="441">
        <v>7</v>
      </c>
      <c r="J21" s="441">
        <v>7</v>
      </c>
      <c r="K21" s="395"/>
      <c r="L21" s="395"/>
      <c r="M21" s="395"/>
      <c r="N21" s="395"/>
      <c r="O21" s="396"/>
      <c r="P21" s="388">
        <f t="shared" si="0"/>
        <v>36</v>
      </c>
      <c r="Q21" s="380">
        <f t="shared" si="1"/>
        <v>72</v>
      </c>
      <c r="R21" s="389">
        <f t="shared" si="2"/>
        <v>18</v>
      </c>
      <c r="S21" s="444">
        <v>48</v>
      </c>
      <c r="T21" s="395"/>
      <c r="U21" s="395"/>
      <c r="V21" s="395"/>
      <c r="W21" s="395"/>
      <c r="X21" s="395"/>
      <c r="Y21" s="395"/>
      <c r="Z21" s="395"/>
      <c r="AA21" s="395"/>
      <c r="AB21" s="396"/>
      <c r="AC21" s="390">
        <f t="shared" si="3"/>
        <v>48</v>
      </c>
      <c r="AD21" s="380">
        <f t="shared" si="4"/>
        <v>96</v>
      </c>
      <c r="AE21" s="391">
        <f t="shared" si="5"/>
        <v>48</v>
      </c>
      <c r="AF21" s="444">
        <v>48</v>
      </c>
      <c r="AG21" s="380">
        <f t="shared" si="6"/>
        <v>96</v>
      </c>
      <c r="AH21" s="381">
        <f t="shared" si="7"/>
        <v>24</v>
      </c>
      <c r="AI21" s="392">
        <f t="shared" si="8"/>
        <v>90</v>
      </c>
      <c r="AJ21" s="393">
        <f>IFERROR(VLOOKUP(AI21,'Helper(IMPORTANT!)'!$CQ$1:$CR$41,2,TRUE),"")</f>
        <v>93</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NAVARRO, CHRISTIAN O.</v>
      </c>
      <c r="C22" s="369"/>
      <c r="D22" s="369"/>
      <c r="E22" s="370"/>
      <c r="F22" s="444">
        <v>10</v>
      </c>
      <c r="G22" s="441">
        <v>7</v>
      </c>
      <c r="H22" s="441">
        <v>7</v>
      </c>
      <c r="I22" s="441">
        <v>8</v>
      </c>
      <c r="J22" s="441">
        <v>8</v>
      </c>
      <c r="K22" s="395"/>
      <c r="L22" s="395"/>
      <c r="M22" s="395"/>
      <c r="N22" s="395"/>
      <c r="O22" s="396"/>
      <c r="P22" s="388">
        <f t="shared" si="0"/>
        <v>40</v>
      </c>
      <c r="Q22" s="380">
        <f t="shared" si="1"/>
        <v>80</v>
      </c>
      <c r="R22" s="389">
        <f t="shared" si="2"/>
        <v>20</v>
      </c>
      <c r="S22" s="444">
        <v>48</v>
      </c>
      <c r="T22" s="395"/>
      <c r="U22" s="395"/>
      <c r="V22" s="395"/>
      <c r="W22" s="395"/>
      <c r="X22" s="395"/>
      <c r="Y22" s="395"/>
      <c r="Z22" s="395"/>
      <c r="AA22" s="395"/>
      <c r="AB22" s="396"/>
      <c r="AC22" s="390">
        <f t="shared" si="3"/>
        <v>48</v>
      </c>
      <c r="AD22" s="380">
        <f t="shared" si="4"/>
        <v>96</v>
      </c>
      <c r="AE22" s="391">
        <f t="shared" si="5"/>
        <v>48</v>
      </c>
      <c r="AF22" s="444">
        <v>48</v>
      </c>
      <c r="AG22" s="380">
        <f t="shared" si="6"/>
        <v>96</v>
      </c>
      <c r="AH22" s="381">
        <f t="shared" si="7"/>
        <v>24</v>
      </c>
      <c r="AI22" s="392">
        <f t="shared" si="8"/>
        <v>92</v>
      </c>
      <c r="AJ22" s="393">
        <f>IFERROR(VLOOKUP(AI22,'Helper(IMPORTANT!)'!$CQ$1:$CR$41,2,TRUE),"")</f>
        <v>95</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PANGANIBAN, VINCENT H.</v>
      </c>
      <c r="C23" s="369"/>
      <c r="D23" s="369"/>
      <c r="E23" s="370"/>
      <c r="F23" s="444">
        <v>0</v>
      </c>
      <c r="G23" s="441">
        <v>8</v>
      </c>
      <c r="H23" s="441">
        <v>10</v>
      </c>
      <c r="I23" s="442">
        <v>9</v>
      </c>
      <c r="J23" s="441">
        <v>10</v>
      </c>
      <c r="K23" s="395"/>
      <c r="L23" s="395"/>
      <c r="M23" s="395"/>
      <c r="N23" s="395"/>
      <c r="O23" s="396"/>
      <c r="P23" s="388">
        <f t="shared" si="0"/>
        <v>37</v>
      </c>
      <c r="Q23" s="380">
        <f t="shared" si="1"/>
        <v>74</v>
      </c>
      <c r="R23" s="389">
        <f t="shared" si="2"/>
        <v>18.5</v>
      </c>
      <c r="S23" s="444">
        <v>29</v>
      </c>
      <c r="T23" s="395"/>
      <c r="U23" s="395"/>
      <c r="V23" s="395"/>
      <c r="W23" s="395"/>
      <c r="X23" s="395"/>
      <c r="Y23" s="395"/>
      <c r="Z23" s="395"/>
      <c r="AA23" s="395"/>
      <c r="AB23" s="396"/>
      <c r="AC23" s="390">
        <f t="shared" si="3"/>
        <v>29</v>
      </c>
      <c r="AD23" s="380">
        <f t="shared" si="4"/>
        <v>58</v>
      </c>
      <c r="AE23" s="391">
        <f t="shared" si="5"/>
        <v>29</v>
      </c>
      <c r="AF23" s="444">
        <v>29</v>
      </c>
      <c r="AG23" s="380">
        <f t="shared" si="6"/>
        <v>58</v>
      </c>
      <c r="AH23" s="381">
        <f t="shared" si="7"/>
        <v>14.5</v>
      </c>
      <c r="AI23" s="392">
        <f t="shared" si="8"/>
        <v>62</v>
      </c>
      <c r="AJ23" s="393">
        <f>IFERROR(VLOOKUP(AI23,'Helper(IMPORTANT!)'!$CQ$1:$CR$41,2,TRUE),"")</f>
        <v>76</v>
      </c>
      <c r="AL23" s="268"/>
      <c r="BE23" s="271"/>
      <c r="BF23" s="271"/>
    </row>
    <row r="24" ht="18" customHeight="1" spans="1:58">
      <c r="A24" s="384">
        <v>12</v>
      </c>
      <c r="B24" s="369" t="str">
        <f>'INPUT DATA'!L22</f>
        <v>REYES, CEDRIC I.</v>
      </c>
      <c r="C24" s="369"/>
      <c r="D24" s="369"/>
      <c r="E24" s="370"/>
      <c r="F24" s="444">
        <v>10</v>
      </c>
      <c r="G24" s="441">
        <v>8</v>
      </c>
      <c r="H24" s="441">
        <v>0</v>
      </c>
      <c r="I24" s="441">
        <v>5</v>
      </c>
      <c r="J24" s="441">
        <v>10</v>
      </c>
      <c r="K24" s="395"/>
      <c r="L24" s="395"/>
      <c r="M24" s="395"/>
      <c r="N24" s="395"/>
      <c r="O24" s="396"/>
      <c r="P24" s="388">
        <f t="shared" si="0"/>
        <v>33</v>
      </c>
      <c r="Q24" s="380">
        <f t="shared" si="1"/>
        <v>66</v>
      </c>
      <c r="R24" s="389">
        <f t="shared" si="2"/>
        <v>16.5</v>
      </c>
      <c r="S24" s="444">
        <v>20</v>
      </c>
      <c r="T24" s="395"/>
      <c r="U24" s="395"/>
      <c r="V24" s="395"/>
      <c r="W24" s="395"/>
      <c r="X24" s="395"/>
      <c r="Y24" s="395"/>
      <c r="Z24" s="395"/>
      <c r="AA24" s="395"/>
      <c r="AB24" s="396"/>
      <c r="AC24" s="390">
        <f t="shared" si="3"/>
        <v>20</v>
      </c>
      <c r="AD24" s="380">
        <f t="shared" si="4"/>
        <v>40</v>
      </c>
      <c r="AE24" s="391">
        <f t="shared" si="5"/>
        <v>20</v>
      </c>
      <c r="AF24" s="444">
        <v>20</v>
      </c>
      <c r="AG24" s="380">
        <f t="shared" si="6"/>
        <v>40</v>
      </c>
      <c r="AH24" s="381">
        <f t="shared" si="7"/>
        <v>10</v>
      </c>
      <c r="AI24" s="392">
        <f t="shared" si="8"/>
        <v>46.5</v>
      </c>
      <c r="AJ24" s="393">
        <f>IFERROR(VLOOKUP(AI24,'Helper(IMPORTANT!)'!$CQ$1:$CR$41,2,TRUE),"")</f>
        <v>71</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REYES JR., IVAN Y.</v>
      </c>
      <c r="C25" s="369"/>
      <c r="D25" s="369"/>
      <c r="E25" s="370"/>
      <c r="F25" s="444">
        <v>10</v>
      </c>
      <c r="G25" s="441">
        <v>6</v>
      </c>
      <c r="H25" s="441">
        <v>6</v>
      </c>
      <c r="I25" s="441">
        <v>7</v>
      </c>
      <c r="J25" s="441">
        <v>7</v>
      </c>
      <c r="K25" s="395"/>
      <c r="L25" s="395"/>
      <c r="M25" s="395"/>
      <c r="N25" s="395"/>
      <c r="O25" s="396"/>
      <c r="P25" s="388">
        <f t="shared" si="0"/>
        <v>36</v>
      </c>
      <c r="Q25" s="380">
        <f t="shared" si="1"/>
        <v>72</v>
      </c>
      <c r="R25" s="389">
        <f t="shared" si="2"/>
        <v>18</v>
      </c>
      <c r="S25" s="444">
        <v>39</v>
      </c>
      <c r="T25" s="395"/>
      <c r="U25" s="395"/>
      <c r="V25" s="395"/>
      <c r="W25" s="395"/>
      <c r="X25" s="395"/>
      <c r="Y25" s="395"/>
      <c r="Z25" s="395"/>
      <c r="AA25" s="395"/>
      <c r="AB25" s="396"/>
      <c r="AC25" s="390">
        <f t="shared" si="3"/>
        <v>39</v>
      </c>
      <c r="AD25" s="380">
        <f t="shared" si="4"/>
        <v>78</v>
      </c>
      <c r="AE25" s="391">
        <f t="shared" si="5"/>
        <v>39</v>
      </c>
      <c r="AF25" s="444">
        <v>39</v>
      </c>
      <c r="AG25" s="380">
        <f t="shared" si="6"/>
        <v>78</v>
      </c>
      <c r="AH25" s="381">
        <f t="shared" si="7"/>
        <v>19.5</v>
      </c>
      <c r="AI25" s="392">
        <f t="shared" si="8"/>
        <v>76.5</v>
      </c>
      <c r="AJ25" s="393">
        <f>IFERROR(VLOOKUP(AI25,'Helper(IMPORTANT!)'!$CQ$1:$CR$41,2,TRUE),"")</f>
        <v>85</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ROSALES, DANIEL O.</v>
      </c>
      <c r="C26" s="369"/>
      <c r="D26" s="369"/>
      <c r="E26" s="370"/>
      <c r="F26" s="444">
        <v>10</v>
      </c>
      <c r="G26" s="441">
        <v>7</v>
      </c>
      <c r="H26" s="441">
        <v>7</v>
      </c>
      <c r="I26" s="441">
        <v>8</v>
      </c>
      <c r="J26" s="441">
        <v>8</v>
      </c>
      <c r="K26" s="395"/>
      <c r="L26" s="395"/>
      <c r="M26" s="395"/>
      <c r="N26" s="395"/>
      <c r="O26" s="396"/>
      <c r="P26" s="388">
        <f t="shared" si="0"/>
        <v>40</v>
      </c>
      <c r="Q26" s="380">
        <f t="shared" si="1"/>
        <v>80</v>
      </c>
      <c r="R26" s="389">
        <f t="shared" si="2"/>
        <v>20</v>
      </c>
      <c r="S26" s="444">
        <v>46</v>
      </c>
      <c r="T26" s="395"/>
      <c r="U26" s="395"/>
      <c r="V26" s="395"/>
      <c r="W26" s="395"/>
      <c r="X26" s="395"/>
      <c r="Y26" s="395"/>
      <c r="Z26" s="395"/>
      <c r="AA26" s="395"/>
      <c r="AB26" s="396"/>
      <c r="AC26" s="390">
        <f t="shared" si="3"/>
        <v>46</v>
      </c>
      <c r="AD26" s="380">
        <f t="shared" si="4"/>
        <v>92</v>
      </c>
      <c r="AE26" s="391">
        <f t="shared" si="5"/>
        <v>46</v>
      </c>
      <c r="AF26" s="444">
        <v>46</v>
      </c>
      <c r="AG26" s="380">
        <f t="shared" si="6"/>
        <v>92</v>
      </c>
      <c r="AH26" s="381">
        <f t="shared" si="7"/>
        <v>23</v>
      </c>
      <c r="AI26" s="392">
        <f t="shared" si="8"/>
        <v>89</v>
      </c>
      <c r="AJ26" s="393">
        <f>IFERROR(VLOOKUP(AI26,'Helper(IMPORTANT!)'!$CQ$1:$CR$41,2,TRUE),"")</f>
        <v>93</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JERICHO H.</v>
      </c>
      <c r="C27" s="369"/>
      <c r="D27" s="369"/>
      <c r="E27" s="370"/>
      <c r="F27" s="444">
        <v>0</v>
      </c>
      <c r="G27" s="441">
        <v>8</v>
      </c>
      <c r="H27" s="441">
        <v>10</v>
      </c>
      <c r="I27" s="442">
        <v>9</v>
      </c>
      <c r="J27" s="441">
        <v>10</v>
      </c>
      <c r="K27" s="395"/>
      <c r="L27" s="395"/>
      <c r="M27" s="395"/>
      <c r="N27" s="395"/>
      <c r="O27" s="396"/>
      <c r="P27" s="388">
        <f t="shared" si="0"/>
        <v>37</v>
      </c>
      <c r="Q27" s="380">
        <f t="shared" si="1"/>
        <v>74</v>
      </c>
      <c r="R27" s="389">
        <f t="shared" si="2"/>
        <v>18.5</v>
      </c>
      <c r="S27" s="444">
        <v>27</v>
      </c>
      <c r="T27" s="395"/>
      <c r="U27" s="395"/>
      <c r="V27" s="395"/>
      <c r="W27" s="395"/>
      <c r="X27" s="395"/>
      <c r="Y27" s="395"/>
      <c r="Z27" s="395"/>
      <c r="AA27" s="395"/>
      <c r="AB27" s="396"/>
      <c r="AC27" s="390">
        <f t="shared" si="3"/>
        <v>27</v>
      </c>
      <c r="AD27" s="380">
        <f t="shared" si="4"/>
        <v>54</v>
      </c>
      <c r="AE27" s="391">
        <f t="shared" si="5"/>
        <v>27</v>
      </c>
      <c r="AF27" s="444">
        <v>27</v>
      </c>
      <c r="AG27" s="380">
        <f t="shared" si="6"/>
        <v>54</v>
      </c>
      <c r="AH27" s="381">
        <f t="shared" si="7"/>
        <v>13.5</v>
      </c>
      <c r="AI27" s="392">
        <f t="shared" si="8"/>
        <v>59</v>
      </c>
      <c r="AJ27" s="393">
        <f>IFERROR(VLOOKUP(AI27,'Helper(IMPORTANT!)'!$CQ$1:$CR$41,2,TRUE),"")</f>
        <v>74</v>
      </c>
      <c r="AL27" s="268"/>
    </row>
    <row r="28" ht="18" customHeight="1" spans="1:58">
      <c r="A28" s="384">
        <v>16</v>
      </c>
      <c r="B28" s="369" t="str">
        <f>'INPUT DATA'!L26</f>
        <v>SANTOS, KENNETH C.</v>
      </c>
      <c r="C28" s="369"/>
      <c r="D28" s="369"/>
      <c r="E28" s="370"/>
      <c r="F28" s="444">
        <v>10</v>
      </c>
      <c r="G28" s="441">
        <v>6</v>
      </c>
      <c r="H28" s="441">
        <v>6</v>
      </c>
      <c r="I28" s="441">
        <v>7</v>
      </c>
      <c r="J28" s="441">
        <v>7</v>
      </c>
      <c r="K28" s="395"/>
      <c r="L28" s="395"/>
      <c r="M28" s="395"/>
      <c r="N28" s="395"/>
      <c r="O28" s="396"/>
      <c r="P28" s="388">
        <f t="shared" si="0"/>
        <v>36</v>
      </c>
      <c r="Q28" s="380">
        <f t="shared" si="1"/>
        <v>72</v>
      </c>
      <c r="R28" s="389">
        <f t="shared" si="2"/>
        <v>18</v>
      </c>
      <c r="S28" s="444">
        <v>12</v>
      </c>
      <c r="T28" s="395"/>
      <c r="U28" s="395"/>
      <c r="V28" s="395"/>
      <c r="W28" s="395"/>
      <c r="X28" s="395"/>
      <c r="Y28" s="395"/>
      <c r="Z28" s="395"/>
      <c r="AA28" s="395"/>
      <c r="AB28" s="396"/>
      <c r="AC28" s="390">
        <f t="shared" si="3"/>
        <v>12</v>
      </c>
      <c r="AD28" s="380">
        <f t="shared" si="4"/>
        <v>24</v>
      </c>
      <c r="AE28" s="391">
        <f t="shared" si="5"/>
        <v>12</v>
      </c>
      <c r="AF28" s="444">
        <v>12</v>
      </c>
      <c r="AG28" s="380">
        <f t="shared" si="6"/>
        <v>24</v>
      </c>
      <c r="AH28" s="381">
        <f t="shared" si="7"/>
        <v>6</v>
      </c>
      <c r="AI28" s="392">
        <f t="shared" si="8"/>
        <v>36</v>
      </c>
      <c r="AJ28" s="393">
        <f>IFERROR(VLOOKUP(AI28,'Helper(IMPORTANT!)'!$CQ$1:$CR$41,2,TRUE),"")</f>
        <v>69</v>
      </c>
      <c r="AL28" s="268"/>
    </row>
    <row r="29" ht="18" customHeight="1" spans="1:58">
      <c r="A29" s="384">
        <v>17</v>
      </c>
      <c r="B29" s="369" t="str">
        <f>'INPUT DATA'!L27</f>
        <v>TAMPOS, CHRISTIAN B.</v>
      </c>
      <c r="C29" s="369"/>
      <c r="D29" s="369"/>
      <c r="E29" s="370"/>
      <c r="F29" s="444">
        <v>10</v>
      </c>
      <c r="G29" s="441">
        <v>7</v>
      </c>
      <c r="H29" s="441">
        <v>7</v>
      </c>
      <c r="I29" s="441">
        <v>8</v>
      </c>
      <c r="J29" s="441">
        <v>8</v>
      </c>
      <c r="K29" s="395"/>
      <c r="L29" s="395"/>
      <c r="M29" s="395"/>
      <c r="N29" s="395"/>
      <c r="O29" s="396"/>
      <c r="P29" s="388">
        <f t="shared" si="0"/>
        <v>40</v>
      </c>
      <c r="Q29" s="380">
        <f t="shared" si="1"/>
        <v>80</v>
      </c>
      <c r="R29" s="389">
        <f t="shared" si="2"/>
        <v>20</v>
      </c>
      <c r="S29" s="444">
        <v>49</v>
      </c>
      <c r="T29" s="395"/>
      <c r="U29" s="395"/>
      <c r="V29" s="395"/>
      <c r="W29" s="395"/>
      <c r="X29" s="395"/>
      <c r="Y29" s="395"/>
      <c r="Z29" s="395"/>
      <c r="AA29" s="395"/>
      <c r="AB29" s="396"/>
      <c r="AC29" s="390">
        <f t="shared" si="3"/>
        <v>49</v>
      </c>
      <c r="AD29" s="380">
        <f t="shared" si="4"/>
        <v>98</v>
      </c>
      <c r="AE29" s="391">
        <f t="shared" si="5"/>
        <v>49</v>
      </c>
      <c r="AF29" s="444">
        <v>49</v>
      </c>
      <c r="AG29" s="380">
        <f t="shared" si="6"/>
        <v>98</v>
      </c>
      <c r="AH29" s="381">
        <f t="shared" si="7"/>
        <v>24.5</v>
      </c>
      <c r="AI29" s="392">
        <f t="shared" si="8"/>
        <v>93.5</v>
      </c>
      <c r="AJ29" s="393">
        <f>IFERROR(VLOOKUP(AI29,'Helper(IMPORTANT!)'!$CQ$1:$CR$41,2,TRUE),"")</f>
        <v>95</v>
      </c>
      <c r="AL29" s="268"/>
    </row>
    <row r="30" ht="18" customHeight="1" spans="1:58">
      <c r="A30" s="384">
        <v>18</v>
      </c>
      <c r="B30" s="369" t="str">
        <f>'INPUT DATA'!L28</f>
        <v>VILLANUEVA, FRANCIS M.</v>
      </c>
      <c r="C30" s="369"/>
      <c r="D30" s="369"/>
      <c r="E30" s="370"/>
      <c r="F30" s="444">
        <v>0</v>
      </c>
      <c r="G30" s="441">
        <v>8</v>
      </c>
      <c r="H30" s="441">
        <v>10</v>
      </c>
      <c r="I30" s="442">
        <v>9</v>
      </c>
      <c r="J30" s="441">
        <v>10</v>
      </c>
      <c r="K30" s="395"/>
      <c r="L30" s="395"/>
      <c r="M30" s="395"/>
      <c r="N30" s="395"/>
      <c r="O30" s="396"/>
      <c r="P30" s="388">
        <f t="shared" si="0"/>
        <v>37</v>
      </c>
      <c r="Q30" s="380">
        <f t="shared" si="1"/>
        <v>74</v>
      </c>
      <c r="R30" s="389">
        <f t="shared" si="2"/>
        <v>18.5</v>
      </c>
      <c r="S30" s="444">
        <v>49</v>
      </c>
      <c r="T30" s="395"/>
      <c r="U30" s="395"/>
      <c r="V30" s="395"/>
      <c r="W30" s="395"/>
      <c r="X30" s="395"/>
      <c r="Y30" s="395"/>
      <c r="Z30" s="395"/>
      <c r="AA30" s="395"/>
      <c r="AB30" s="396"/>
      <c r="AC30" s="390">
        <f t="shared" si="3"/>
        <v>49</v>
      </c>
      <c r="AD30" s="380">
        <f t="shared" si="4"/>
        <v>98</v>
      </c>
      <c r="AE30" s="391">
        <f t="shared" si="5"/>
        <v>49</v>
      </c>
      <c r="AF30" s="444">
        <v>49</v>
      </c>
      <c r="AG30" s="380">
        <f t="shared" si="6"/>
        <v>98</v>
      </c>
      <c r="AH30" s="381">
        <f t="shared" si="7"/>
        <v>24.5</v>
      </c>
      <c r="AI30" s="392">
        <f t="shared" si="8"/>
        <v>92</v>
      </c>
      <c r="AJ30" s="393">
        <f>IFERROR(VLOOKUP(AI30,'Helper(IMPORTANT!)'!$CQ$1:$CR$41,2,TRUE),"")</f>
        <v>95</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BASCO, FAITH U.</v>
      </c>
      <c r="C64" s="369"/>
      <c r="D64" s="369"/>
      <c r="E64" s="370"/>
      <c r="F64" s="440">
        <v>9</v>
      </c>
      <c r="G64" s="441">
        <v>6</v>
      </c>
      <c r="H64" s="441">
        <v>5</v>
      </c>
      <c r="I64" s="442">
        <v>9</v>
      </c>
      <c r="J64" s="441">
        <v>10</v>
      </c>
      <c r="K64" s="420"/>
      <c r="L64" s="420"/>
      <c r="M64" s="420"/>
      <c r="N64" s="420"/>
      <c r="O64" s="421"/>
      <c r="P64" s="374">
        <f t="shared" si="0"/>
        <v>39</v>
      </c>
      <c r="Q64" s="375">
        <f t="shared" ref="Q64:Q113" si="9">IFERROR(IF(P64="","",ROUND(P64/$P$11*100,2)),"")</f>
        <v>78</v>
      </c>
      <c r="R64" s="376">
        <f t="shared" ref="R64:R113" si="10">IFERROR(IF(Q64="","",ROUND(Q64*$R$11,2)),"")</f>
        <v>19.5</v>
      </c>
      <c r="S64" s="440">
        <v>50</v>
      </c>
      <c r="T64" s="420"/>
      <c r="U64" s="420"/>
      <c r="V64" s="420"/>
      <c r="W64" s="420"/>
      <c r="X64" s="420"/>
      <c r="Y64" s="420"/>
      <c r="Z64" s="420"/>
      <c r="AA64" s="420"/>
      <c r="AB64" s="421"/>
      <c r="AC64" s="377">
        <f t="shared" si="3"/>
        <v>50</v>
      </c>
      <c r="AD64" s="375">
        <f t="shared" ref="AD64:AD113" si="11">IFERROR(IF(AC64="","",ROUND(AC64/$AC$11*100,2)),"")</f>
        <v>100</v>
      </c>
      <c r="AE64" s="378">
        <f t="shared" ref="AE64:AE113" si="12">IFERROR(IF(AD64="","",ROUND(AD64*$AE$11,2)),"")</f>
        <v>50</v>
      </c>
      <c r="AF64" s="440">
        <v>50</v>
      </c>
      <c r="AG64" s="380">
        <f>IFERROR(IF(AF64="","",ROUND(AF64/$AF$11*100,2)),"")</f>
        <v>100</v>
      </c>
      <c r="AH64" s="381">
        <f t="shared" ref="AH64:AH113" si="13">IFERROR(IF(AG64="","",ROUND(AG64*$AH$11,2)),"")</f>
        <v>25</v>
      </c>
      <c r="AI64" s="382">
        <f t="shared" ref="AI64:AI113" si="14">IFERROR(R64+AE64+AH64,"")</f>
        <v>94.5</v>
      </c>
      <c r="AJ64" s="383">
        <f>IFERROR(VLOOKUP(AI64,'Helper(IMPORTANT!)'!$CQ$1:$CR$41,2,TRUE),"")</f>
        <v>96</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BAUTISTA, MAE J.</v>
      </c>
      <c r="C65" s="369"/>
      <c r="D65" s="369"/>
      <c r="E65" s="370"/>
      <c r="F65" s="443">
        <v>7</v>
      </c>
      <c r="G65" s="441">
        <v>7</v>
      </c>
      <c r="H65" s="441">
        <v>6</v>
      </c>
      <c r="I65" s="441">
        <v>5</v>
      </c>
      <c r="J65" s="441">
        <v>10</v>
      </c>
      <c r="K65" s="395"/>
      <c r="L65" s="395"/>
      <c r="M65" s="395"/>
      <c r="N65" s="395"/>
      <c r="O65" s="396"/>
      <c r="P65" s="388">
        <f t="shared" si="0"/>
        <v>35</v>
      </c>
      <c r="Q65" s="380">
        <f t="shared" si="9"/>
        <v>70</v>
      </c>
      <c r="R65" s="389">
        <f t="shared" si="10"/>
        <v>17.5</v>
      </c>
      <c r="S65" s="443">
        <v>20</v>
      </c>
      <c r="T65" s="395"/>
      <c r="U65" s="395"/>
      <c r="V65" s="395"/>
      <c r="W65" s="395"/>
      <c r="X65" s="395"/>
      <c r="Y65" s="395"/>
      <c r="Z65" s="395"/>
      <c r="AA65" s="395"/>
      <c r="AB65" s="396"/>
      <c r="AC65" s="390">
        <f t="shared" si="3"/>
        <v>20</v>
      </c>
      <c r="AD65" s="380">
        <f t="shared" si="11"/>
        <v>40</v>
      </c>
      <c r="AE65" s="391">
        <f t="shared" si="12"/>
        <v>20</v>
      </c>
      <c r="AF65" s="443">
        <v>20</v>
      </c>
      <c r="AG65" s="380">
        <f t="shared" ref="AG65:AG113" si="15">IFERROR(IF(AF65="","",ROUND(AF65/$AF$11*100,2)),"")</f>
        <v>40</v>
      </c>
      <c r="AH65" s="381">
        <f t="shared" si="13"/>
        <v>10</v>
      </c>
      <c r="AI65" s="392">
        <f t="shared" si="14"/>
        <v>47.5</v>
      </c>
      <c r="AJ65" s="393">
        <f>IFERROR(VLOOKUP(AI65,'Helper(IMPORTANT!)'!$CQ$1:$CR$41,2,TRUE),"")</f>
        <v>71</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CABRERA, RHEA Q.</v>
      </c>
      <c r="C66" s="369"/>
      <c r="D66" s="369"/>
      <c r="E66" s="370"/>
      <c r="F66" s="443">
        <v>10</v>
      </c>
      <c r="G66" s="442">
        <v>9</v>
      </c>
      <c r="H66" s="441">
        <v>10</v>
      </c>
      <c r="I66" s="441">
        <v>6</v>
      </c>
      <c r="J66" s="441">
        <v>6</v>
      </c>
      <c r="K66" s="395"/>
      <c r="L66" s="395"/>
      <c r="M66" s="395"/>
      <c r="N66" s="395"/>
      <c r="O66" s="396"/>
      <c r="P66" s="388">
        <f t="shared" si="0"/>
        <v>41</v>
      </c>
      <c r="Q66" s="380">
        <f t="shared" si="9"/>
        <v>82</v>
      </c>
      <c r="R66" s="389">
        <f t="shared" si="10"/>
        <v>20.5</v>
      </c>
      <c r="S66" s="443">
        <v>34</v>
      </c>
      <c r="T66" s="395"/>
      <c r="U66" s="395"/>
      <c r="V66" s="395"/>
      <c r="W66" s="395"/>
      <c r="X66" s="395"/>
      <c r="Y66" s="395"/>
      <c r="Z66" s="395"/>
      <c r="AA66" s="395"/>
      <c r="AB66" s="396"/>
      <c r="AC66" s="390">
        <f t="shared" si="3"/>
        <v>34</v>
      </c>
      <c r="AD66" s="380">
        <f t="shared" si="11"/>
        <v>68</v>
      </c>
      <c r="AE66" s="391">
        <f t="shared" si="12"/>
        <v>34</v>
      </c>
      <c r="AF66" s="443">
        <v>34</v>
      </c>
      <c r="AG66" s="380">
        <f t="shared" si="15"/>
        <v>68</v>
      </c>
      <c r="AH66" s="381">
        <f t="shared" si="13"/>
        <v>17</v>
      </c>
      <c r="AI66" s="392">
        <f t="shared" si="14"/>
        <v>71.5</v>
      </c>
      <c r="AJ66" s="393">
        <f>IFERROR(VLOOKUP(AI66,'Helper(IMPORTANT!)'!$CQ$1:$CR$41,2,TRUE),"")</f>
        <v>82</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CUIZON, MAE J.</v>
      </c>
      <c r="C67" s="369"/>
      <c r="D67" s="369"/>
      <c r="E67" s="370"/>
      <c r="F67" s="444">
        <v>9</v>
      </c>
      <c r="G67" s="441">
        <v>5</v>
      </c>
      <c r="H67" s="441">
        <v>10</v>
      </c>
      <c r="I67" s="441">
        <v>7</v>
      </c>
      <c r="J67" s="441">
        <v>7</v>
      </c>
      <c r="K67" s="395"/>
      <c r="L67" s="395"/>
      <c r="M67" s="395"/>
      <c r="N67" s="395"/>
      <c r="O67" s="396"/>
      <c r="P67" s="388">
        <f t="shared" si="0"/>
        <v>38</v>
      </c>
      <c r="Q67" s="380">
        <f t="shared" si="9"/>
        <v>76</v>
      </c>
      <c r="R67" s="389">
        <f t="shared" si="10"/>
        <v>19</v>
      </c>
      <c r="S67" s="440">
        <v>50</v>
      </c>
      <c r="T67" s="395"/>
      <c r="U67" s="395"/>
      <c r="V67" s="395"/>
      <c r="W67" s="395"/>
      <c r="X67" s="395"/>
      <c r="Y67" s="395"/>
      <c r="Z67" s="395"/>
      <c r="AA67" s="395"/>
      <c r="AB67" s="396"/>
      <c r="AC67" s="390">
        <f t="shared" si="3"/>
        <v>50</v>
      </c>
      <c r="AD67" s="380">
        <f t="shared" si="11"/>
        <v>100</v>
      </c>
      <c r="AE67" s="391">
        <f t="shared" si="12"/>
        <v>50</v>
      </c>
      <c r="AF67" s="444">
        <v>48</v>
      </c>
      <c r="AG67" s="380">
        <f t="shared" si="15"/>
        <v>96</v>
      </c>
      <c r="AH67" s="381">
        <f t="shared" si="13"/>
        <v>24</v>
      </c>
      <c r="AI67" s="392">
        <f t="shared" si="14"/>
        <v>93</v>
      </c>
      <c r="AJ67" s="393">
        <f>IFERROR(VLOOKUP(AI67,'Helper(IMPORTANT!)'!$CQ$1:$CR$41,2,TRUE),"")</f>
        <v>95</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DIMACULANGAN, MAE B.</v>
      </c>
      <c r="C68" s="369"/>
      <c r="D68" s="369"/>
      <c r="E68" s="370"/>
      <c r="F68" s="444">
        <v>10</v>
      </c>
      <c r="G68" s="441">
        <v>6</v>
      </c>
      <c r="H68" s="441">
        <v>6</v>
      </c>
      <c r="I68" s="441">
        <v>7</v>
      </c>
      <c r="J68" s="441">
        <v>7</v>
      </c>
      <c r="K68" s="395"/>
      <c r="L68" s="395"/>
      <c r="M68" s="395"/>
      <c r="N68" s="395"/>
      <c r="O68" s="396"/>
      <c r="P68" s="388">
        <f t="shared" si="0"/>
        <v>36</v>
      </c>
      <c r="Q68" s="380">
        <f t="shared" si="9"/>
        <v>72</v>
      </c>
      <c r="R68" s="389">
        <f t="shared" si="10"/>
        <v>18</v>
      </c>
      <c r="S68" s="443">
        <v>20</v>
      </c>
      <c r="T68" s="395"/>
      <c r="U68" s="395"/>
      <c r="V68" s="395"/>
      <c r="W68" s="395"/>
      <c r="X68" s="395"/>
      <c r="Y68" s="395"/>
      <c r="Z68" s="395"/>
      <c r="AA68" s="395"/>
      <c r="AB68" s="396"/>
      <c r="AC68" s="390">
        <f t="shared" si="3"/>
        <v>20</v>
      </c>
      <c r="AD68" s="380">
        <f t="shared" si="11"/>
        <v>40</v>
      </c>
      <c r="AE68" s="391">
        <f t="shared" si="12"/>
        <v>20</v>
      </c>
      <c r="AF68" s="444">
        <v>48</v>
      </c>
      <c r="AG68" s="380">
        <f t="shared" si="15"/>
        <v>96</v>
      </c>
      <c r="AH68" s="381">
        <f t="shared" si="13"/>
        <v>24</v>
      </c>
      <c r="AI68" s="392">
        <f t="shared" si="14"/>
        <v>62</v>
      </c>
      <c r="AJ68" s="393">
        <f>IFERROR(VLOOKUP(AI68,'Helper(IMPORTANT!)'!$CQ$1:$CR$41,2,TRUE),"")</f>
        <v>76</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FLORES, DANICA T.</v>
      </c>
      <c r="C69" s="369"/>
      <c r="D69" s="369"/>
      <c r="E69" s="370"/>
      <c r="F69" s="444">
        <v>10</v>
      </c>
      <c r="G69" s="441">
        <v>7</v>
      </c>
      <c r="H69" s="441">
        <v>7</v>
      </c>
      <c r="I69" s="441">
        <v>8</v>
      </c>
      <c r="J69" s="441">
        <v>8</v>
      </c>
      <c r="K69" s="395"/>
      <c r="L69" s="395"/>
      <c r="M69" s="395"/>
      <c r="N69" s="395"/>
      <c r="O69" s="396"/>
      <c r="P69" s="388">
        <f t="shared" si="0"/>
        <v>40</v>
      </c>
      <c r="Q69" s="380">
        <f t="shared" si="9"/>
        <v>80</v>
      </c>
      <c r="R69" s="389">
        <f t="shared" si="10"/>
        <v>20</v>
      </c>
      <c r="S69" s="443">
        <v>34</v>
      </c>
      <c r="T69" s="395"/>
      <c r="U69" s="395"/>
      <c r="V69" s="395"/>
      <c r="W69" s="395"/>
      <c r="X69" s="395"/>
      <c r="Y69" s="395"/>
      <c r="Z69" s="395"/>
      <c r="AA69" s="395"/>
      <c r="AB69" s="396"/>
      <c r="AC69" s="390">
        <f t="shared" si="3"/>
        <v>34</v>
      </c>
      <c r="AD69" s="380">
        <f t="shared" si="11"/>
        <v>68</v>
      </c>
      <c r="AE69" s="391">
        <f t="shared" si="12"/>
        <v>34</v>
      </c>
      <c r="AF69" s="440">
        <v>50</v>
      </c>
      <c r="AG69" s="380">
        <f t="shared" si="15"/>
        <v>100</v>
      </c>
      <c r="AH69" s="381">
        <f t="shared" si="13"/>
        <v>25</v>
      </c>
      <c r="AI69" s="392">
        <f t="shared" si="14"/>
        <v>79</v>
      </c>
      <c r="AJ69" s="393">
        <f>IFERROR(VLOOKUP(AI69,'Helper(IMPORTANT!)'!$CQ$1:$CR$41,2,TRUE),"")</f>
        <v>86</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LACSON, SOFIA B.</v>
      </c>
      <c r="C70" s="369"/>
      <c r="D70" s="369"/>
      <c r="E70" s="370"/>
      <c r="F70" s="444">
        <v>0</v>
      </c>
      <c r="G70" s="441">
        <v>8</v>
      </c>
      <c r="H70" s="441">
        <v>10</v>
      </c>
      <c r="I70" s="442">
        <v>9</v>
      </c>
      <c r="J70" s="441">
        <v>10</v>
      </c>
      <c r="K70" s="395"/>
      <c r="L70" s="395"/>
      <c r="M70" s="395"/>
      <c r="N70" s="395"/>
      <c r="O70" s="396"/>
      <c r="P70" s="388">
        <f t="shared" si="0"/>
        <v>37</v>
      </c>
      <c r="Q70" s="380">
        <f t="shared" si="9"/>
        <v>74</v>
      </c>
      <c r="R70" s="389">
        <f t="shared" si="10"/>
        <v>18.5</v>
      </c>
      <c r="S70" s="444">
        <v>48</v>
      </c>
      <c r="T70" s="395"/>
      <c r="U70" s="395"/>
      <c r="V70" s="395"/>
      <c r="W70" s="395"/>
      <c r="X70" s="395"/>
      <c r="Y70" s="395"/>
      <c r="Z70" s="395"/>
      <c r="AA70" s="395"/>
      <c r="AB70" s="396"/>
      <c r="AC70" s="390">
        <f t="shared" si="3"/>
        <v>48</v>
      </c>
      <c r="AD70" s="380">
        <f t="shared" si="11"/>
        <v>96</v>
      </c>
      <c r="AE70" s="391">
        <f t="shared" si="12"/>
        <v>48</v>
      </c>
      <c r="AF70" s="443">
        <v>20</v>
      </c>
      <c r="AG70" s="380">
        <f t="shared" si="15"/>
        <v>40</v>
      </c>
      <c r="AH70" s="381">
        <f t="shared" si="13"/>
        <v>10</v>
      </c>
      <c r="AI70" s="392">
        <f t="shared" si="14"/>
        <v>76.5</v>
      </c>
      <c r="AJ70" s="393">
        <f>IFERROR(VLOOKUP(AI70,'Helper(IMPORTANT!)'!$CQ$1:$CR$41,2,TRUE),"")</f>
        <v>85</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LOPEZ, CZARINA M.</v>
      </c>
      <c r="C71" s="369"/>
      <c r="D71" s="369"/>
      <c r="E71" s="370"/>
      <c r="F71" s="444">
        <v>10</v>
      </c>
      <c r="G71" s="441">
        <v>8</v>
      </c>
      <c r="H71" s="441">
        <v>0</v>
      </c>
      <c r="I71" s="441">
        <v>5</v>
      </c>
      <c r="J71" s="441">
        <v>10</v>
      </c>
      <c r="K71" s="395"/>
      <c r="L71" s="395"/>
      <c r="M71" s="395"/>
      <c r="N71" s="395"/>
      <c r="O71" s="396"/>
      <c r="P71" s="388">
        <f t="shared" si="0"/>
        <v>33</v>
      </c>
      <c r="Q71" s="380">
        <f t="shared" si="9"/>
        <v>66</v>
      </c>
      <c r="R71" s="389">
        <f t="shared" si="10"/>
        <v>16.5</v>
      </c>
      <c r="S71" s="444">
        <v>48</v>
      </c>
      <c r="T71" s="395"/>
      <c r="U71" s="395"/>
      <c r="V71" s="395"/>
      <c r="W71" s="395"/>
      <c r="X71" s="395"/>
      <c r="Y71" s="395"/>
      <c r="Z71" s="395"/>
      <c r="AA71" s="395"/>
      <c r="AB71" s="396"/>
      <c r="AC71" s="390">
        <f t="shared" si="3"/>
        <v>48</v>
      </c>
      <c r="AD71" s="380">
        <f t="shared" si="11"/>
        <v>96</v>
      </c>
      <c r="AE71" s="391">
        <f t="shared" si="12"/>
        <v>48</v>
      </c>
      <c r="AF71" s="443">
        <v>34</v>
      </c>
      <c r="AG71" s="380">
        <f t="shared" si="15"/>
        <v>68</v>
      </c>
      <c r="AH71" s="381">
        <f t="shared" si="13"/>
        <v>17</v>
      </c>
      <c r="AI71" s="392">
        <f t="shared" si="14"/>
        <v>81.5</v>
      </c>
      <c r="AJ71" s="393">
        <f>IFERROR(VLOOKUP(AI71,'Helper(IMPORTANT!)'!$CQ$1:$CR$41,2,TRUE),"")</f>
        <v>88</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LUMAPAS, FAITH G.</v>
      </c>
      <c r="C72" s="369"/>
      <c r="D72" s="369"/>
      <c r="E72" s="370"/>
      <c r="F72" s="440">
        <v>9</v>
      </c>
      <c r="G72" s="441">
        <v>6</v>
      </c>
      <c r="H72" s="441">
        <v>5</v>
      </c>
      <c r="I72" s="442">
        <v>9</v>
      </c>
      <c r="J72" s="441">
        <v>10</v>
      </c>
      <c r="K72" s="395"/>
      <c r="L72" s="395"/>
      <c r="M72" s="395"/>
      <c r="N72" s="395"/>
      <c r="O72" s="396"/>
      <c r="P72" s="388">
        <f t="shared" si="0"/>
        <v>39</v>
      </c>
      <c r="Q72" s="380">
        <f t="shared" si="9"/>
        <v>78</v>
      </c>
      <c r="R72" s="389">
        <f t="shared" si="10"/>
        <v>19.5</v>
      </c>
      <c r="S72" s="440">
        <v>50</v>
      </c>
      <c r="T72" s="395"/>
      <c r="U72" s="395"/>
      <c r="V72" s="395"/>
      <c r="W72" s="395"/>
      <c r="X72" s="395"/>
      <c r="Y72" s="395"/>
      <c r="Z72" s="395"/>
      <c r="AA72" s="395"/>
      <c r="AB72" s="396"/>
      <c r="AC72" s="390">
        <f t="shared" si="3"/>
        <v>50</v>
      </c>
      <c r="AD72" s="380">
        <f t="shared" si="11"/>
        <v>100</v>
      </c>
      <c r="AE72" s="391">
        <f t="shared" si="12"/>
        <v>50</v>
      </c>
      <c r="AF72" s="444">
        <v>48</v>
      </c>
      <c r="AG72" s="380">
        <f t="shared" si="15"/>
        <v>96</v>
      </c>
      <c r="AH72" s="381">
        <f t="shared" si="13"/>
        <v>24</v>
      </c>
      <c r="AI72" s="392">
        <f t="shared" si="14"/>
        <v>93.5</v>
      </c>
      <c r="AJ72" s="393">
        <f>IFERROR(VLOOKUP(AI72,'Helper(IMPORTANT!)'!$CQ$1:$CR$41,2,TRUE),"")</f>
        <v>95</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MACARAEG, ANGELICA M.</v>
      </c>
      <c r="C73" s="369"/>
      <c r="D73" s="369"/>
      <c r="E73" s="370"/>
      <c r="F73" s="443">
        <v>7</v>
      </c>
      <c r="G73" s="441">
        <v>7</v>
      </c>
      <c r="H73" s="441">
        <v>6</v>
      </c>
      <c r="I73" s="441">
        <v>5</v>
      </c>
      <c r="J73" s="441">
        <v>10</v>
      </c>
      <c r="K73" s="395"/>
      <c r="L73" s="395"/>
      <c r="M73" s="395"/>
      <c r="N73" s="395"/>
      <c r="O73" s="396"/>
      <c r="P73" s="388">
        <f t="shared" si="0"/>
        <v>35</v>
      </c>
      <c r="Q73" s="380">
        <f t="shared" si="9"/>
        <v>70</v>
      </c>
      <c r="R73" s="389">
        <f t="shared" si="10"/>
        <v>17.5</v>
      </c>
      <c r="S73" s="443">
        <v>20</v>
      </c>
      <c r="T73" s="395"/>
      <c r="U73" s="395"/>
      <c r="V73" s="395"/>
      <c r="W73" s="395"/>
      <c r="X73" s="395"/>
      <c r="Y73" s="395"/>
      <c r="Z73" s="395"/>
      <c r="AA73" s="395"/>
      <c r="AB73" s="396"/>
      <c r="AC73" s="390">
        <f t="shared" si="3"/>
        <v>20</v>
      </c>
      <c r="AD73" s="380">
        <f t="shared" si="11"/>
        <v>40</v>
      </c>
      <c r="AE73" s="391">
        <f t="shared" si="12"/>
        <v>20</v>
      </c>
      <c r="AF73" s="444">
        <v>48</v>
      </c>
      <c r="AG73" s="380">
        <f t="shared" si="15"/>
        <v>96</v>
      </c>
      <c r="AH73" s="381">
        <f t="shared" si="13"/>
        <v>24</v>
      </c>
      <c r="AI73" s="392">
        <f t="shared" si="14"/>
        <v>61.5</v>
      </c>
      <c r="AJ73" s="393">
        <f>IFERROR(VLOOKUP(AI73,'Helper(IMPORTANT!)'!$CQ$1:$CR$41,2,TRUE),"")</f>
        <v>75</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MACARAEG, JILLIAN K.</v>
      </c>
      <c r="C74" s="369"/>
      <c r="D74" s="369"/>
      <c r="E74" s="370"/>
      <c r="F74" s="443">
        <v>10</v>
      </c>
      <c r="G74" s="442">
        <v>9</v>
      </c>
      <c r="H74" s="441">
        <v>10</v>
      </c>
      <c r="I74" s="441">
        <v>6</v>
      </c>
      <c r="J74" s="441">
        <v>6</v>
      </c>
      <c r="K74" s="395"/>
      <c r="L74" s="395"/>
      <c r="M74" s="395"/>
      <c r="N74" s="395"/>
      <c r="O74" s="396"/>
      <c r="P74" s="388">
        <f t="shared" si="0"/>
        <v>41</v>
      </c>
      <c r="Q74" s="380">
        <f t="shared" si="9"/>
        <v>82</v>
      </c>
      <c r="R74" s="389">
        <f t="shared" si="10"/>
        <v>20.5</v>
      </c>
      <c r="S74" s="443">
        <v>34</v>
      </c>
      <c r="T74" s="395"/>
      <c r="U74" s="395"/>
      <c r="V74" s="395"/>
      <c r="W74" s="395"/>
      <c r="X74" s="395"/>
      <c r="Y74" s="395"/>
      <c r="Z74" s="395"/>
      <c r="AA74" s="395"/>
      <c r="AB74" s="396"/>
      <c r="AC74" s="390">
        <f t="shared" si="3"/>
        <v>34</v>
      </c>
      <c r="AD74" s="380">
        <f t="shared" si="11"/>
        <v>68</v>
      </c>
      <c r="AE74" s="391">
        <f t="shared" si="12"/>
        <v>34</v>
      </c>
      <c r="AF74" s="444">
        <v>29</v>
      </c>
      <c r="AG74" s="380">
        <f t="shared" si="15"/>
        <v>58</v>
      </c>
      <c r="AH74" s="381">
        <f t="shared" si="13"/>
        <v>14.5</v>
      </c>
      <c r="AI74" s="392">
        <f t="shared" si="14"/>
        <v>69</v>
      </c>
      <c r="AJ74" s="393">
        <f>IFERROR(VLOOKUP(AI74,'Helper(IMPORTANT!)'!$CQ$1:$CR$41,2,TRUE),"")</f>
        <v>80</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MENDOZA, DIANE R.</v>
      </c>
      <c r="C75" s="369"/>
      <c r="D75" s="369"/>
      <c r="E75" s="370"/>
      <c r="F75" s="444">
        <v>9</v>
      </c>
      <c r="G75" s="441">
        <v>5</v>
      </c>
      <c r="H75" s="441">
        <v>10</v>
      </c>
      <c r="I75" s="441">
        <v>7</v>
      </c>
      <c r="J75" s="441">
        <v>7</v>
      </c>
      <c r="K75" s="395"/>
      <c r="L75" s="395"/>
      <c r="M75" s="395"/>
      <c r="N75" s="395"/>
      <c r="O75" s="396"/>
      <c r="P75" s="388">
        <f t="shared" si="0"/>
        <v>38</v>
      </c>
      <c r="Q75" s="380">
        <f t="shared" si="9"/>
        <v>76</v>
      </c>
      <c r="R75" s="389">
        <f t="shared" si="10"/>
        <v>19</v>
      </c>
      <c r="S75" s="444">
        <v>48</v>
      </c>
      <c r="T75" s="395"/>
      <c r="U75" s="395"/>
      <c r="V75" s="395"/>
      <c r="W75" s="395"/>
      <c r="X75" s="395"/>
      <c r="Y75" s="395"/>
      <c r="Z75" s="395"/>
      <c r="AA75" s="395"/>
      <c r="AB75" s="396"/>
      <c r="AC75" s="390">
        <f t="shared" si="3"/>
        <v>48</v>
      </c>
      <c r="AD75" s="380">
        <f t="shared" si="11"/>
        <v>96</v>
      </c>
      <c r="AE75" s="391">
        <f t="shared" si="12"/>
        <v>48</v>
      </c>
      <c r="AF75" s="444">
        <v>20</v>
      </c>
      <c r="AG75" s="380">
        <f t="shared" si="15"/>
        <v>40</v>
      </c>
      <c r="AH75" s="381">
        <f t="shared" si="13"/>
        <v>10</v>
      </c>
      <c r="AI75" s="392">
        <f t="shared" si="14"/>
        <v>77</v>
      </c>
      <c r="AJ75" s="393">
        <f>IFERROR(VLOOKUP(AI75,'Helper(IMPORTANT!)'!$CQ$1:$CR$41,2,TRUE),"")</f>
        <v>85</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MENDOZA, NICOLE N.</v>
      </c>
      <c r="C76" s="369"/>
      <c r="D76" s="369"/>
      <c r="E76" s="370"/>
      <c r="F76" s="440">
        <v>9</v>
      </c>
      <c r="G76" s="441">
        <v>6</v>
      </c>
      <c r="H76" s="441">
        <v>5</v>
      </c>
      <c r="I76" s="442">
        <v>9</v>
      </c>
      <c r="J76" s="441">
        <v>10</v>
      </c>
      <c r="K76" s="395"/>
      <c r="L76" s="395"/>
      <c r="M76" s="395"/>
      <c r="N76" s="395"/>
      <c r="O76" s="396"/>
      <c r="P76" s="388">
        <f t="shared" si="0"/>
        <v>39</v>
      </c>
      <c r="Q76" s="380">
        <f t="shared" si="9"/>
        <v>78</v>
      </c>
      <c r="R76" s="389">
        <f t="shared" si="10"/>
        <v>19.5</v>
      </c>
      <c r="S76" s="444">
        <v>48</v>
      </c>
      <c r="T76" s="395"/>
      <c r="U76" s="395"/>
      <c r="V76" s="395"/>
      <c r="W76" s="395"/>
      <c r="X76" s="395"/>
      <c r="Y76" s="395"/>
      <c r="Z76" s="395"/>
      <c r="AA76" s="395"/>
      <c r="AB76" s="396"/>
      <c r="AC76" s="390">
        <f t="shared" si="3"/>
        <v>48</v>
      </c>
      <c r="AD76" s="380">
        <f t="shared" si="11"/>
        <v>96</v>
      </c>
      <c r="AE76" s="391">
        <f t="shared" si="12"/>
        <v>48</v>
      </c>
      <c r="AF76" s="444">
        <v>39</v>
      </c>
      <c r="AG76" s="380">
        <f t="shared" si="15"/>
        <v>78</v>
      </c>
      <c r="AH76" s="381">
        <f t="shared" si="13"/>
        <v>19.5</v>
      </c>
      <c r="AI76" s="392">
        <f t="shared" si="14"/>
        <v>87</v>
      </c>
      <c r="AJ76" s="393">
        <f>IFERROR(VLOOKUP(AI76,'Helper(IMPORTANT!)'!$CQ$1:$CR$41,2,TRUE),"")</f>
        <v>91</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OCAMPO, HANNAH S.</v>
      </c>
      <c r="C77" s="369"/>
      <c r="D77" s="369"/>
      <c r="E77" s="370"/>
      <c r="F77" s="443">
        <v>7</v>
      </c>
      <c r="G77" s="441">
        <v>7</v>
      </c>
      <c r="H77" s="441">
        <v>6</v>
      </c>
      <c r="I77" s="441">
        <v>5</v>
      </c>
      <c r="J77" s="441">
        <v>10</v>
      </c>
      <c r="K77" s="395"/>
      <c r="L77" s="395"/>
      <c r="M77" s="395"/>
      <c r="N77" s="395"/>
      <c r="O77" s="396"/>
      <c r="P77" s="388">
        <f t="shared" si="0"/>
        <v>35</v>
      </c>
      <c r="Q77" s="380">
        <f t="shared" si="9"/>
        <v>70</v>
      </c>
      <c r="R77" s="389">
        <f t="shared" si="10"/>
        <v>17.5</v>
      </c>
      <c r="S77" s="444">
        <v>29</v>
      </c>
      <c r="T77" s="395"/>
      <c r="U77" s="395"/>
      <c r="V77" s="395"/>
      <c r="W77" s="395"/>
      <c r="X77" s="395"/>
      <c r="Y77" s="395"/>
      <c r="Z77" s="395"/>
      <c r="AA77" s="395"/>
      <c r="AB77" s="396"/>
      <c r="AC77" s="390">
        <f t="shared" si="3"/>
        <v>29</v>
      </c>
      <c r="AD77" s="380">
        <f t="shared" si="11"/>
        <v>58</v>
      </c>
      <c r="AE77" s="391">
        <f t="shared" si="12"/>
        <v>29</v>
      </c>
      <c r="AF77" s="444">
        <v>46</v>
      </c>
      <c r="AG77" s="380">
        <f t="shared" si="15"/>
        <v>92</v>
      </c>
      <c r="AH77" s="381">
        <f t="shared" si="13"/>
        <v>23</v>
      </c>
      <c r="AI77" s="392">
        <f t="shared" si="14"/>
        <v>69.5</v>
      </c>
      <c r="AJ77" s="393">
        <f>IFERROR(VLOOKUP(AI77,'Helper(IMPORTANT!)'!$CQ$1:$CR$41,2,TRUE),"")</f>
        <v>80</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OCAMPO, SOFIA S.</v>
      </c>
      <c r="C78" s="369"/>
      <c r="D78" s="369"/>
      <c r="E78" s="370"/>
      <c r="F78" s="443">
        <v>10</v>
      </c>
      <c r="G78" s="442">
        <v>9</v>
      </c>
      <c r="H78" s="441">
        <v>10</v>
      </c>
      <c r="I78" s="441">
        <v>6</v>
      </c>
      <c r="J78" s="441">
        <v>6</v>
      </c>
      <c r="K78" s="395"/>
      <c r="L78" s="395"/>
      <c r="M78" s="395"/>
      <c r="N78" s="395"/>
      <c r="O78" s="396"/>
      <c r="P78" s="388">
        <f t="shared" ref="P78:P113" si="16">IF(COUNT($F78:$O78)=0,"",SUM($F78:$O78))</f>
        <v>41</v>
      </c>
      <c r="Q78" s="380">
        <f t="shared" si="9"/>
        <v>82</v>
      </c>
      <c r="R78" s="389">
        <f t="shared" si="10"/>
        <v>20.5</v>
      </c>
      <c r="S78" s="444">
        <v>20</v>
      </c>
      <c r="T78" s="395"/>
      <c r="U78" s="395"/>
      <c r="V78" s="395"/>
      <c r="W78" s="395"/>
      <c r="X78" s="395"/>
      <c r="Y78" s="395"/>
      <c r="Z78" s="395"/>
      <c r="AA78" s="395"/>
      <c r="AB78" s="396"/>
      <c r="AC78" s="390">
        <f t="shared" ref="AC78:AC113" si="17">IF(COUNT($S78:$AB78)=0,"",SUM($S78:$AB78))</f>
        <v>20</v>
      </c>
      <c r="AD78" s="380">
        <f t="shared" si="11"/>
        <v>40</v>
      </c>
      <c r="AE78" s="391">
        <f t="shared" si="12"/>
        <v>20</v>
      </c>
      <c r="AF78" s="444">
        <v>27</v>
      </c>
      <c r="AG78" s="380">
        <f t="shared" si="15"/>
        <v>54</v>
      </c>
      <c r="AH78" s="381">
        <f t="shared" si="13"/>
        <v>13.5</v>
      </c>
      <c r="AI78" s="392">
        <f t="shared" si="14"/>
        <v>54</v>
      </c>
      <c r="AJ78" s="393">
        <f>IFERROR(VLOOKUP(AI78,'Helper(IMPORTANT!)'!$CQ$1:$CR$41,2,TRUE),"")</f>
        <v>73</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REYES, HANNAH G.</v>
      </c>
      <c r="C79" s="369"/>
      <c r="D79" s="369"/>
      <c r="E79" s="370"/>
      <c r="F79" s="444">
        <v>9</v>
      </c>
      <c r="G79" s="441">
        <v>5</v>
      </c>
      <c r="H79" s="441">
        <v>10</v>
      </c>
      <c r="I79" s="441">
        <v>7</v>
      </c>
      <c r="J79" s="441">
        <v>7</v>
      </c>
      <c r="K79" s="395"/>
      <c r="L79" s="395"/>
      <c r="M79" s="395"/>
      <c r="N79" s="395"/>
      <c r="O79" s="396"/>
      <c r="P79" s="388">
        <f t="shared" si="16"/>
        <v>38</v>
      </c>
      <c r="Q79" s="380">
        <f t="shared" si="9"/>
        <v>76</v>
      </c>
      <c r="R79" s="389">
        <f t="shared" si="10"/>
        <v>19</v>
      </c>
      <c r="S79" s="444">
        <v>39</v>
      </c>
      <c r="T79" s="395"/>
      <c r="U79" s="395"/>
      <c r="V79" s="395"/>
      <c r="W79" s="395"/>
      <c r="X79" s="395"/>
      <c r="Y79" s="395"/>
      <c r="Z79" s="395"/>
      <c r="AA79" s="395"/>
      <c r="AB79" s="396"/>
      <c r="AC79" s="390">
        <f t="shared" si="17"/>
        <v>39</v>
      </c>
      <c r="AD79" s="380">
        <f t="shared" si="11"/>
        <v>78</v>
      </c>
      <c r="AE79" s="391">
        <f t="shared" si="12"/>
        <v>39</v>
      </c>
      <c r="AF79" s="444">
        <v>12</v>
      </c>
      <c r="AG79" s="380">
        <f t="shared" si="15"/>
        <v>24</v>
      </c>
      <c r="AH79" s="381">
        <f t="shared" si="13"/>
        <v>6</v>
      </c>
      <c r="AI79" s="392">
        <f t="shared" si="14"/>
        <v>64</v>
      </c>
      <c r="AJ79" s="393">
        <f>IFERROR(VLOOKUP(AI79,'Helper(IMPORTANT!)'!$CQ$1:$CR$41,2,TRUE),"")</f>
        <v>77</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ROSALES, DIANE E.</v>
      </c>
      <c r="C80" s="369"/>
      <c r="D80" s="369"/>
      <c r="E80" s="370"/>
      <c r="F80" s="444">
        <v>10</v>
      </c>
      <c r="G80" s="441">
        <v>6</v>
      </c>
      <c r="H80" s="441">
        <v>6</v>
      </c>
      <c r="I80" s="441">
        <v>7</v>
      </c>
      <c r="J80" s="441">
        <v>7</v>
      </c>
      <c r="K80" s="395"/>
      <c r="L80" s="395"/>
      <c r="M80" s="395"/>
      <c r="N80" s="395"/>
      <c r="O80" s="396"/>
      <c r="P80" s="388">
        <f t="shared" si="16"/>
        <v>36</v>
      </c>
      <c r="Q80" s="380">
        <f t="shared" si="9"/>
        <v>72</v>
      </c>
      <c r="R80" s="389">
        <f t="shared" si="10"/>
        <v>18</v>
      </c>
      <c r="S80" s="444">
        <v>46</v>
      </c>
      <c r="T80" s="395"/>
      <c r="U80" s="395"/>
      <c r="V80" s="395"/>
      <c r="W80" s="395"/>
      <c r="X80" s="395"/>
      <c r="Y80" s="395"/>
      <c r="Z80" s="395"/>
      <c r="AA80" s="395"/>
      <c r="AB80" s="396"/>
      <c r="AC80" s="390">
        <f t="shared" si="17"/>
        <v>46</v>
      </c>
      <c r="AD80" s="380">
        <f t="shared" si="11"/>
        <v>92</v>
      </c>
      <c r="AE80" s="391">
        <f t="shared" si="12"/>
        <v>46</v>
      </c>
      <c r="AF80" s="444">
        <v>49</v>
      </c>
      <c r="AG80" s="380">
        <f t="shared" si="15"/>
        <v>98</v>
      </c>
      <c r="AH80" s="381">
        <f t="shared" si="13"/>
        <v>24.5</v>
      </c>
      <c r="AI80" s="392">
        <f t="shared" si="14"/>
        <v>88.5</v>
      </c>
      <c r="AJ80" s="393">
        <f>IFERROR(VLOOKUP(AI80,'Helper(IMPORTANT!)'!$CQ$1:$CR$41,2,TRUE),"")</f>
        <v>92</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TAMPOS, JILLIAN Y.</v>
      </c>
      <c r="C81" s="369"/>
      <c r="D81" s="369"/>
      <c r="E81" s="370"/>
      <c r="F81" s="444">
        <v>10</v>
      </c>
      <c r="G81" s="441">
        <v>7</v>
      </c>
      <c r="H81" s="441">
        <v>7</v>
      </c>
      <c r="I81" s="441">
        <v>8</v>
      </c>
      <c r="J81" s="441">
        <v>8</v>
      </c>
      <c r="K81" s="395"/>
      <c r="L81" s="395"/>
      <c r="M81" s="395"/>
      <c r="N81" s="395"/>
      <c r="O81" s="396"/>
      <c r="P81" s="388">
        <f t="shared" si="16"/>
        <v>40</v>
      </c>
      <c r="Q81" s="380">
        <f t="shared" si="9"/>
        <v>80</v>
      </c>
      <c r="R81" s="389">
        <f t="shared" si="10"/>
        <v>20</v>
      </c>
      <c r="S81" s="444">
        <v>27</v>
      </c>
      <c r="T81" s="395"/>
      <c r="U81" s="395"/>
      <c r="V81" s="395"/>
      <c r="W81" s="395"/>
      <c r="X81" s="395"/>
      <c r="Y81" s="395"/>
      <c r="Z81" s="395"/>
      <c r="AA81" s="395"/>
      <c r="AB81" s="396"/>
      <c r="AC81" s="390">
        <f t="shared" si="17"/>
        <v>27</v>
      </c>
      <c r="AD81" s="380">
        <f t="shared" si="11"/>
        <v>54</v>
      </c>
      <c r="AE81" s="391">
        <f t="shared" si="12"/>
        <v>27</v>
      </c>
      <c r="AF81" s="444">
        <v>49</v>
      </c>
      <c r="AG81" s="380">
        <f t="shared" si="15"/>
        <v>98</v>
      </c>
      <c r="AH81" s="381">
        <f t="shared" si="13"/>
        <v>24.5</v>
      </c>
      <c r="AI81" s="392">
        <f t="shared" si="14"/>
        <v>71.5</v>
      </c>
      <c r="AJ81" s="393">
        <f>IFERROR(VLOOKUP(AI81,'Helper(IMPORTANT!)'!$CQ$1:$CR$41,2,TRUE),"")</f>
        <v>82</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VILLANUEVA, ANDREA S.</v>
      </c>
      <c r="C82" s="369"/>
      <c r="D82" s="369"/>
      <c r="E82" s="370"/>
      <c r="F82" s="444">
        <v>0</v>
      </c>
      <c r="G82" s="441">
        <v>8</v>
      </c>
      <c r="H82" s="441">
        <v>10</v>
      </c>
      <c r="I82" s="442">
        <v>9</v>
      </c>
      <c r="J82" s="441">
        <v>10</v>
      </c>
      <c r="K82" s="395"/>
      <c r="L82" s="395"/>
      <c r="M82" s="395"/>
      <c r="N82" s="395"/>
      <c r="O82" s="396"/>
      <c r="P82" s="388">
        <f t="shared" si="16"/>
        <v>37</v>
      </c>
      <c r="Q82" s="380">
        <f t="shared" si="9"/>
        <v>74</v>
      </c>
      <c r="R82" s="389">
        <f t="shared" si="10"/>
        <v>18.5</v>
      </c>
      <c r="S82" s="444">
        <v>12</v>
      </c>
      <c r="T82" s="395"/>
      <c r="U82" s="395"/>
      <c r="V82" s="395"/>
      <c r="W82" s="395"/>
      <c r="X82" s="395"/>
      <c r="Y82" s="395"/>
      <c r="Z82" s="395"/>
      <c r="AA82" s="395"/>
      <c r="AB82" s="396"/>
      <c r="AC82" s="390">
        <f t="shared" si="17"/>
        <v>12</v>
      </c>
      <c r="AD82" s="380">
        <f t="shared" si="11"/>
        <v>24</v>
      </c>
      <c r="AE82" s="391">
        <f t="shared" si="12"/>
        <v>12</v>
      </c>
      <c r="AF82" s="444">
        <v>46</v>
      </c>
      <c r="AG82" s="380">
        <f t="shared" si="15"/>
        <v>92</v>
      </c>
      <c r="AH82" s="381">
        <f t="shared" si="13"/>
        <v>23</v>
      </c>
      <c r="AI82" s="392">
        <f t="shared" si="14"/>
        <v>53.5</v>
      </c>
      <c r="AJ82" s="393">
        <f>IFERROR(VLOOKUP(AI82,'Helper(IMPORTANT!)'!$CQ$1:$CR$41,2,TRUE),"")</f>
        <v>73</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VILLANUEVA, NICOLE E.</v>
      </c>
      <c r="C83" s="369"/>
      <c r="D83" s="369"/>
      <c r="E83" s="370"/>
      <c r="F83" s="444">
        <v>10</v>
      </c>
      <c r="G83" s="441">
        <v>8</v>
      </c>
      <c r="H83" s="441">
        <v>0</v>
      </c>
      <c r="I83" s="441">
        <v>5</v>
      </c>
      <c r="J83" s="441">
        <v>10</v>
      </c>
      <c r="K83" s="395"/>
      <c r="L83" s="395"/>
      <c r="M83" s="395"/>
      <c r="N83" s="395"/>
      <c r="O83" s="396"/>
      <c r="P83" s="388">
        <f t="shared" si="16"/>
        <v>33</v>
      </c>
      <c r="Q83" s="380">
        <f t="shared" si="9"/>
        <v>66</v>
      </c>
      <c r="R83" s="389">
        <f t="shared" si="10"/>
        <v>16.5</v>
      </c>
      <c r="S83" s="444">
        <v>20</v>
      </c>
      <c r="T83" s="395"/>
      <c r="U83" s="395"/>
      <c r="V83" s="395"/>
      <c r="W83" s="395"/>
      <c r="X83" s="395"/>
      <c r="Y83" s="395"/>
      <c r="Z83" s="395"/>
      <c r="AA83" s="395"/>
      <c r="AB83" s="396"/>
      <c r="AC83" s="390">
        <f t="shared" si="17"/>
        <v>20</v>
      </c>
      <c r="AD83" s="380">
        <f t="shared" si="11"/>
        <v>40</v>
      </c>
      <c r="AE83" s="391">
        <f t="shared" si="12"/>
        <v>20</v>
      </c>
      <c r="AF83" s="444">
        <v>27</v>
      </c>
      <c r="AG83" s="380">
        <f t="shared" si="15"/>
        <v>54</v>
      </c>
      <c r="AH83" s="381">
        <f t="shared" si="13"/>
        <v>13.5</v>
      </c>
      <c r="AI83" s="392">
        <f t="shared" si="14"/>
        <v>50</v>
      </c>
      <c r="AJ83" s="393">
        <f>IFERROR(VLOOKUP(AI83,'Helper(IMPORTANT!)'!$CQ$1:$CR$41,2,TRUE),"")</f>
        <v>72</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6"/>
        <v/>
      </c>
      <c r="Q84" s="380" t="str">
        <f t="shared" si="9"/>
        <v/>
      </c>
      <c r="R84" s="389" t="str">
        <f t="shared" si="10"/>
        <v/>
      </c>
      <c r="S84" s="394"/>
      <c r="T84" s="395"/>
      <c r="U84" s="395"/>
      <c r="V84" s="395"/>
      <c r="W84" s="395"/>
      <c r="X84" s="395"/>
      <c r="Y84" s="395"/>
      <c r="Z84" s="395"/>
      <c r="AA84" s="395"/>
      <c r="AB84" s="396"/>
      <c r="AC84" s="390" t="str">
        <f t="shared" si="17"/>
        <v/>
      </c>
      <c r="AD84" s="380" t="str">
        <f t="shared" si="11"/>
        <v/>
      </c>
      <c r="AE84" s="39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7:E8"/>
    <mergeCell ref="F7:J8"/>
    <mergeCell ref="K7:P8"/>
    <mergeCell ref="A1:AJ2"/>
    <mergeCell ref="A9:E10"/>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2 AG13:AH30 AF31:AH63 AG64:AH83 AF84:AH113">
    <cfRule type="expression" dxfId="5" priority="2">
      <formula>$AH$11=0</formula>
    </cfRule>
  </conditionalFormatting>
  <conditionalFormatting sqref="B13:E62">
    <cfRule type="expression" dxfId="6" priority="6">
      <formula>IF($AJ13&lt;75,TRUE,FALSE)</formula>
    </cfRule>
  </conditionalFormatting>
  <conditionalFormatting sqref="B64:E113">
    <cfRule type="expression" dxfId="6" priority="5">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'Helper(IMPORTANT!)'!$AP$3:$AP$203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'Helper(IMPORTANT!)'!V$3:V$203</formula1>
    </dataValidation>
    <dataValidation type="list" showInputMessage="1" showErrorMessage="1" sqref="S13:AB62 S64:AB113">
      <formula1>'Helper(IMPORTANT!)'!AF$3:AF$203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sheetPr>
  <dimension ref="A1:BF120"/>
  <sheetViews>
    <sheetView showGridLines="0" zoomScale="90" zoomScaleNormal="90" zoomScaleSheetLayoutView="90" workbookViewId="0">
      <pane ySplit="11" topLeftCell="A12" activePane="bottomLeft" state="frozen"/>
      <selection/>
      <selection pane="bottomLeft" activeCell="A1" sqref="A1:AJ2"/>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181</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182</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7"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197</v>
      </c>
      <c r="B7" s="288"/>
      <c r="C7" s="288"/>
      <c r="D7" s="288"/>
      <c r="E7" s="289"/>
      <c r="F7" s="290" t="s">
        <v>184</v>
      </c>
      <c r="G7" s="291"/>
      <c r="H7" s="291"/>
      <c r="I7" s="291"/>
      <c r="J7" s="291"/>
      <c r="K7" s="292" t="str">
        <f>'INPUT DATA'!F24&amp;" - "&amp;'INPUT DATA'!F25</f>
        <v>12 - STEM-CORPUZ</v>
      </c>
      <c r="L7" s="292"/>
      <c r="M7" s="292"/>
      <c r="N7" s="292"/>
      <c r="O7" s="292"/>
      <c r="P7" s="293"/>
      <c r="Q7" s="294" t="s">
        <v>185</v>
      </c>
      <c r="R7" s="295"/>
      <c r="S7" s="112" t="str">
        <f>'INPUT DATA'!F22</f>
        <v>ROBERTO MENDOZA</v>
      </c>
      <c r="T7" s="112"/>
      <c r="U7" s="112"/>
      <c r="V7" s="112"/>
      <c r="W7" s="112"/>
      <c r="X7" s="112"/>
      <c r="Y7" s="112"/>
      <c r="Z7" s="112"/>
      <c r="AA7" s="112"/>
      <c r="AB7" s="113"/>
      <c r="AC7" s="296" t="s">
        <v>186</v>
      </c>
      <c r="AD7" s="297"/>
      <c r="AE7" s="298" t="str">
        <f>IF('INPUT DATA'!F30&lt;&gt;"",'INPUT DATA'!F30,'INPUT DATA'!F28)</f>
        <v>Understanding Culture, Society and Politics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187</v>
      </c>
      <c r="R8" s="308"/>
      <c r="S8" s="698" t="s">
        <v>188</v>
      </c>
      <c r="T8" s="309"/>
      <c r="U8" s="309"/>
      <c r="V8" s="309"/>
      <c r="W8" s="309"/>
      <c r="X8" s="309"/>
      <c r="Y8" s="309"/>
      <c r="Z8" s="309"/>
      <c r="AA8" s="309"/>
      <c r="AB8" s="310"/>
      <c r="AC8" s="307" t="s">
        <v>189</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190</v>
      </c>
      <c r="AJ9" s="324" t="s">
        <v>191</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192</v>
      </c>
      <c r="Q10" s="332" t="s">
        <v>193</v>
      </c>
      <c r="R10" s="333" t="s">
        <v>194</v>
      </c>
      <c r="S10" s="328">
        <v>1</v>
      </c>
      <c r="T10" s="329">
        <v>2</v>
      </c>
      <c r="U10" s="329">
        <v>3</v>
      </c>
      <c r="V10" s="329">
        <v>4</v>
      </c>
      <c r="W10" s="329">
        <v>5</v>
      </c>
      <c r="X10" s="329">
        <v>6</v>
      </c>
      <c r="Y10" s="329">
        <v>7</v>
      </c>
      <c r="Z10" s="329">
        <v>8</v>
      </c>
      <c r="AA10" s="329">
        <v>9</v>
      </c>
      <c r="AB10" s="330">
        <v>10</v>
      </c>
      <c r="AC10" s="331" t="s">
        <v>192</v>
      </c>
      <c r="AD10" s="332" t="s">
        <v>193</v>
      </c>
      <c r="AE10" s="334" t="s">
        <v>194</v>
      </c>
      <c r="AF10" s="335">
        <v>1</v>
      </c>
      <c r="AG10" s="332" t="s">
        <v>193</v>
      </c>
      <c r="AH10" s="336" t="s">
        <v>194</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f>IF('INPUT DATA'!$F$26="","",INDEX('Helper(IMPORTANT!)'!$CL$2:$CL$6,MATCH(AE8,'Helper(IMPORTANT!)'!$CH$2:$CH$6,0)))</f>
        <v>0.25</v>
      </c>
      <c r="S11" s="342"/>
      <c r="T11" s="343"/>
      <c r="U11" s="343"/>
      <c r="V11" s="343"/>
      <c r="W11" s="343"/>
      <c r="X11" s="343"/>
      <c r="Y11" s="343"/>
      <c r="Z11" s="343"/>
      <c r="AA11" s="343"/>
      <c r="AB11" s="344"/>
      <c r="AC11" s="348" t="str">
        <f>IF(COUNT($S11:$AB11)=0,"",SUM($S11:$AB11))</f>
        <v/>
      </c>
      <c r="AD11" s="346">
        <v>100</v>
      </c>
      <c r="AE11" s="349">
        <f>IF('INPUT DATA'!$F$26="","",INDEX('Helper(IMPORTANT!)'!$CM$2:$CM$6,MATCH(AE8,'Helper(IMPORTANT!)'!$CH$2:$CH$6,0)))</f>
        <v>0.5</v>
      </c>
      <c r="AF11" s="350"/>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437" t="s">
        <v>195</v>
      </c>
      <c r="B12" s="438"/>
      <c r="C12" s="438"/>
      <c r="D12" s="438"/>
      <c r="E12" s="439"/>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ALDRIN R.</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KYLE N.</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2" si="6">IFERROR(IF(AF14="","",ROUND(AF14/$AF$11*100,2)),"")</f>
        <v/>
      </c>
      <c r="AH14" s="381" t="str">
        <f t="shared" ref="AH14:AH62" si="7">IFERROR(IF(AG14="","",ROUND(AG14*$AH$11,2)),"")</f>
        <v/>
      </c>
      <c r="AI14" s="392" t="str">
        <f>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MARK ANTHONY U.</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ref="AI15:AI62" si="8">IFERROR(R15+AE15+AH15,"")</f>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CABRERA, RAFAEL C.</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CASTILLO, JEROME J.</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FLORES, RAFAEL Z.</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GUTIERREZ, NATHANIEL U.</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LACSON, KYLE E.</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MACARAEG, KENNETH H.</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NAVARRO, CHRISTIAN O.</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PANGANIBAN, VINCENT H.</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t="str">
        <f>'INPUT DATA'!L22</f>
        <v>REYES, CEDRIC I.</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REYES JR., IVAN Y.</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ROSALES, DANIEL O.</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JERICHO H.</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t="str">
        <f>'INPUT DATA'!L26</f>
        <v>SANTOS, KENNETH C.</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t="str">
        <f>'INPUT DATA'!L27</f>
        <v>TAMPOS, CHRISTIAN B.</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t="str">
        <f>'INPUT DATA'!L28</f>
        <v>VILLANUEVA, FRANCIS M.</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si="6"/>
        <v/>
      </c>
      <c r="AH61" s="381" t="str">
        <f t="shared" si="7"/>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6"/>
        <v/>
      </c>
      <c r="AH62" s="381" t="str">
        <f t="shared" si="7"/>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BASCO, FAITH U.</v>
      </c>
      <c r="C64" s="369"/>
      <c r="D64" s="369"/>
      <c r="E64" s="370"/>
      <c r="F64" s="419"/>
      <c r="G64" s="420"/>
      <c r="H64" s="420"/>
      <c r="I64" s="420"/>
      <c r="J64" s="420"/>
      <c r="K64" s="420"/>
      <c r="L64" s="420"/>
      <c r="M64" s="420"/>
      <c r="N64" s="420"/>
      <c r="O64" s="421"/>
      <c r="P64" s="374" t="str">
        <f t="shared" si="0"/>
        <v/>
      </c>
      <c r="Q64" s="375" t="str">
        <f t="shared" ref="Q64:Q113" si="9">IFERROR(IF(P64="","",ROUND(P64/$P$11*100,2)),"")</f>
        <v/>
      </c>
      <c r="R64" s="376" t="str">
        <f t="shared" ref="R64:R113" si="10">IFERROR(IF(Q64="","",ROUND(Q64*$R$11,2)),"")</f>
        <v/>
      </c>
      <c r="S64" s="419"/>
      <c r="T64" s="420"/>
      <c r="U64" s="420"/>
      <c r="V64" s="420"/>
      <c r="W64" s="420"/>
      <c r="X64" s="420"/>
      <c r="Y64" s="420"/>
      <c r="Z64" s="420"/>
      <c r="AA64" s="420"/>
      <c r="AB64" s="421"/>
      <c r="AC64" s="377" t="str">
        <f t="shared" si="3"/>
        <v/>
      </c>
      <c r="AD64" s="375" t="str">
        <f t="shared" ref="AD64:AD113" si="11">IFERROR(IF(AC64="","",ROUND(AC64/$AC$11*100,2)),"")</f>
        <v/>
      </c>
      <c r="AE64" s="378" t="str">
        <f t="shared" ref="AE64:AE113" si="12">IFERROR(IF(AD64="","",ROUND(AD64*$AE$11,2)),"")</f>
        <v/>
      </c>
      <c r="AF64" s="379"/>
      <c r="AG64" s="380" t="str">
        <f>IFERROR(IF(AF64="","",ROUND(AF64/$AF$11*100,2)),"")</f>
        <v/>
      </c>
      <c r="AH64" s="381" t="str">
        <f t="shared" ref="AH64:AH113" si="13">IFERROR(IF(AG64="","",ROUND(AG64*$AH$11,2)),"")</f>
        <v/>
      </c>
      <c r="AI64" s="382" t="str">
        <f t="shared" ref="AI64:AI113" si="14">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BAUTISTA, MAE J.</v>
      </c>
      <c r="C65" s="369"/>
      <c r="D65" s="369"/>
      <c r="E65" s="370"/>
      <c r="F65" s="394"/>
      <c r="G65" s="395"/>
      <c r="H65" s="395"/>
      <c r="I65" s="395"/>
      <c r="J65" s="395"/>
      <c r="K65" s="395"/>
      <c r="L65" s="395"/>
      <c r="M65" s="395"/>
      <c r="N65" s="395"/>
      <c r="O65" s="396"/>
      <c r="P65" s="388" t="str">
        <f t="shared" si="0"/>
        <v/>
      </c>
      <c r="Q65" s="380" t="str">
        <f t="shared" si="9"/>
        <v/>
      </c>
      <c r="R65" s="389" t="str">
        <f t="shared" si="10"/>
        <v/>
      </c>
      <c r="S65" s="394"/>
      <c r="T65" s="395"/>
      <c r="U65" s="395"/>
      <c r="V65" s="395"/>
      <c r="W65" s="395"/>
      <c r="X65" s="395"/>
      <c r="Y65" s="395"/>
      <c r="Z65" s="395"/>
      <c r="AA65" s="395"/>
      <c r="AB65" s="396"/>
      <c r="AC65" s="390" t="str">
        <f t="shared" si="3"/>
        <v/>
      </c>
      <c r="AD65" s="380" t="str">
        <f t="shared" si="11"/>
        <v/>
      </c>
      <c r="AE65" s="391" t="str">
        <f t="shared" si="12"/>
        <v/>
      </c>
      <c r="AF65" s="379"/>
      <c r="AG65" s="380" t="str">
        <f t="shared" ref="AG65:AG113" si="15">IFERROR(IF(AF65="","",ROUND(AF65/$AF$11*100,2)),"")</f>
        <v/>
      </c>
      <c r="AH65" s="381" t="str">
        <f t="shared" si="13"/>
        <v/>
      </c>
      <c r="AI65" s="392" t="str">
        <f t="shared" si="14"/>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CABRERA, RHEA Q.</v>
      </c>
      <c r="C66" s="369"/>
      <c r="D66" s="369"/>
      <c r="E66" s="370"/>
      <c r="F66" s="394"/>
      <c r="G66" s="395"/>
      <c r="H66" s="395"/>
      <c r="I66" s="395"/>
      <c r="J66" s="395"/>
      <c r="K66" s="395"/>
      <c r="L66" s="395"/>
      <c r="M66" s="395"/>
      <c r="N66" s="395"/>
      <c r="O66" s="396"/>
      <c r="P66" s="388" t="str">
        <f t="shared" si="0"/>
        <v/>
      </c>
      <c r="Q66" s="380" t="str">
        <f t="shared" si="9"/>
        <v/>
      </c>
      <c r="R66" s="389" t="str">
        <f t="shared" si="10"/>
        <v/>
      </c>
      <c r="S66" s="394"/>
      <c r="T66" s="395"/>
      <c r="U66" s="395"/>
      <c r="V66" s="395"/>
      <c r="W66" s="395"/>
      <c r="X66" s="395"/>
      <c r="Y66" s="395"/>
      <c r="Z66" s="395"/>
      <c r="AA66" s="395"/>
      <c r="AB66" s="396"/>
      <c r="AC66" s="390" t="str">
        <f t="shared" si="3"/>
        <v/>
      </c>
      <c r="AD66" s="380" t="str">
        <f t="shared" si="11"/>
        <v/>
      </c>
      <c r="AE66" s="391" t="str">
        <f t="shared" si="12"/>
        <v/>
      </c>
      <c r="AF66" s="379"/>
      <c r="AG66" s="380" t="str">
        <f t="shared" si="15"/>
        <v/>
      </c>
      <c r="AH66" s="381" t="str">
        <f t="shared" si="13"/>
        <v/>
      </c>
      <c r="AI66" s="392" t="str">
        <f t="shared" si="14"/>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CUIZON, MAE J.</v>
      </c>
      <c r="C67" s="369"/>
      <c r="D67" s="369"/>
      <c r="E67" s="370"/>
      <c r="F67" s="394"/>
      <c r="G67" s="395"/>
      <c r="H67" s="395"/>
      <c r="I67" s="395"/>
      <c r="J67" s="395"/>
      <c r="K67" s="395"/>
      <c r="L67" s="395"/>
      <c r="M67" s="395"/>
      <c r="N67" s="395"/>
      <c r="O67" s="396"/>
      <c r="P67" s="388" t="str">
        <f t="shared" si="0"/>
        <v/>
      </c>
      <c r="Q67" s="380" t="str">
        <f t="shared" si="9"/>
        <v/>
      </c>
      <c r="R67" s="389" t="str">
        <f t="shared" si="10"/>
        <v/>
      </c>
      <c r="S67" s="394"/>
      <c r="T67" s="395"/>
      <c r="U67" s="395"/>
      <c r="V67" s="395"/>
      <c r="W67" s="395"/>
      <c r="X67" s="395"/>
      <c r="Y67" s="395"/>
      <c r="Z67" s="395"/>
      <c r="AA67" s="395"/>
      <c r="AB67" s="396"/>
      <c r="AC67" s="390" t="str">
        <f t="shared" si="3"/>
        <v/>
      </c>
      <c r="AD67" s="380" t="str">
        <f t="shared" si="11"/>
        <v/>
      </c>
      <c r="AE67" s="391" t="str">
        <f t="shared" si="12"/>
        <v/>
      </c>
      <c r="AF67" s="379"/>
      <c r="AG67" s="380" t="str">
        <f t="shared" si="15"/>
        <v/>
      </c>
      <c r="AH67" s="381" t="str">
        <f t="shared" si="13"/>
        <v/>
      </c>
      <c r="AI67" s="392" t="str">
        <f t="shared" si="14"/>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DIMACULANGAN, MAE B.</v>
      </c>
      <c r="C68" s="369"/>
      <c r="D68" s="369"/>
      <c r="E68" s="370"/>
      <c r="F68" s="394"/>
      <c r="G68" s="395"/>
      <c r="H68" s="395"/>
      <c r="I68" s="395"/>
      <c r="J68" s="395"/>
      <c r="K68" s="395"/>
      <c r="L68" s="395"/>
      <c r="M68" s="395"/>
      <c r="N68" s="395"/>
      <c r="O68" s="396"/>
      <c r="P68" s="388" t="str">
        <f t="shared" si="0"/>
        <v/>
      </c>
      <c r="Q68" s="380" t="str">
        <f t="shared" si="9"/>
        <v/>
      </c>
      <c r="R68" s="389" t="str">
        <f t="shared" si="10"/>
        <v/>
      </c>
      <c r="S68" s="394"/>
      <c r="T68" s="395"/>
      <c r="U68" s="395"/>
      <c r="V68" s="395"/>
      <c r="W68" s="395"/>
      <c r="X68" s="395"/>
      <c r="Y68" s="395"/>
      <c r="Z68" s="395"/>
      <c r="AA68" s="395"/>
      <c r="AB68" s="396"/>
      <c r="AC68" s="390" t="str">
        <f t="shared" si="3"/>
        <v/>
      </c>
      <c r="AD68" s="380" t="str">
        <f t="shared" si="11"/>
        <v/>
      </c>
      <c r="AE68" s="391" t="str">
        <f t="shared" si="12"/>
        <v/>
      </c>
      <c r="AF68" s="379"/>
      <c r="AG68" s="380" t="str">
        <f t="shared" si="15"/>
        <v/>
      </c>
      <c r="AH68" s="381" t="str">
        <f t="shared" si="13"/>
        <v/>
      </c>
      <c r="AI68" s="392" t="str">
        <f t="shared" si="14"/>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FLORES, DANICA T.</v>
      </c>
      <c r="C69" s="369"/>
      <c r="D69" s="369"/>
      <c r="E69" s="370"/>
      <c r="F69" s="394"/>
      <c r="G69" s="395"/>
      <c r="H69" s="395"/>
      <c r="I69" s="395"/>
      <c r="J69" s="395"/>
      <c r="K69" s="395"/>
      <c r="L69" s="395"/>
      <c r="M69" s="395"/>
      <c r="N69" s="395"/>
      <c r="O69" s="396"/>
      <c r="P69" s="388" t="str">
        <f t="shared" si="0"/>
        <v/>
      </c>
      <c r="Q69" s="380" t="str">
        <f t="shared" si="9"/>
        <v/>
      </c>
      <c r="R69" s="389" t="str">
        <f t="shared" si="10"/>
        <v/>
      </c>
      <c r="S69" s="394"/>
      <c r="T69" s="395"/>
      <c r="U69" s="395"/>
      <c r="V69" s="395"/>
      <c r="W69" s="395"/>
      <c r="X69" s="395"/>
      <c r="Y69" s="395"/>
      <c r="Z69" s="395"/>
      <c r="AA69" s="395"/>
      <c r="AB69" s="396"/>
      <c r="AC69" s="390" t="str">
        <f t="shared" si="3"/>
        <v/>
      </c>
      <c r="AD69" s="380" t="str">
        <f t="shared" si="11"/>
        <v/>
      </c>
      <c r="AE69" s="391" t="str">
        <f t="shared" si="12"/>
        <v/>
      </c>
      <c r="AF69" s="379"/>
      <c r="AG69" s="380" t="str">
        <f t="shared" si="15"/>
        <v/>
      </c>
      <c r="AH69" s="381" t="str">
        <f t="shared" si="13"/>
        <v/>
      </c>
      <c r="AI69" s="392" t="str">
        <f t="shared" si="14"/>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LACSON, SOFIA B.</v>
      </c>
      <c r="C70" s="369"/>
      <c r="D70" s="369"/>
      <c r="E70" s="370"/>
      <c r="F70" s="394"/>
      <c r="G70" s="395"/>
      <c r="H70" s="395"/>
      <c r="I70" s="395"/>
      <c r="J70" s="395"/>
      <c r="K70" s="395"/>
      <c r="L70" s="395"/>
      <c r="M70" s="395"/>
      <c r="N70" s="395"/>
      <c r="O70" s="396"/>
      <c r="P70" s="388" t="str">
        <f t="shared" si="0"/>
        <v/>
      </c>
      <c r="Q70" s="380" t="str">
        <f t="shared" si="9"/>
        <v/>
      </c>
      <c r="R70" s="389" t="str">
        <f t="shared" si="10"/>
        <v/>
      </c>
      <c r="S70" s="394"/>
      <c r="T70" s="395"/>
      <c r="U70" s="395"/>
      <c r="V70" s="395"/>
      <c r="W70" s="395"/>
      <c r="X70" s="395"/>
      <c r="Y70" s="395"/>
      <c r="Z70" s="395"/>
      <c r="AA70" s="395"/>
      <c r="AB70" s="396"/>
      <c r="AC70" s="390" t="str">
        <f t="shared" si="3"/>
        <v/>
      </c>
      <c r="AD70" s="380" t="str">
        <f t="shared" si="11"/>
        <v/>
      </c>
      <c r="AE70" s="391" t="str">
        <f t="shared" si="12"/>
        <v/>
      </c>
      <c r="AF70" s="379"/>
      <c r="AG70" s="380" t="str">
        <f t="shared" si="15"/>
        <v/>
      </c>
      <c r="AH70" s="381" t="str">
        <f t="shared" si="13"/>
        <v/>
      </c>
      <c r="AI70" s="392" t="str">
        <f t="shared" si="14"/>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LOPEZ, CZARINA M.</v>
      </c>
      <c r="C71" s="369"/>
      <c r="D71" s="369"/>
      <c r="E71" s="370"/>
      <c r="F71" s="394"/>
      <c r="G71" s="395"/>
      <c r="H71" s="395"/>
      <c r="I71" s="395"/>
      <c r="J71" s="395"/>
      <c r="K71" s="395"/>
      <c r="L71" s="395"/>
      <c r="M71" s="395"/>
      <c r="N71" s="395"/>
      <c r="O71" s="396"/>
      <c r="P71" s="388" t="str">
        <f t="shared" si="0"/>
        <v/>
      </c>
      <c r="Q71" s="380" t="str">
        <f t="shared" si="9"/>
        <v/>
      </c>
      <c r="R71" s="389" t="str">
        <f t="shared" si="10"/>
        <v/>
      </c>
      <c r="S71" s="394"/>
      <c r="T71" s="395"/>
      <c r="U71" s="395"/>
      <c r="V71" s="395"/>
      <c r="W71" s="395"/>
      <c r="X71" s="395"/>
      <c r="Y71" s="395"/>
      <c r="Z71" s="395"/>
      <c r="AA71" s="395"/>
      <c r="AB71" s="396"/>
      <c r="AC71" s="390" t="str">
        <f t="shared" si="3"/>
        <v/>
      </c>
      <c r="AD71" s="380" t="str">
        <f t="shared" si="11"/>
        <v/>
      </c>
      <c r="AE71" s="391" t="str">
        <f t="shared" si="12"/>
        <v/>
      </c>
      <c r="AF71" s="379"/>
      <c r="AG71" s="380" t="str">
        <f t="shared" si="15"/>
        <v/>
      </c>
      <c r="AH71" s="381" t="str">
        <f t="shared" si="13"/>
        <v/>
      </c>
      <c r="AI71" s="392" t="str">
        <f t="shared" si="14"/>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LUMAPAS, FAITH G.</v>
      </c>
      <c r="C72" s="369"/>
      <c r="D72" s="369"/>
      <c r="E72" s="370"/>
      <c r="F72" s="394"/>
      <c r="G72" s="395"/>
      <c r="H72" s="395"/>
      <c r="I72" s="395"/>
      <c r="J72" s="395"/>
      <c r="K72" s="395"/>
      <c r="L72" s="395"/>
      <c r="M72" s="395"/>
      <c r="N72" s="395"/>
      <c r="O72" s="396"/>
      <c r="P72" s="388" t="str">
        <f t="shared" si="0"/>
        <v/>
      </c>
      <c r="Q72" s="380" t="str">
        <f t="shared" si="9"/>
        <v/>
      </c>
      <c r="R72" s="389" t="str">
        <f t="shared" si="10"/>
        <v/>
      </c>
      <c r="S72" s="394"/>
      <c r="T72" s="395"/>
      <c r="U72" s="395"/>
      <c r="V72" s="395"/>
      <c r="W72" s="395"/>
      <c r="X72" s="395"/>
      <c r="Y72" s="395"/>
      <c r="Z72" s="395"/>
      <c r="AA72" s="395"/>
      <c r="AB72" s="396"/>
      <c r="AC72" s="390" t="str">
        <f t="shared" si="3"/>
        <v/>
      </c>
      <c r="AD72" s="380" t="str">
        <f t="shared" si="11"/>
        <v/>
      </c>
      <c r="AE72" s="391" t="str">
        <f t="shared" si="12"/>
        <v/>
      </c>
      <c r="AF72" s="379"/>
      <c r="AG72" s="380" t="str">
        <f t="shared" si="15"/>
        <v/>
      </c>
      <c r="AH72" s="381" t="str">
        <f t="shared" si="13"/>
        <v/>
      </c>
      <c r="AI72" s="392" t="str">
        <f t="shared" si="14"/>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MACARAEG, ANGELICA M.</v>
      </c>
      <c r="C73" s="369"/>
      <c r="D73" s="369"/>
      <c r="E73" s="370"/>
      <c r="F73" s="394"/>
      <c r="G73" s="395"/>
      <c r="H73" s="395"/>
      <c r="I73" s="395"/>
      <c r="J73" s="395"/>
      <c r="K73" s="395"/>
      <c r="L73" s="395"/>
      <c r="M73" s="395"/>
      <c r="N73" s="395"/>
      <c r="O73" s="396"/>
      <c r="P73" s="388" t="str">
        <f t="shared" si="0"/>
        <v/>
      </c>
      <c r="Q73" s="380" t="str">
        <f t="shared" si="9"/>
        <v/>
      </c>
      <c r="R73" s="389" t="str">
        <f t="shared" si="10"/>
        <v/>
      </c>
      <c r="S73" s="394"/>
      <c r="T73" s="395"/>
      <c r="U73" s="395"/>
      <c r="V73" s="395"/>
      <c r="W73" s="395"/>
      <c r="X73" s="395"/>
      <c r="Y73" s="395"/>
      <c r="Z73" s="395"/>
      <c r="AA73" s="395"/>
      <c r="AB73" s="396"/>
      <c r="AC73" s="390" t="str">
        <f t="shared" si="3"/>
        <v/>
      </c>
      <c r="AD73" s="380" t="str">
        <f t="shared" si="11"/>
        <v/>
      </c>
      <c r="AE73" s="391" t="str">
        <f t="shared" si="12"/>
        <v/>
      </c>
      <c r="AF73" s="379"/>
      <c r="AG73" s="380" t="str">
        <f t="shared" si="15"/>
        <v/>
      </c>
      <c r="AH73" s="381" t="str">
        <f t="shared" si="13"/>
        <v/>
      </c>
      <c r="AI73" s="392" t="str">
        <f t="shared" si="14"/>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MACARAEG, JILLIAN K.</v>
      </c>
      <c r="C74" s="369"/>
      <c r="D74" s="369"/>
      <c r="E74" s="370"/>
      <c r="F74" s="394"/>
      <c r="G74" s="395"/>
      <c r="H74" s="395"/>
      <c r="I74" s="395"/>
      <c r="J74" s="395"/>
      <c r="K74" s="395"/>
      <c r="L74" s="395"/>
      <c r="M74" s="395"/>
      <c r="N74" s="395"/>
      <c r="O74" s="396"/>
      <c r="P74" s="388" t="str">
        <f t="shared" si="0"/>
        <v/>
      </c>
      <c r="Q74" s="380" t="str">
        <f t="shared" si="9"/>
        <v/>
      </c>
      <c r="R74" s="389" t="str">
        <f t="shared" si="10"/>
        <v/>
      </c>
      <c r="S74" s="394"/>
      <c r="T74" s="395"/>
      <c r="U74" s="395"/>
      <c r="V74" s="395"/>
      <c r="W74" s="395"/>
      <c r="X74" s="395"/>
      <c r="Y74" s="395"/>
      <c r="Z74" s="395"/>
      <c r="AA74" s="395"/>
      <c r="AB74" s="396"/>
      <c r="AC74" s="390" t="str">
        <f t="shared" si="3"/>
        <v/>
      </c>
      <c r="AD74" s="380" t="str">
        <f t="shared" si="11"/>
        <v/>
      </c>
      <c r="AE74" s="391" t="str">
        <f t="shared" si="12"/>
        <v/>
      </c>
      <c r="AF74" s="379"/>
      <c r="AG74" s="380" t="str">
        <f t="shared" si="15"/>
        <v/>
      </c>
      <c r="AH74" s="381" t="str">
        <f t="shared" si="13"/>
        <v/>
      </c>
      <c r="AI74" s="392" t="str">
        <f t="shared" si="14"/>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MENDOZA, DIANE R.</v>
      </c>
      <c r="C75" s="369"/>
      <c r="D75" s="369"/>
      <c r="E75" s="370"/>
      <c r="F75" s="394"/>
      <c r="G75" s="395"/>
      <c r="H75" s="395"/>
      <c r="I75" s="395"/>
      <c r="J75" s="395"/>
      <c r="K75" s="395"/>
      <c r="L75" s="395"/>
      <c r="M75" s="395"/>
      <c r="N75" s="395"/>
      <c r="O75" s="396"/>
      <c r="P75" s="388" t="str">
        <f t="shared" si="0"/>
        <v/>
      </c>
      <c r="Q75" s="380" t="str">
        <f t="shared" si="9"/>
        <v/>
      </c>
      <c r="R75" s="389" t="str">
        <f t="shared" si="10"/>
        <v/>
      </c>
      <c r="S75" s="394"/>
      <c r="T75" s="395"/>
      <c r="U75" s="395"/>
      <c r="V75" s="395"/>
      <c r="W75" s="395"/>
      <c r="X75" s="395"/>
      <c r="Y75" s="395"/>
      <c r="Z75" s="395"/>
      <c r="AA75" s="395"/>
      <c r="AB75" s="396"/>
      <c r="AC75" s="390" t="str">
        <f t="shared" si="3"/>
        <v/>
      </c>
      <c r="AD75" s="380" t="str">
        <f t="shared" si="11"/>
        <v/>
      </c>
      <c r="AE75" s="391" t="str">
        <f t="shared" si="12"/>
        <v/>
      </c>
      <c r="AF75" s="379"/>
      <c r="AG75" s="380" t="str">
        <f t="shared" si="15"/>
        <v/>
      </c>
      <c r="AH75" s="381" t="str">
        <f t="shared" si="13"/>
        <v/>
      </c>
      <c r="AI75" s="392" t="str">
        <f t="shared" si="14"/>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MENDOZA, NICOLE N.</v>
      </c>
      <c r="C76" s="369"/>
      <c r="D76" s="369"/>
      <c r="E76" s="370"/>
      <c r="F76" s="394"/>
      <c r="G76" s="395"/>
      <c r="H76" s="395"/>
      <c r="I76" s="395"/>
      <c r="J76" s="395"/>
      <c r="K76" s="395"/>
      <c r="L76" s="395"/>
      <c r="M76" s="395"/>
      <c r="N76" s="395"/>
      <c r="O76" s="396"/>
      <c r="P76" s="388" t="str">
        <f t="shared" si="0"/>
        <v/>
      </c>
      <c r="Q76" s="380" t="str">
        <f t="shared" si="9"/>
        <v/>
      </c>
      <c r="R76" s="389" t="str">
        <f t="shared" si="10"/>
        <v/>
      </c>
      <c r="S76" s="394"/>
      <c r="T76" s="395"/>
      <c r="U76" s="395"/>
      <c r="V76" s="395"/>
      <c r="W76" s="395"/>
      <c r="X76" s="395"/>
      <c r="Y76" s="395"/>
      <c r="Z76" s="395"/>
      <c r="AA76" s="395"/>
      <c r="AB76" s="396"/>
      <c r="AC76" s="390" t="str">
        <f t="shared" si="3"/>
        <v/>
      </c>
      <c r="AD76" s="380" t="str">
        <f t="shared" si="11"/>
        <v/>
      </c>
      <c r="AE76" s="391" t="str">
        <f t="shared" si="12"/>
        <v/>
      </c>
      <c r="AF76" s="379"/>
      <c r="AG76" s="380" t="str">
        <f t="shared" si="15"/>
        <v/>
      </c>
      <c r="AH76" s="381" t="str">
        <f t="shared" si="13"/>
        <v/>
      </c>
      <c r="AI76" s="392" t="str">
        <f t="shared" si="14"/>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OCAMPO, HANNAH S.</v>
      </c>
      <c r="C77" s="369"/>
      <c r="D77" s="369"/>
      <c r="E77" s="370"/>
      <c r="F77" s="394"/>
      <c r="G77" s="395"/>
      <c r="H77" s="395"/>
      <c r="I77" s="395"/>
      <c r="J77" s="395"/>
      <c r="K77" s="395"/>
      <c r="L77" s="395"/>
      <c r="M77" s="395"/>
      <c r="N77" s="395"/>
      <c r="O77" s="396"/>
      <c r="P77" s="388" t="str">
        <f t="shared" si="0"/>
        <v/>
      </c>
      <c r="Q77" s="380" t="str">
        <f t="shared" si="9"/>
        <v/>
      </c>
      <c r="R77" s="389" t="str">
        <f t="shared" si="10"/>
        <v/>
      </c>
      <c r="S77" s="394"/>
      <c r="T77" s="395"/>
      <c r="U77" s="395"/>
      <c r="V77" s="395"/>
      <c r="W77" s="395"/>
      <c r="X77" s="395"/>
      <c r="Y77" s="395"/>
      <c r="Z77" s="395"/>
      <c r="AA77" s="395"/>
      <c r="AB77" s="396"/>
      <c r="AC77" s="390" t="str">
        <f t="shared" si="3"/>
        <v/>
      </c>
      <c r="AD77" s="380" t="str">
        <f t="shared" si="11"/>
        <v/>
      </c>
      <c r="AE77" s="391" t="str">
        <f t="shared" si="12"/>
        <v/>
      </c>
      <c r="AF77" s="379"/>
      <c r="AG77" s="380" t="str">
        <f t="shared" si="15"/>
        <v/>
      </c>
      <c r="AH77" s="381" t="str">
        <f t="shared" si="13"/>
        <v/>
      </c>
      <c r="AI77" s="392" t="str">
        <f t="shared" si="14"/>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OCAMPO, SOFIA S.</v>
      </c>
      <c r="C78" s="369"/>
      <c r="D78" s="369"/>
      <c r="E78" s="370"/>
      <c r="F78" s="394"/>
      <c r="G78" s="395"/>
      <c r="H78" s="395"/>
      <c r="I78" s="395"/>
      <c r="J78" s="395"/>
      <c r="K78" s="395"/>
      <c r="L78" s="395"/>
      <c r="M78" s="395"/>
      <c r="N78" s="395"/>
      <c r="O78" s="396"/>
      <c r="P78" s="388" t="str">
        <f t="shared" ref="P78:P113" si="16">IF(COUNT($F78:$O78)=0,"",SUM($F78:$O78))</f>
        <v/>
      </c>
      <c r="Q78" s="380" t="str">
        <f t="shared" si="9"/>
        <v/>
      </c>
      <c r="R78" s="389" t="str">
        <f t="shared" si="10"/>
        <v/>
      </c>
      <c r="S78" s="394"/>
      <c r="T78" s="395"/>
      <c r="U78" s="395"/>
      <c r="V78" s="395"/>
      <c r="W78" s="395"/>
      <c r="X78" s="395"/>
      <c r="Y78" s="395"/>
      <c r="Z78" s="395"/>
      <c r="AA78" s="395"/>
      <c r="AB78" s="396"/>
      <c r="AC78" s="390" t="str">
        <f t="shared" ref="AC78:AC113" si="17">IF(COUNT($S78:$AB78)=0,"",SUM($S78:$AB78))</f>
        <v/>
      </c>
      <c r="AD78" s="380" t="str">
        <f t="shared" si="11"/>
        <v/>
      </c>
      <c r="AE78" s="391" t="str">
        <f t="shared" si="12"/>
        <v/>
      </c>
      <c r="AF78" s="379"/>
      <c r="AG78" s="380" t="str">
        <f t="shared" si="15"/>
        <v/>
      </c>
      <c r="AH78" s="381" t="str">
        <f t="shared" si="13"/>
        <v/>
      </c>
      <c r="AI78" s="392" t="str">
        <f t="shared" si="14"/>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REYES, HANNAH G.</v>
      </c>
      <c r="C79" s="369"/>
      <c r="D79" s="369"/>
      <c r="E79" s="370"/>
      <c r="F79" s="394"/>
      <c r="G79" s="395"/>
      <c r="H79" s="395"/>
      <c r="I79" s="395"/>
      <c r="J79" s="395"/>
      <c r="K79" s="395"/>
      <c r="L79" s="395"/>
      <c r="M79" s="395"/>
      <c r="N79" s="395"/>
      <c r="O79" s="396"/>
      <c r="P79" s="388" t="str">
        <f t="shared" si="16"/>
        <v/>
      </c>
      <c r="Q79" s="380" t="str">
        <f t="shared" si="9"/>
        <v/>
      </c>
      <c r="R79" s="389" t="str">
        <f t="shared" si="10"/>
        <v/>
      </c>
      <c r="S79" s="394"/>
      <c r="T79" s="395"/>
      <c r="U79" s="395"/>
      <c r="V79" s="395"/>
      <c r="W79" s="395"/>
      <c r="X79" s="395"/>
      <c r="Y79" s="395"/>
      <c r="Z79" s="395"/>
      <c r="AA79" s="395"/>
      <c r="AB79" s="396"/>
      <c r="AC79" s="390" t="str">
        <f t="shared" si="17"/>
        <v/>
      </c>
      <c r="AD79" s="380" t="str">
        <f t="shared" si="11"/>
        <v/>
      </c>
      <c r="AE79" s="391" t="str">
        <f t="shared" si="12"/>
        <v/>
      </c>
      <c r="AF79" s="379"/>
      <c r="AG79" s="380" t="str">
        <f t="shared" si="15"/>
        <v/>
      </c>
      <c r="AH79" s="381" t="str">
        <f t="shared" si="13"/>
        <v/>
      </c>
      <c r="AI79" s="392" t="str">
        <f t="shared" si="14"/>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ROSALES, DIANE E.</v>
      </c>
      <c r="C80" s="369"/>
      <c r="D80" s="369"/>
      <c r="E80" s="370"/>
      <c r="F80" s="394"/>
      <c r="G80" s="395"/>
      <c r="H80" s="395"/>
      <c r="I80" s="395"/>
      <c r="J80" s="395"/>
      <c r="K80" s="395"/>
      <c r="L80" s="395"/>
      <c r="M80" s="395"/>
      <c r="N80" s="395"/>
      <c r="O80" s="396"/>
      <c r="P80" s="388" t="str">
        <f t="shared" si="16"/>
        <v/>
      </c>
      <c r="Q80" s="380" t="str">
        <f t="shared" si="9"/>
        <v/>
      </c>
      <c r="R80" s="389" t="str">
        <f t="shared" si="10"/>
        <v/>
      </c>
      <c r="S80" s="394"/>
      <c r="T80" s="395"/>
      <c r="U80" s="395"/>
      <c r="V80" s="395"/>
      <c r="W80" s="395"/>
      <c r="X80" s="395"/>
      <c r="Y80" s="395"/>
      <c r="Z80" s="395"/>
      <c r="AA80" s="395"/>
      <c r="AB80" s="396"/>
      <c r="AC80" s="390" t="str">
        <f t="shared" si="17"/>
        <v/>
      </c>
      <c r="AD80" s="380" t="str">
        <f t="shared" si="11"/>
        <v/>
      </c>
      <c r="AE80" s="391" t="str">
        <f t="shared" si="12"/>
        <v/>
      </c>
      <c r="AF80" s="379"/>
      <c r="AG80" s="380" t="str">
        <f t="shared" si="15"/>
        <v/>
      </c>
      <c r="AH80" s="381" t="str">
        <f t="shared" si="13"/>
        <v/>
      </c>
      <c r="AI80" s="392" t="str">
        <f t="shared" si="14"/>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TAMPOS, JILLIAN Y.</v>
      </c>
      <c r="C81" s="369"/>
      <c r="D81" s="369"/>
      <c r="E81" s="370"/>
      <c r="F81" s="394"/>
      <c r="G81" s="395"/>
      <c r="H81" s="395"/>
      <c r="I81" s="395"/>
      <c r="J81" s="395"/>
      <c r="K81" s="395"/>
      <c r="L81" s="395"/>
      <c r="M81" s="395"/>
      <c r="N81" s="395"/>
      <c r="O81" s="396"/>
      <c r="P81" s="388" t="str">
        <f t="shared" si="16"/>
        <v/>
      </c>
      <c r="Q81" s="380" t="str">
        <f t="shared" si="9"/>
        <v/>
      </c>
      <c r="R81" s="389" t="str">
        <f t="shared" si="10"/>
        <v/>
      </c>
      <c r="S81" s="394"/>
      <c r="T81" s="395"/>
      <c r="U81" s="395"/>
      <c r="V81" s="395"/>
      <c r="W81" s="395"/>
      <c r="X81" s="395"/>
      <c r="Y81" s="395"/>
      <c r="Z81" s="395"/>
      <c r="AA81" s="395"/>
      <c r="AB81" s="396"/>
      <c r="AC81" s="390" t="str">
        <f t="shared" si="17"/>
        <v/>
      </c>
      <c r="AD81" s="380" t="str">
        <f t="shared" si="11"/>
        <v/>
      </c>
      <c r="AE81" s="391" t="str">
        <f t="shared" si="12"/>
        <v/>
      </c>
      <c r="AF81" s="379"/>
      <c r="AG81" s="380" t="str">
        <f t="shared" si="15"/>
        <v/>
      </c>
      <c r="AH81" s="381" t="str">
        <f t="shared" si="13"/>
        <v/>
      </c>
      <c r="AI81" s="392" t="str">
        <f t="shared" si="14"/>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VILLANUEVA, ANDREA S.</v>
      </c>
      <c r="C82" s="369"/>
      <c r="D82" s="369"/>
      <c r="E82" s="370"/>
      <c r="F82" s="394"/>
      <c r="G82" s="395"/>
      <c r="H82" s="395"/>
      <c r="I82" s="395"/>
      <c r="J82" s="395"/>
      <c r="K82" s="395"/>
      <c r="L82" s="395"/>
      <c r="M82" s="395"/>
      <c r="N82" s="395"/>
      <c r="O82" s="396"/>
      <c r="P82" s="388" t="str">
        <f t="shared" si="16"/>
        <v/>
      </c>
      <c r="Q82" s="380" t="str">
        <f t="shared" si="9"/>
        <v/>
      </c>
      <c r="R82" s="389" t="str">
        <f t="shared" si="10"/>
        <v/>
      </c>
      <c r="S82" s="394"/>
      <c r="T82" s="395"/>
      <c r="U82" s="395"/>
      <c r="V82" s="395"/>
      <c r="W82" s="395"/>
      <c r="X82" s="395"/>
      <c r="Y82" s="395"/>
      <c r="Z82" s="395"/>
      <c r="AA82" s="395"/>
      <c r="AB82" s="396"/>
      <c r="AC82" s="390" t="str">
        <f t="shared" si="17"/>
        <v/>
      </c>
      <c r="AD82" s="380" t="str">
        <f t="shared" si="11"/>
        <v/>
      </c>
      <c r="AE82" s="391" t="str">
        <f t="shared" si="12"/>
        <v/>
      </c>
      <c r="AF82" s="379"/>
      <c r="AG82" s="380" t="str">
        <f t="shared" si="15"/>
        <v/>
      </c>
      <c r="AH82" s="381" t="str">
        <f t="shared" si="13"/>
        <v/>
      </c>
      <c r="AI82" s="392" t="str">
        <f t="shared" si="14"/>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VILLANUEVA, NICOLE E.</v>
      </c>
      <c r="C83" s="369"/>
      <c r="D83" s="369"/>
      <c r="E83" s="370"/>
      <c r="F83" s="394"/>
      <c r="G83" s="395"/>
      <c r="H83" s="395"/>
      <c r="I83" s="395"/>
      <c r="J83" s="395"/>
      <c r="K83" s="395"/>
      <c r="L83" s="395"/>
      <c r="M83" s="395"/>
      <c r="N83" s="395"/>
      <c r="O83" s="396"/>
      <c r="P83" s="388" t="str">
        <f t="shared" si="16"/>
        <v/>
      </c>
      <c r="Q83" s="380" t="str">
        <f t="shared" si="9"/>
        <v/>
      </c>
      <c r="R83" s="389" t="str">
        <f t="shared" si="10"/>
        <v/>
      </c>
      <c r="S83" s="394"/>
      <c r="T83" s="395"/>
      <c r="U83" s="395"/>
      <c r="V83" s="395"/>
      <c r="W83" s="395"/>
      <c r="X83" s="395"/>
      <c r="Y83" s="395"/>
      <c r="Z83" s="395"/>
      <c r="AA83" s="395"/>
      <c r="AB83" s="396"/>
      <c r="AC83" s="390" t="str">
        <f t="shared" si="17"/>
        <v/>
      </c>
      <c r="AD83" s="380" t="str">
        <f t="shared" si="11"/>
        <v/>
      </c>
      <c r="AE83" s="391" t="str">
        <f t="shared" si="12"/>
        <v/>
      </c>
      <c r="AF83" s="379"/>
      <c r="AG83" s="380" t="str">
        <f t="shared" si="15"/>
        <v/>
      </c>
      <c r="AH83" s="381" t="str">
        <f t="shared" si="13"/>
        <v/>
      </c>
      <c r="AI83" s="392" t="str">
        <f t="shared" si="14"/>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6"/>
        <v/>
      </c>
      <c r="Q84" s="380" t="str">
        <f t="shared" si="9"/>
        <v/>
      </c>
      <c r="R84" s="389" t="str">
        <f t="shared" si="10"/>
        <v/>
      </c>
      <c r="S84" s="394"/>
      <c r="T84" s="395"/>
      <c r="U84" s="395"/>
      <c r="V84" s="395"/>
      <c r="W84" s="395"/>
      <c r="X84" s="395"/>
      <c r="Y84" s="395"/>
      <c r="Z84" s="395"/>
      <c r="AA84" s="395"/>
      <c r="AB84" s="396"/>
      <c r="AC84" s="390" t="str">
        <f t="shared" si="17"/>
        <v/>
      </c>
      <c r="AD84" s="380" t="str">
        <f t="shared" si="11"/>
        <v/>
      </c>
      <c r="AE84" s="391" t="str">
        <f t="shared" si="12"/>
        <v/>
      </c>
      <c r="AF84" s="379"/>
      <c r="AG84" s="380" t="str">
        <f t="shared" si="15"/>
        <v/>
      </c>
      <c r="AH84" s="381" t="str">
        <f t="shared" si="13"/>
        <v/>
      </c>
      <c r="AI84" s="392" t="str">
        <f t="shared" si="14"/>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6"/>
        <v/>
      </c>
      <c r="Q85" s="380" t="str">
        <f t="shared" si="9"/>
        <v/>
      </c>
      <c r="R85" s="389" t="str">
        <f t="shared" si="10"/>
        <v/>
      </c>
      <c r="S85" s="394"/>
      <c r="T85" s="395"/>
      <c r="U85" s="395"/>
      <c r="V85" s="395"/>
      <c r="W85" s="395"/>
      <c r="X85" s="395"/>
      <c r="Y85" s="395"/>
      <c r="Z85" s="395"/>
      <c r="AA85" s="395"/>
      <c r="AB85" s="396"/>
      <c r="AC85" s="390" t="str">
        <f t="shared" si="17"/>
        <v/>
      </c>
      <c r="AD85" s="380" t="str">
        <f t="shared" si="11"/>
        <v/>
      </c>
      <c r="AE85" s="391" t="str">
        <f t="shared" si="12"/>
        <v/>
      </c>
      <c r="AF85" s="379"/>
      <c r="AG85" s="380" t="str">
        <f t="shared" si="15"/>
        <v/>
      </c>
      <c r="AH85" s="381" t="str">
        <f t="shared" si="13"/>
        <v/>
      </c>
      <c r="AI85" s="392" t="str">
        <f t="shared" si="14"/>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6"/>
        <v/>
      </c>
      <c r="Q86" s="380" t="str">
        <f t="shared" si="9"/>
        <v/>
      </c>
      <c r="R86" s="389" t="str">
        <f t="shared" si="10"/>
        <v/>
      </c>
      <c r="S86" s="394"/>
      <c r="T86" s="395"/>
      <c r="U86" s="395"/>
      <c r="V86" s="395"/>
      <c r="W86" s="395"/>
      <c r="X86" s="395"/>
      <c r="Y86" s="395"/>
      <c r="Z86" s="395"/>
      <c r="AA86" s="395"/>
      <c r="AB86" s="396"/>
      <c r="AC86" s="390" t="str">
        <f t="shared" si="17"/>
        <v/>
      </c>
      <c r="AD86" s="380" t="str">
        <f t="shared" si="11"/>
        <v/>
      </c>
      <c r="AE86" s="391" t="str">
        <f t="shared" si="12"/>
        <v/>
      </c>
      <c r="AF86" s="379"/>
      <c r="AG86" s="380" t="str">
        <f t="shared" si="15"/>
        <v/>
      </c>
      <c r="AH86" s="381" t="str">
        <f t="shared" si="13"/>
        <v/>
      </c>
      <c r="AI86" s="392" t="str">
        <f t="shared" si="14"/>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6"/>
        <v/>
      </c>
      <c r="Q87" s="380" t="str">
        <f t="shared" si="9"/>
        <v/>
      </c>
      <c r="R87" s="389" t="str">
        <f t="shared" si="10"/>
        <v/>
      </c>
      <c r="S87" s="394"/>
      <c r="T87" s="395"/>
      <c r="U87" s="395"/>
      <c r="V87" s="395"/>
      <c r="W87" s="395"/>
      <c r="X87" s="395"/>
      <c r="Y87" s="395"/>
      <c r="Z87" s="395"/>
      <c r="AA87" s="395"/>
      <c r="AB87" s="396"/>
      <c r="AC87" s="390" t="str">
        <f t="shared" si="17"/>
        <v/>
      </c>
      <c r="AD87" s="380" t="str">
        <f t="shared" si="11"/>
        <v/>
      </c>
      <c r="AE87" s="391" t="str">
        <f t="shared" si="12"/>
        <v/>
      </c>
      <c r="AF87" s="379"/>
      <c r="AG87" s="380" t="str">
        <f t="shared" si="15"/>
        <v/>
      </c>
      <c r="AH87" s="381" t="str">
        <f t="shared" si="13"/>
        <v/>
      </c>
      <c r="AI87" s="392" t="str">
        <f t="shared" si="14"/>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6"/>
        <v/>
      </c>
      <c r="Q88" s="380" t="str">
        <f t="shared" si="9"/>
        <v/>
      </c>
      <c r="R88" s="389" t="str">
        <f t="shared" si="10"/>
        <v/>
      </c>
      <c r="S88" s="394"/>
      <c r="T88" s="395"/>
      <c r="U88" s="395"/>
      <c r="V88" s="395"/>
      <c r="W88" s="395"/>
      <c r="X88" s="395"/>
      <c r="Y88" s="395"/>
      <c r="Z88" s="395"/>
      <c r="AA88" s="395"/>
      <c r="AB88" s="396"/>
      <c r="AC88" s="390" t="str">
        <f t="shared" si="17"/>
        <v/>
      </c>
      <c r="AD88" s="380" t="str">
        <f t="shared" si="11"/>
        <v/>
      </c>
      <c r="AE88" s="391" t="str">
        <f t="shared" si="12"/>
        <v/>
      </c>
      <c r="AF88" s="379"/>
      <c r="AG88" s="380" t="str">
        <f t="shared" si="15"/>
        <v/>
      </c>
      <c r="AH88" s="381" t="str">
        <f t="shared" si="13"/>
        <v/>
      </c>
      <c r="AI88" s="392" t="str">
        <f t="shared" si="14"/>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6"/>
        <v/>
      </c>
      <c r="Q89" s="380" t="str">
        <f t="shared" si="9"/>
        <v/>
      </c>
      <c r="R89" s="389" t="str">
        <f t="shared" si="10"/>
        <v/>
      </c>
      <c r="S89" s="394"/>
      <c r="T89" s="395"/>
      <c r="U89" s="395"/>
      <c r="V89" s="395"/>
      <c r="W89" s="395"/>
      <c r="X89" s="395"/>
      <c r="Y89" s="395"/>
      <c r="Z89" s="395"/>
      <c r="AA89" s="395"/>
      <c r="AB89" s="396"/>
      <c r="AC89" s="390" t="str">
        <f t="shared" si="17"/>
        <v/>
      </c>
      <c r="AD89" s="380" t="str">
        <f t="shared" si="11"/>
        <v/>
      </c>
      <c r="AE89" s="391" t="str">
        <f t="shared" si="12"/>
        <v/>
      </c>
      <c r="AF89" s="379"/>
      <c r="AG89" s="380" t="str">
        <f t="shared" si="15"/>
        <v/>
      </c>
      <c r="AH89" s="381" t="str">
        <f t="shared" si="13"/>
        <v/>
      </c>
      <c r="AI89" s="392" t="str">
        <f t="shared" si="14"/>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6"/>
        <v/>
      </c>
      <c r="Q90" s="380" t="str">
        <f t="shared" si="9"/>
        <v/>
      </c>
      <c r="R90" s="389" t="str">
        <f t="shared" si="10"/>
        <v/>
      </c>
      <c r="S90" s="394"/>
      <c r="T90" s="395"/>
      <c r="U90" s="395"/>
      <c r="V90" s="395"/>
      <c r="W90" s="395"/>
      <c r="X90" s="395"/>
      <c r="Y90" s="395"/>
      <c r="Z90" s="395"/>
      <c r="AA90" s="395"/>
      <c r="AB90" s="396"/>
      <c r="AC90" s="390" t="str">
        <f t="shared" si="17"/>
        <v/>
      </c>
      <c r="AD90" s="380" t="str">
        <f t="shared" si="11"/>
        <v/>
      </c>
      <c r="AE90" s="391" t="str">
        <f t="shared" si="12"/>
        <v/>
      </c>
      <c r="AF90" s="379"/>
      <c r="AG90" s="380" t="str">
        <f t="shared" si="15"/>
        <v/>
      </c>
      <c r="AH90" s="381" t="str">
        <f t="shared" si="13"/>
        <v/>
      </c>
      <c r="AI90" s="392" t="str">
        <f t="shared" si="14"/>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6"/>
        <v/>
      </c>
      <c r="Q91" s="380" t="str">
        <f t="shared" si="9"/>
        <v/>
      </c>
      <c r="R91" s="389" t="str">
        <f t="shared" si="10"/>
        <v/>
      </c>
      <c r="S91" s="394"/>
      <c r="T91" s="395"/>
      <c r="U91" s="395"/>
      <c r="V91" s="395"/>
      <c r="W91" s="395"/>
      <c r="X91" s="395"/>
      <c r="Y91" s="395"/>
      <c r="Z91" s="395"/>
      <c r="AA91" s="395"/>
      <c r="AB91" s="396"/>
      <c r="AC91" s="390" t="str">
        <f t="shared" si="17"/>
        <v/>
      </c>
      <c r="AD91" s="380" t="str">
        <f t="shared" si="11"/>
        <v/>
      </c>
      <c r="AE91" s="391" t="str">
        <f t="shared" si="12"/>
        <v/>
      </c>
      <c r="AF91" s="379"/>
      <c r="AG91" s="380" t="str">
        <f t="shared" si="15"/>
        <v/>
      </c>
      <c r="AH91" s="381" t="str">
        <f t="shared" si="13"/>
        <v/>
      </c>
      <c r="AI91" s="392" t="str">
        <f t="shared" si="14"/>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6"/>
        <v/>
      </c>
      <c r="Q92" s="380" t="str">
        <f t="shared" si="9"/>
        <v/>
      </c>
      <c r="R92" s="389" t="str">
        <f t="shared" si="10"/>
        <v/>
      </c>
      <c r="S92" s="394"/>
      <c r="T92" s="395"/>
      <c r="U92" s="395"/>
      <c r="V92" s="395"/>
      <c r="W92" s="395"/>
      <c r="X92" s="395"/>
      <c r="Y92" s="395"/>
      <c r="Z92" s="395"/>
      <c r="AA92" s="395"/>
      <c r="AB92" s="396"/>
      <c r="AC92" s="390" t="str">
        <f t="shared" si="17"/>
        <v/>
      </c>
      <c r="AD92" s="380" t="str">
        <f t="shared" si="11"/>
        <v/>
      </c>
      <c r="AE92" s="391" t="str">
        <f t="shared" si="12"/>
        <v/>
      </c>
      <c r="AF92" s="379"/>
      <c r="AG92" s="380" t="str">
        <f t="shared" si="15"/>
        <v/>
      </c>
      <c r="AH92" s="381" t="str">
        <f t="shared" si="13"/>
        <v/>
      </c>
      <c r="AI92" s="392" t="str">
        <f t="shared" si="14"/>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6"/>
        <v/>
      </c>
      <c r="Q93" s="380" t="str">
        <f t="shared" si="9"/>
        <v/>
      </c>
      <c r="R93" s="389" t="str">
        <f t="shared" si="10"/>
        <v/>
      </c>
      <c r="S93" s="394"/>
      <c r="T93" s="395"/>
      <c r="U93" s="395"/>
      <c r="V93" s="395"/>
      <c r="W93" s="395"/>
      <c r="X93" s="395"/>
      <c r="Y93" s="395"/>
      <c r="Z93" s="395"/>
      <c r="AA93" s="395"/>
      <c r="AB93" s="396"/>
      <c r="AC93" s="390" t="str">
        <f t="shared" si="17"/>
        <v/>
      </c>
      <c r="AD93" s="380" t="str">
        <f t="shared" si="11"/>
        <v/>
      </c>
      <c r="AE93" s="391" t="str">
        <f t="shared" si="12"/>
        <v/>
      </c>
      <c r="AF93" s="379"/>
      <c r="AG93" s="380" t="str">
        <f t="shared" si="15"/>
        <v/>
      </c>
      <c r="AH93" s="381" t="str">
        <f t="shared" si="13"/>
        <v/>
      </c>
      <c r="AI93" s="392" t="str">
        <f t="shared" si="14"/>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6"/>
        <v/>
      </c>
      <c r="Q94" s="380" t="str">
        <f t="shared" si="9"/>
        <v/>
      </c>
      <c r="R94" s="389" t="str">
        <f t="shared" si="10"/>
        <v/>
      </c>
      <c r="S94" s="394"/>
      <c r="T94" s="395"/>
      <c r="U94" s="395"/>
      <c r="V94" s="395"/>
      <c r="W94" s="395"/>
      <c r="X94" s="395"/>
      <c r="Y94" s="395"/>
      <c r="Z94" s="395"/>
      <c r="AA94" s="395"/>
      <c r="AB94" s="396"/>
      <c r="AC94" s="390" t="str">
        <f t="shared" si="17"/>
        <v/>
      </c>
      <c r="AD94" s="380" t="str">
        <f t="shared" si="11"/>
        <v/>
      </c>
      <c r="AE94" s="391" t="str">
        <f t="shared" si="12"/>
        <v/>
      </c>
      <c r="AF94" s="379"/>
      <c r="AG94" s="380" t="str">
        <f t="shared" si="15"/>
        <v/>
      </c>
      <c r="AH94" s="381" t="str">
        <f t="shared" si="13"/>
        <v/>
      </c>
      <c r="AI94" s="392" t="str">
        <f t="shared" si="14"/>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6"/>
        <v/>
      </c>
      <c r="Q95" s="380" t="str">
        <f t="shared" si="9"/>
        <v/>
      </c>
      <c r="R95" s="389" t="str">
        <f t="shared" si="10"/>
        <v/>
      </c>
      <c r="S95" s="394"/>
      <c r="T95" s="395"/>
      <c r="U95" s="395"/>
      <c r="V95" s="395"/>
      <c r="W95" s="395"/>
      <c r="X95" s="395"/>
      <c r="Y95" s="395"/>
      <c r="Z95" s="395"/>
      <c r="AA95" s="395"/>
      <c r="AB95" s="396"/>
      <c r="AC95" s="390" t="str">
        <f t="shared" si="17"/>
        <v/>
      </c>
      <c r="AD95" s="380" t="str">
        <f t="shared" si="11"/>
        <v/>
      </c>
      <c r="AE95" s="391" t="str">
        <f t="shared" si="12"/>
        <v/>
      </c>
      <c r="AF95" s="379"/>
      <c r="AG95" s="380" t="str">
        <f t="shared" si="15"/>
        <v/>
      </c>
      <c r="AH95" s="381" t="str">
        <f t="shared" si="13"/>
        <v/>
      </c>
      <c r="AI95" s="392" t="str">
        <f t="shared" si="14"/>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6"/>
        <v/>
      </c>
      <c r="Q96" s="380" t="str">
        <f t="shared" si="9"/>
        <v/>
      </c>
      <c r="R96" s="389" t="str">
        <f t="shared" si="10"/>
        <v/>
      </c>
      <c r="S96" s="394"/>
      <c r="T96" s="395"/>
      <c r="U96" s="395"/>
      <c r="V96" s="395"/>
      <c r="W96" s="395"/>
      <c r="X96" s="395"/>
      <c r="Y96" s="395"/>
      <c r="Z96" s="395"/>
      <c r="AA96" s="395"/>
      <c r="AB96" s="396"/>
      <c r="AC96" s="390" t="str">
        <f t="shared" si="17"/>
        <v/>
      </c>
      <c r="AD96" s="380" t="str">
        <f t="shared" si="11"/>
        <v/>
      </c>
      <c r="AE96" s="391" t="str">
        <f t="shared" si="12"/>
        <v/>
      </c>
      <c r="AF96" s="379"/>
      <c r="AG96" s="380" t="str">
        <f t="shared" si="15"/>
        <v/>
      </c>
      <c r="AH96" s="381" t="str">
        <f t="shared" si="13"/>
        <v/>
      </c>
      <c r="AI96" s="392" t="str">
        <f t="shared" si="14"/>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6"/>
        <v/>
      </c>
      <c r="Q97" s="380" t="str">
        <f t="shared" si="9"/>
        <v/>
      </c>
      <c r="R97" s="389" t="str">
        <f t="shared" si="10"/>
        <v/>
      </c>
      <c r="S97" s="394"/>
      <c r="T97" s="395"/>
      <c r="U97" s="395"/>
      <c r="V97" s="395"/>
      <c r="W97" s="395"/>
      <c r="X97" s="395"/>
      <c r="Y97" s="395"/>
      <c r="Z97" s="395"/>
      <c r="AA97" s="395"/>
      <c r="AB97" s="396"/>
      <c r="AC97" s="390" t="str">
        <f t="shared" si="17"/>
        <v/>
      </c>
      <c r="AD97" s="380" t="str">
        <f t="shared" si="11"/>
        <v/>
      </c>
      <c r="AE97" s="391" t="str">
        <f t="shared" si="12"/>
        <v/>
      </c>
      <c r="AF97" s="379"/>
      <c r="AG97" s="380" t="str">
        <f t="shared" si="15"/>
        <v/>
      </c>
      <c r="AH97" s="381" t="str">
        <f t="shared" si="13"/>
        <v/>
      </c>
      <c r="AI97" s="392" t="str">
        <f t="shared" si="14"/>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6"/>
        <v/>
      </c>
      <c r="Q98" s="380" t="str">
        <f t="shared" si="9"/>
        <v/>
      </c>
      <c r="R98" s="389" t="str">
        <f t="shared" si="10"/>
        <v/>
      </c>
      <c r="S98" s="394"/>
      <c r="T98" s="395"/>
      <c r="U98" s="395"/>
      <c r="V98" s="395"/>
      <c r="W98" s="395"/>
      <c r="X98" s="395"/>
      <c r="Y98" s="395"/>
      <c r="Z98" s="395"/>
      <c r="AA98" s="395"/>
      <c r="AB98" s="396"/>
      <c r="AC98" s="390" t="str">
        <f t="shared" si="17"/>
        <v/>
      </c>
      <c r="AD98" s="380" t="str">
        <f t="shared" si="11"/>
        <v/>
      </c>
      <c r="AE98" s="391" t="str">
        <f t="shared" si="12"/>
        <v/>
      </c>
      <c r="AF98" s="379"/>
      <c r="AG98" s="380" t="str">
        <f t="shared" si="15"/>
        <v/>
      </c>
      <c r="AH98" s="381" t="str">
        <f t="shared" si="13"/>
        <v/>
      </c>
      <c r="AI98" s="392" t="str">
        <f t="shared" si="14"/>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6"/>
        <v/>
      </c>
      <c r="Q99" s="380" t="str">
        <f t="shared" si="9"/>
        <v/>
      </c>
      <c r="R99" s="389" t="str">
        <f t="shared" si="10"/>
        <v/>
      </c>
      <c r="S99" s="394"/>
      <c r="T99" s="395"/>
      <c r="U99" s="395"/>
      <c r="V99" s="395"/>
      <c r="W99" s="395"/>
      <c r="X99" s="395"/>
      <c r="Y99" s="395"/>
      <c r="Z99" s="395"/>
      <c r="AA99" s="395"/>
      <c r="AB99" s="396"/>
      <c r="AC99" s="390" t="str">
        <f t="shared" si="17"/>
        <v/>
      </c>
      <c r="AD99" s="380" t="str">
        <f t="shared" si="11"/>
        <v/>
      </c>
      <c r="AE99" s="391" t="str">
        <f t="shared" si="12"/>
        <v/>
      </c>
      <c r="AF99" s="379"/>
      <c r="AG99" s="380" t="str">
        <f t="shared" si="15"/>
        <v/>
      </c>
      <c r="AH99" s="381" t="str">
        <f t="shared" si="13"/>
        <v/>
      </c>
      <c r="AI99" s="392" t="str">
        <f t="shared" si="14"/>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6"/>
        <v/>
      </c>
      <c r="Q100" s="380" t="str">
        <f t="shared" si="9"/>
        <v/>
      </c>
      <c r="R100" s="389" t="str">
        <f t="shared" si="10"/>
        <v/>
      </c>
      <c r="S100" s="394"/>
      <c r="T100" s="395"/>
      <c r="U100" s="395"/>
      <c r="V100" s="395"/>
      <c r="W100" s="395"/>
      <c r="X100" s="395"/>
      <c r="Y100" s="395"/>
      <c r="Z100" s="395"/>
      <c r="AA100" s="395"/>
      <c r="AB100" s="396"/>
      <c r="AC100" s="390" t="str">
        <f t="shared" si="17"/>
        <v/>
      </c>
      <c r="AD100" s="380" t="str">
        <f t="shared" si="11"/>
        <v/>
      </c>
      <c r="AE100" s="391" t="str">
        <f t="shared" si="12"/>
        <v/>
      </c>
      <c r="AF100" s="379"/>
      <c r="AG100" s="380" t="str">
        <f t="shared" si="15"/>
        <v/>
      </c>
      <c r="AH100" s="381" t="str">
        <f t="shared" si="13"/>
        <v/>
      </c>
      <c r="AI100" s="392" t="str">
        <f t="shared" si="14"/>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6"/>
        <v/>
      </c>
      <c r="Q101" s="380" t="str">
        <f t="shared" si="9"/>
        <v/>
      </c>
      <c r="R101" s="389" t="str">
        <f t="shared" si="10"/>
        <v/>
      </c>
      <c r="S101" s="394"/>
      <c r="T101" s="395"/>
      <c r="U101" s="395"/>
      <c r="V101" s="395"/>
      <c r="W101" s="395"/>
      <c r="X101" s="395"/>
      <c r="Y101" s="395"/>
      <c r="Z101" s="395"/>
      <c r="AA101" s="395"/>
      <c r="AB101" s="396"/>
      <c r="AC101" s="390" t="str">
        <f t="shared" si="17"/>
        <v/>
      </c>
      <c r="AD101" s="380" t="str">
        <f t="shared" si="11"/>
        <v/>
      </c>
      <c r="AE101" s="391" t="str">
        <f t="shared" si="12"/>
        <v/>
      </c>
      <c r="AF101" s="379"/>
      <c r="AG101" s="380" t="str">
        <f t="shared" si="15"/>
        <v/>
      </c>
      <c r="AH101" s="381" t="str">
        <f t="shared" si="13"/>
        <v/>
      </c>
      <c r="AI101" s="392" t="str">
        <f t="shared" si="14"/>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6"/>
        <v/>
      </c>
      <c r="Q102" s="380" t="str">
        <f t="shared" si="9"/>
        <v/>
      </c>
      <c r="R102" s="389" t="str">
        <f t="shared" si="10"/>
        <v/>
      </c>
      <c r="S102" s="394"/>
      <c r="T102" s="395"/>
      <c r="U102" s="395"/>
      <c r="V102" s="395"/>
      <c r="W102" s="395"/>
      <c r="X102" s="395"/>
      <c r="Y102" s="395"/>
      <c r="Z102" s="395"/>
      <c r="AA102" s="395"/>
      <c r="AB102" s="396"/>
      <c r="AC102" s="390" t="str">
        <f t="shared" si="17"/>
        <v/>
      </c>
      <c r="AD102" s="380" t="str">
        <f t="shared" si="11"/>
        <v/>
      </c>
      <c r="AE102" s="391" t="str">
        <f t="shared" si="12"/>
        <v/>
      </c>
      <c r="AF102" s="379"/>
      <c r="AG102" s="380" t="str">
        <f t="shared" si="15"/>
        <v/>
      </c>
      <c r="AH102" s="381" t="str">
        <f t="shared" si="13"/>
        <v/>
      </c>
      <c r="AI102" s="392" t="str">
        <f t="shared" si="14"/>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6"/>
        <v/>
      </c>
      <c r="Q103" s="380" t="str">
        <f t="shared" si="9"/>
        <v/>
      </c>
      <c r="R103" s="389" t="str">
        <f t="shared" si="10"/>
        <v/>
      </c>
      <c r="S103" s="394"/>
      <c r="T103" s="395"/>
      <c r="U103" s="395"/>
      <c r="V103" s="395"/>
      <c r="W103" s="395"/>
      <c r="X103" s="395"/>
      <c r="Y103" s="395"/>
      <c r="Z103" s="395"/>
      <c r="AA103" s="395"/>
      <c r="AB103" s="396"/>
      <c r="AC103" s="390" t="str">
        <f t="shared" si="17"/>
        <v/>
      </c>
      <c r="AD103" s="380" t="str">
        <f t="shared" si="11"/>
        <v/>
      </c>
      <c r="AE103" s="391" t="str">
        <f t="shared" si="12"/>
        <v/>
      </c>
      <c r="AF103" s="379"/>
      <c r="AG103" s="380" t="str">
        <f t="shared" si="15"/>
        <v/>
      </c>
      <c r="AH103" s="381" t="str">
        <f t="shared" si="13"/>
        <v/>
      </c>
      <c r="AI103" s="392" t="str">
        <f t="shared" si="14"/>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6"/>
        <v/>
      </c>
      <c r="Q104" s="380" t="str">
        <f t="shared" si="9"/>
        <v/>
      </c>
      <c r="R104" s="389" t="str">
        <f t="shared" si="10"/>
        <v/>
      </c>
      <c r="S104" s="394"/>
      <c r="T104" s="395"/>
      <c r="U104" s="395"/>
      <c r="V104" s="395"/>
      <c r="W104" s="395"/>
      <c r="X104" s="395"/>
      <c r="Y104" s="395"/>
      <c r="Z104" s="395"/>
      <c r="AA104" s="395"/>
      <c r="AB104" s="396"/>
      <c r="AC104" s="390" t="str">
        <f t="shared" si="17"/>
        <v/>
      </c>
      <c r="AD104" s="380" t="str">
        <f t="shared" si="11"/>
        <v/>
      </c>
      <c r="AE104" s="391" t="str">
        <f t="shared" si="12"/>
        <v/>
      </c>
      <c r="AF104" s="379"/>
      <c r="AG104" s="380" t="str">
        <f t="shared" si="15"/>
        <v/>
      </c>
      <c r="AH104" s="381" t="str">
        <f t="shared" si="13"/>
        <v/>
      </c>
      <c r="AI104" s="392" t="str">
        <f t="shared" si="14"/>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6"/>
        <v/>
      </c>
      <c r="Q105" s="380" t="str">
        <f t="shared" si="9"/>
        <v/>
      </c>
      <c r="R105" s="389" t="str">
        <f t="shared" si="10"/>
        <v/>
      </c>
      <c r="S105" s="394"/>
      <c r="T105" s="395"/>
      <c r="U105" s="395"/>
      <c r="V105" s="395"/>
      <c r="W105" s="395"/>
      <c r="X105" s="395"/>
      <c r="Y105" s="395"/>
      <c r="Z105" s="395"/>
      <c r="AA105" s="395"/>
      <c r="AB105" s="396"/>
      <c r="AC105" s="390" t="str">
        <f t="shared" si="17"/>
        <v/>
      </c>
      <c r="AD105" s="380" t="str">
        <f t="shared" si="11"/>
        <v/>
      </c>
      <c r="AE105" s="391" t="str">
        <f t="shared" si="12"/>
        <v/>
      </c>
      <c r="AF105" s="379"/>
      <c r="AG105" s="380" t="str">
        <f t="shared" si="15"/>
        <v/>
      </c>
      <c r="AH105" s="381" t="str">
        <f t="shared" si="13"/>
        <v/>
      </c>
      <c r="AI105" s="392" t="str">
        <f t="shared" si="14"/>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6"/>
        <v/>
      </c>
      <c r="Q106" s="380" t="str">
        <f t="shared" si="9"/>
        <v/>
      </c>
      <c r="R106" s="389" t="str">
        <f t="shared" si="10"/>
        <v/>
      </c>
      <c r="S106" s="394"/>
      <c r="T106" s="395"/>
      <c r="U106" s="395"/>
      <c r="V106" s="395"/>
      <c r="W106" s="395"/>
      <c r="X106" s="395"/>
      <c r="Y106" s="395"/>
      <c r="Z106" s="395"/>
      <c r="AA106" s="395"/>
      <c r="AB106" s="396"/>
      <c r="AC106" s="390" t="str">
        <f t="shared" si="17"/>
        <v/>
      </c>
      <c r="AD106" s="380" t="str">
        <f t="shared" si="11"/>
        <v/>
      </c>
      <c r="AE106" s="391" t="str">
        <f t="shared" si="12"/>
        <v/>
      </c>
      <c r="AF106" s="379"/>
      <c r="AG106" s="380" t="str">
        <f t="shared" si="15"/>
        <v/>
      </c>
      <c r="AH106" s="381" t="str">
        <f t="shared" si="13"/>
        <v/>
      </c>
      <c r="AI106" s="392" t="str">
        <f t="shared" si="14"/>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6"/>
        <v/>
      </c>
      <c r="Q107" s="380" t="str">
        <f t="shared" si="9"/>
        <v/>
      </c>
      <c r="R107" s="389" t="str">
        <f t="shared" si="10"/>
        <v/>
      </c>
      <c r="S107" s="394"/>
      <c r="T107" s="395"/>
      <c r="U107" s="395"/>
      <c r="V107" s="395"/>
      <c r="W107" s="395"/>
      <c r="X107" s="395"/>
      <c r="Y107" s="395"/>
      <c r="Z107" s="395"/>
      <c r="AA107" s="395"/>
      <c r="AB107" s="396"/>
      <c r="AC107" s="390" t="str">
        <f t="shared" si="17"/>
        <v/>
      </c>
      <c r="AD107" s="380" t="str">
        <f t="shared" si="11"/>
        <v/>
      </c>
      <c r="AE107" s="391" t="str">
        <f t="shared" si="12"/>
        <v/>
      </c>
      <c r="AF107" s="379"/>
      <c r="AG107" s="380" t="str">
        <f t="shared" si="15"/>
        <v/>
      </c>
      <c r="AH107" s="381" t="str">
        <f t="shared" si="13"/>
        <v/>
      </c>
      <c r="AI107" s="392" t="str">
        <f t="shared" si="14"/>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6"/>
        <v/>
      </c>
      <c r="Q108" s="380" t="str">
        <f t="shared" si="9"/>
        <v/>
      </c>
      <c r="R108" s="389" t="str">
        <f t="shared" si="10"/>
        <v/>
      </c>
      <c r="S108" s="394"/>
      <c r="T108" s="395"/>
      <c r="U108" s="395"/>
      <c r="V108" s="395"/>
      <c r="W108" s="395"/>
      <c r="X108" s="395"/>
      <c r="Y108" s="395"/>
      <c r="Z108" s="395"/>
      <c r="AA108" s="395"/>
      <c r="AB108" s="396"/>
      <c r="AC108" s="390" t="str">
        <f t="shared" si="17"/>
        <v/>
      </c>
      <c r="AD108" s="380" t="str">
        <f t="shared" si="11"/>
        <v/>
      </c>
      <c r="AE108" s="391" t="str">
        <f t="shared" si="12"/>
        <v/>
      </c>
      <c r="AF108" s="379"/>
      <c r="AG108" s="380" t="str">
        <f t="shared" si="15"/>
        <v/>
      </c>
      <c r="AH108" s="381" t="str">
        <f t="shared" si="13"/>
        <v/>
      </c>
      <c r="AI108" s="392" t="str">
        <f t="shared" si="14"/>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6"/>
        <v/>
      </c>
      <c r="Q109" s="380" t="str">
        <f t="shared" si="9"/>
        <v/>
      </c>
      <c r="R109" s="389" t="str">
        <f t="shared" si="10"/>
        <v/>
      </c>
      <c r="S109" s="394"/>
      <c r="T109" s="395"/>
      <c r="U109" s="395"/>
      <c r="V109" s="395"/>
      <c r="W109" s="395"/>
      <c r="X109" s="395"/>
      <c r="Y109" s="395"/>
      <c r="Z109" s="395"/>
      <c r="AA109" s="395"/>
      <c r="AB109" s="396"/>
      <c r="AC109" s="390" t="str">
        <f t="shared" si="17"/>
        <v/>
      </c>
      <c r="AD109" s="380" t="str">
        <f t="shared" si="11"/>
        <v/>
      </c>
      <c r="AE109" s="391" t="str">
        <f t="shared" si="12"/>
        <v/>
      </c>
      <c r="AF109" s="379"/>
      <c r="AG109" s="380" t="str">
        <f t="shared" si="15"/>
        <v/>
      </c>
      <c r="AH109" s="381" t="str">
        <f t="shared" si="13"/>
        <v/>
      </c>
      <c r="AI109" s="392" t="str">
        <f t="shared" si="14"/>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6"/>
        <v/>
      </c>
      <c r="Q110" s="380" t="str">
        <f t="shared" si="9"/>
        <v/>
      </c>
      <c r="R110" s="389" t="str">
        <f t="shared" si="10"/>
        <v/>
      </c>
      <c r="S110" s="394"/>
      <c r="T110" s="395"/>
      <c r="U110" s="395"/>
      <c r="V110" s="395"/>
      <c r="W110" s="395"/>
      <c r="X110" s="395"/>
      <c r="Y110" s="395"/>
      <c r="Z110" s="395"/>
      <c r="AA110" s="395"/>
      <c r="AB110" s="396"/>
      <c r="AC110" s="390" t="str">
        <f t="shared" si="17"/>
        <v/>
      </c>
      <c r="AD110" s="380" t="str">
        <f t="shared" si="11"/>
        <v/>
      </c>
      <c r="AE110" s="391" t="str">
        <f t="shared" si="12"/>
        <v/>
      </c>
      <c r="AF110" s="379"/>
      <c r="AG110" s="380" t="str">
        <f t="shared" si="15"/>
        <v/>
      </c>
      <c r="AH110" s="381" t="str">
        <f t="shared" si="13"/>
        <v/>
      </c>
      <c r="AI110" s="392" t="str">
        <f t="shared" si="14"/>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6"/>
        <v/>
      </c>
      <c r="Q111" s="380" t="str">
        <f t="shared" si="9"/>
        <v/>
      </c>
      <c r="R111" s="389" t="str">
        <f t="shared" si="10"/>
        <v/>
      </c>
      <c r="S111" s="394"/>
      <c r="T111" s="395"/>
      <c r="U111" s="395"/>
      <c r="V111" s="395"/>
      <c r="W111" s="395"/>
      <c r="X111" s="395"/>
      <c r="Y111" s="395"/>
      <c r="Z111" s="395"/>
      <c r="AA111" s="395"/>
      <c r="AB111" s="396"/>
      <c r="AC111" s="390" t="str">
        <f t="shared" si="17"/>
        <v/>
      </c>
      <c r="AD111" s="380" t="str">
        <f t="shared" si="11"/>
        <v/>
      </c>
      <c r="AE111" s="391" t="str">
        <f t="shared" si="12"/>
        <v/>
      </c>
      <c r="AF111" s="379"/>
      <c r="AG111" s="380" t="str">
        <f t="shared" si="15"/>
        <v/>
      </c>
      <c r="AH111" s="381" t="str">
        <f t="shared" si="13"/>
        <v/>
      </c>
      <c r="AI111" s="392" t="str">
        <f t="shared" si="14"/>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6"/>
        <v/>
      </c>
      <c r="Q112" s="380" t="str">
        <f t="shared" si="9"/>
        <v/>
      </c>
      <c r="R112" s="389" t="str">
        <f t="shared" si="10"/>
        <v/>
      </c>
      <c r="S112" s="394"/>
      <c r="T112" s="395"/>
      <c r="U112" s="395"/>
      <c r="V112" s="395"/>
      <c r="W112" s="395"/>
      <c r="X112" s="395"/>
      <c r="Y112" s="395"/>
      <c r="Z112" s="395"/>
      <c r="AA112" s="395"/>
      <c r="AB112" s="396"/>
      <c r="AC112" s="390" t="str">
        <f t="shared" si="17"/>
        <v/>
      </c>
      <c r="AD112" s="380" t="str">
        <f t="shared" si="11"/>
        <v/>
      </c>
      <c r="AE112" s="391" t="str">
        <f t="shared" si="12"/>
        <v/>
      </c>
      <c r="AF112" s="379"/>
      <c r="AG112" s="380" t="str">
        <f t="shared" si="15"/>
        <v/>
      </c>
      <c r="AH112" s="381" t="str">
        <f t="shared" si="13"/>
        <v/>
      </c>
      <c r="AI112" s="392" t="str">
        <f t="shared" si="14"/>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6"/>
        <v/>
      </c>
      <c r="Q113" s="429" t="str">
        <f t="shared" si="9"/>
        <v/>
      </c>
      <c r="R113" s="430" t="str">
        <f t="shared" si="10"/>
        <v/>
      </c>
      <c r="S113" s="425"/>
      <c r="T113" s="426"/>
      <c r="U113" s="426"/>
      <c r="V113" s="426"/>
      <c r="W113" s="426"/>
      <c r="X113" s="426"/>
      <c r="Y113" s="426"/>
      <c r="Z113" s="426"/>
      <c r="AA113" s="426"/>
      <c r="AB113" s="427"/>
      <c r="AC113" s="431" t="str">
        <f t="shared" si="17"/>
        <v/>
      </c>
      <c r="AD113" s="429" t="str">
        <f t="shared" si="11"/>
        <v/>
      </c>
      <c r="AE113" s="432" t="str">
        <f t="shared" si="12"/>
        <v/>
      </c>
      <c r="AF113" s="433"/>
      <c r="AG113" s="429" t="str">
        <f t="shared" si="15"/>
        <v/>
      </c>
      <c r="AH113" s="434" t="str">
        <f t="shared" si="13"/>
        <v/>
      </c>
      <c r="AI113" s="435" t="str">
        <f t="shared" si="14"/>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58">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K11:XFD11 A13:A62"/>
    <dataValidation type="list" allowBlank="1" showInputMessage="1" prompt="Either encode Highest Possible Score or Empty" sqref="F11:O11 S11:AB11 AF11" errorStyle="information">
      <formula1>#REF!</formula1>
    </dataValidation>
    <dataValidation allowBlank="1" showInputMessage="1" prompt="Written Works' Total Highest Possible Score" sqref="P11"/>
    <dataValidation allowBlank="1" showInputMessage="1" prompt="Written Works' Percentage Score" sqref="Q11 Q13:Q62 Q64:Q113"/>
    <dataValidation allowBlank="1" showInputMessage="1" prompt="Written Works' Weighted Score" sqref="R11 R13:R62 R64:R113"/>
    <dataValidation allowBlank="1" showInputMessage="1" prompt="Performance Tasks' Highest Possible Score" sqref="AC11"/>
    <dataValidation allowBlank="1" showInputMessage="1" prompt="Performance Tasks' Percentage Score" sqref="AD11 AD13:AD62 AD64:AD113 AG13:AG62 AG64:AG113"/>
    <dataValidation allowBlank="1" showInputMessage="1" prompt="Performance Tasks' Weighted Score" sqref="AE11 AE13:AE62 AE64:AE113 AH13:AH62 AH64:AH113"/>
    <dataValidation allowBlank="1" showInputMessage="1" prompt="Quarterly Assessment's Percentage Score" sqref="AG11"/>
    <dataValidation allowBlank="1" showInputMessage="1" prompt="Quarterly Assessment's Weighted Score" sqref="AH11"/>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Highest Possible Score" sqref="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showErrorMessage="1" prompt="Performance Tasks Percentage Score" sqref="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type="list" showInputMessage="1" showErrorMessage="1" sqref="AF13:AF62 AF64:AF113">
      <formula1>'Helper(IMPORTANT!)'!$BK$3:$BK$203</formula1>
    </dataValidation>
    <dataValidation allowBlank="1" showInputMessage="1" showErrorMessage="1" prompt="INPUT Quarterly Assessment Highest Possible Score" sqref="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showErrorMessage="1" prompt="Quarterly Assessment Percentage Score" sqref="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prompt="INITIAL GRADE" sqref="AI13:AI62 AI64:AI113"/>
    <dataValidation allowBlank="1" showInputMessage="1" showErrorMessage="1" prompt="Initial Grade" sqref="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prompt="QUARTERLY GRADE (TRANSMUTED GRADE)" sqref="AJ13:AJ62 AJ64:AJ113"/>
    <dataValidation allowBlank="1" showInputMessage="1" showErrorMessage="1" prompt="Quarterly Grade/Transmuted Grade" sqref="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InputMessage="1" showErrorMessage="1" prompt="EITHER WRITE YOUR OWN HPS OR EMPTY" sqref="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type="list" showInputMessage="1" showErrorMessage="1" sqref="S13:AB62 S64:AB113">
      <formula1>'Helper(IMPORTANT!)'!BA$3:BA$203</formula1>
    </dataValidation>
    <dataValidation type="list" allowBlank="1" showInputMessage="1" showErrorMessage="1" sqref="F13:O62 F64:O113">
      <formula1>'Helper(IMPORTANT!)'!AQ$3:AQ$203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120"/>
  <sheetViews>
    <sheetView showGridLines="0" zoomScale="90" zoomScaleNormal="90" zoomScaleSheetLayoutView="90" workbookViewId="0">
      <pane ySplit="11" topLeftCell="A12" activePane="bottomLeft" state="frozen"/>
      <selection/>
      <selection pane="bottomLeft" activeCell="AE8" sqref="AE8:AJ8"/>
    </sheetView>
  </sheetViews>
  <sheetFormatPr defaultColWidth="0" defaultRowHeight="13.8" customHeight="1" zeroHeight="1"/>
  <cols>
    <col min="1" max="1" width="4.11111111111111" style="268" customWidth="1"/>
    <col min="2" max="2" width="28.6666666666667" style="268" customWidth="1"/>
    <col min="3" max="5" width="3.33333333333333" style="268" customWidth="1"/>
    <col min="6" max="15" width="4.33333333333333" style="268" customWidth="1"/>
    <col min="16" max="16" width="6.33333333333333" style="268" customWidth="1"/>
    <col min="17" max="18" width="7.11111111111111" style="269" customWidth="1"/>
    <col min="19" max="28" width="4.33333333333333" style="268" customWidth="1"/>
    <col min="29" max="29" width="6.33333333333333" style="268" customWidth="1"/>
    <col min="30" max="31" width="7.11111111111111" style="269" customWidth="1"/>
    <col min="32" max="32" width="6.33333333333333" style="268" customWidth="1"/>
    <col min="33" max="34" width="7.11111111111111" style="269" customWidth="1"/>
    <col min="35" max="35" width="10.3333333333333" style="269" customWidth="1"/>
    <col min="36" max="36" width="10.3333333333333" style="266" customWidth="1"/>
    <col min="37" max="37" width="4.66666666666667" style="270" customWidth="1"/>
    <col min="38" max="39" width="4.66666666666667" style="270" hidden="1"/>
    <col min="40" max="56" width="4.66666666666667" style="271" hidden="1"/>
    <col min="57" max="256" width="4.66666666666667" style="270" hidden="1"/>
    <col min="257" max="257" width="4.11111111111111" style="270" hidden="1"/>
    <col min="258" max="258" width="28.6666666666667" style="270" hidden="1"/>
    <col min="259" max="271" width="3.33333333333333" style="270" hidden="1"/>
    <col min="272" max="272" width="4.66666666666667" style="270" hidden="1"/>
    <col min="273" max="274" width="5.66666666666667" style="270" hidden="1"/>
    <col min="275" max="284" width="3.33333333333333" style="270" hidden="1"/>
    <col min="285" max="285" width="4.11111111111111" style="270" hidden="1"/>
    <col min="286" max="287" width="5.66666666666667" style="270" hidden="1"/>
    <col min="288" max="288" width="8.66666666666667" style="270" hidden="1"/>
    <col min="289" max="292" width="5.66666666666667" style="270" hidden="1"/>
    <col min="293" max="512" width="4.66666666666667" style="270" hidden="1"/>
    <col min="513" max="513" width="4.11111111111111" style="270" hidden="1"/>
    <col min="514" max="514" width="28.6666666666667" style="270" hidden="1"/>
    <col min="515" max="527" width="3.33333333333333" style="270" hidden="1"/>
    <col min="528" max="528" width="4.66666666666667" style="270" hidden="1"/>
    <col min="529" max="530" width="5.66666666666667" style="270" hidden="1"/>
    <col min="531" max="540" width="3.33333333333333" style="270" hidden="1"/>
    <col min="541" max="541" width="4.11111111111111" style="270" hidden="1"/>
    <col min="542" max="543" width="5.66666666666667" style="270" hidden="1"/>
    <col min="544" max="544" width="8.66666666666667" style="270" hidden="1"/>
    <col min="545" max="548" width="5.66666666666667" style="270" hidden="1"/>
    <col min="549" max="768" width="4.66666666666667" style="270" hidden="1"/>
    <col min="769" max="769" width="4.11111111111111" style="270" hidden="1"/>
    <col min="770" max="770" width="28.6666666666667" style="270" hidden="1"/>
    <col min="771" max="783" width="3.33333333333333" style="270" hidden="1"/>
    <col min="784" max="784" width="4.66666666666667" style="270" hidden="1"/>
    <col min="785" max="786" width="5.66666666666667" style="270" hidden="1"/>
    <col min="787" max="796" width="3.33333333333333" style="270" hidden="1"/>
    <col min="797" max="797" width="4.11111111111111" style="270" hidden="1"/>
    <col min="798" max="799" width="5.66666666666667" style="270" hidden="1"/>
    <col min="800" max="800" width="8.66666666666667" style="270" hidden="1"/>
    <col min="801" max="804" width="5.66666666666667" style="270" hidden="1"/>
    <col min="805" max="1024" width="4.66666666666667" style="270" hidden="1"/>
    <col min="1025" max="1025" width="4.11111111111111" style="270" hidden="1"/>
    <col min="1026" max="1026" width="28.6666666666667" style="270" hidden="1"/>
    <col min="1027" max="1039" width="3.33333333333333" style="270" hidden="1"/>
    <col min="1040" max="1040" width="4.66666666666667" style="270" hidden="1"/>
    <col min="1041" max="1042" width="5.66666666666667" style="270" hidden="1"/>
    <col min="1043" max="1052" width="3.33333333333333" style="270" hidden="1"/>
    <col min="1053" max="1053" width="4.11111111111111" style="270" hidden="1"/>
    <col min="1054" max="1055" width="5.66666666666667" style="270" hidden="1"/>
    <col min="1056" max="1056" width="8.66666666666667" style="270" hidden="1"/>
    <col min="1057" max="1060" width="5.66666666666667" style="270" hidden="1"/>
    <col min="1061" max="1280" width="4.66666666666667" style="270" hidden="1"/>
    <col min="1281" max="1281" width="4.11111111111111" style="270" hidden="1"/>
    <col min="1282" max="1282" width="28.6666666666667" style="270" hidden="1"/>
    <col min="1283" max="1295" width="3.33333333333333" style="270" hidden="1"/>
    <col min="1296" max="1296" width="4.66666666666667" style="270" hidden="1"/>
    <col min="1297" max="1298" width="5.66666666666667" style="270" hidden="1"/>
    <col min="1299" max="1308" width="3.33333333333333" style="270" hidden="1"/>
    <col min="1309" max="1309" width="4.11111111111111" style="270" hidden="1"/>
    <col min="1310" max="1311" width="5.66666666666667" style="270" hidden="1"/>
    <col min="1312" max="1312" width="8.66666666666667" style="270" hidden="1"/>
    <col min="1313" max="1316" width="5.66666666666667" style="270" hidden="1"/>
    <col min="1317" max="1536" width="4.66666666666667" style="270" hidden="1"/>
    <col min="1537" max="1537" width="4.11111111111111" style="270" hidden="1"/>
    <col min="1538" max="1538" width="28.6666666666667" style="270" hidden="1"/>
    <col min="1539" max="1551" width="3.33333333333333" style="270" hidden="1"/>
    <col min="1552" max="1552" width="4.66666666666667" style="270" hidden="1"/>
    <col min="1553" max="1554" width="5.66666666666667" style="270" hidden="1"/>
    <col min="1555" max="1564" width="3.33333333333333" style="270" hidden="1"/>
    <col min="1565" max="1565" width="4.11111111111111" style="270" hidden="1"/>
    <col min="1566" max="1567" width="5.66666666666667" style="270" hidden="1"/>
    <col min="1568" max="1568" width="8.66666666666667" style="270" hidden="1"/>
    <col min="1569" max="1572" width="5.66666666666667" style="270" hidden="1"/>
    <col min="1573" max="1792" width="4.66666666666667" style="270" hidden="1"/>
    <col min="1793" max="1793" width="4.11111111111111" style="270" hidden="1"/>
    <col min="1794" max="1794" width="28.6666666666667" style="270" hidden="1"/>
    <col min="1795" max="1807" width="3.33333333333333" style="270" hidden="1"/>
    <col min="1808" max="1808" width="4.66666666666667" style="270" hidden="1"/>
    <col min="1809" max="1810" width="5.66666666666667" style="270" hidden="1"/>
    <col min="1811" max="1820" width="3.33333333333333" style="270" hidden="1"/>
    <col min="1821" max="1821" width="4.11111111111111" style="270" hidden="1"/>
    <col min="1822" max="1823" width="5.66666666666667" style="270" hidden="1"/>
    <col min="1824" max="1824" width="8.66666666666667" style="270" hidden="1"/>
    <col min="1825" max="1828" width="5.66666666666667" style="270" hidden="1"/>
    <col min="1829" max="2048" width="4.66666666666667" style="270" hidden="1"/>
    <col min="2049" max="2049" width="4.11111111111111" style="270" hidden="1"/>
    <col min="2050" max="2050" width="28.6666666666667" style="270" hidden="1"/>
    <col min="2051" max="2063" width="3.33333333333333" style="270" hidden="1"/>
    <col min="2064" max="2064" width="4.66666666666667" style="270" hidden="1"/>
    <col min="2065" max="2066" width="5.66666666666667" style="270" hidden="1"/>
    <col min="2067" max="2076" width="3.33333333333333" style="270" hidden="1"/>
    <col min="2077" max="2077" width="4.11111111111111" style="270" hidden="1"/>
    <col min="2078" max="2079" width="5.66666666666667" style="270" hidden="1"/>
    <col min="2080" max="2080" width="8.66666666666667" style="270" hidden="1"/>
    <col min="2081" max="2084" width="5.66666666666667" style="270" hidden="1"/>
    <col min="2085" max="2304" width="4.66666666666667" style="270" hidden="1"/>
    <col min="2305" max="2305" width="4.11111111111111" style="270" hidden="1"/>
    <col min="2306" max="2306" width="28.6666666666667" style="270" hidden="1"/>
    <col min="2307" max="2319" width="3.33333333333333" style="270" hidden="1"/>
    <col min="2320" max="2320" width="4.66666666666667" style="270" hidden="1"/>
    <col min="2321" max="2322" width="5.66666666666667" style="270" hidden="1"/>
    <col min="2323" max="2332" width="3.33333333333333" style="270" hidden="1"/>
    <col min="2333" max="2333" width="4.11111111111111" style="270" hidden="1"/>
    <col min="2334" max="2335" width="5.66666666666667" style="270" hidden="1"/>
    <col min="2336" max="2336" width="8.66666666666667" style="270" hidden="1"/>
    <col min="2337" max="2340" width="5.66666666666667" style="270" hidden="1"/>
    <col min="2341" max="2560" width="4.66666666666667" style="270" hidden="1"/>
    <col min="2561" max="2561" width="4.11111111111111" style="270" hidden="1"/>
    <col min="2562" max="2562" width="28.6666666666667" style="270" hidden="1"/>
    <col min="2563" max="2575" width="3.33333333333333" style="270" hidden="1"/>
    <col min="2576" max="2576" width="4.66666666666667" style="270" hidden="1"/>
    <col min="2577" max="2578" width="5.66666666666667" style="270" hidden="1"/>
    <col min="2579" max="2588" width="3.33333333333333" style="270" hidden="1"/>
    <col min="2589" max="2589" width="4.11111111111111" style="270" hidden="1"/>
    <col min="2590" max="2591" width="5.66666666666667" style="270" hidden="1"/>
    <col min="2592" max="2592" width="8.66666666666667" style="270" hidden="1"/>
    <col min="2593" max="2596" width="5.66666666666667" style="270" hidden="1"/>
    <col min="2597" max="2816" width="4.66666666666667" style="270" hidden="1"/>
    <col min="2817" max="2817" width="4.11111111111111" style="270" hidden="1"/>
    <col min="2818" max="2818" width="28.6666666666667" style="270" hidden="1"/>
    <col min="2819" max="2831" width="3.33333333333333" style="270" hidden="1"/>
    <col min="2832" max="2832" width="4.66666666666667" style="270" hidden="1"/>
    <col min="2833" max="2834" width="5.66666666666667" style="270" hidden="1"/>
    <col min="2835" max="2844" width="3.33333333333333" style="270" hidden="1"/>
    <col min="2845" max="2845" width="4.11111111111111" style="270" hidden="1"/>
    <col min="2846" max="2847" width="5.66666666666667" style="270" hidden="1"/>
    <col min="2848" max="2848" width="8.66666666666667" style="270" hidden="1"/>
    <col min="2849" max="2852" width="5.66666666666667" style="270" hidden="1"/>
    <col min="2853" max="3072" width="4.66666666666667" style="270" hidden="1"/>
    <col min="3073" max="3073" width="4.11111111111111" style="270" hidden="1"/>
    <col min="3074" max="3074" width="28.6666666666667" style="270" hidden="1"/>
    <col min="3075" max="3087" width="3.33333333333333" style="270" hidden="1"/>
    <col min="3088" max="3088" width="4.66666666666667" style="270" hidden="1"/>
    <col min="3089" max="3090" width="5.66666666666667" style="270" hidden="1"/>
    <col min="3091" max="3100" width="3.33333333333333" style="270" hidden="1"/>
    <col min="3101" max="3101" width="4.11111111111111" style="270" hidden="1"/>
    <col min="3102" max="3103" width="5.66666666666667" style="270" hidden="1"/>
    <col min="3104" max="3104" width="8.66666666666667" style="270" hidden="1"/>
    <col min="3105" max="3108" width="5.66666666666667" style="270" hidden="1"/>
    <col min="3109" max="3328" width="4.66666666666667" style="270" hidden="1"/>
    <col min="3329" max="3329" width="4.11111111111111" style="270" hidden="1"/>
    <col min="3330" max="3330" width="28.6666666666667" style="270" hidden="1"/>
    <col min="3331" max="3343" width="3.33333333333333" style="270" hidden="1"/>
    <col min="3344" max="3344" width="4.66666666666667" style="270" hidden="1"/>
    <col min="3345" max="3346" width="5.66666666666667" style="270" hidden="1"/>
    <col min="3347" max="3356" width="3.33333333333333" style="270" hidden="1"/>
    <col min="3357" max="3357" width="4.11111111111111" style="270" hidden="1"/>
    <col min="3358" max="3359" width="5.66666666666667" style="270" hidden="1"/>
    <col min="3360" max="3360" width="8.66666666666667" style="270" hidden="1"/>
    <col min="3361" max="3364" width="5.66666666666667" style="270" hidden="1"/>
    <col min="3365" max="3584" width="4.66666666666667" style="270" hidden="1"/>
    <col min="3585" max="3585" width="4.11111111111111" style="270" hidden="1"/>
    <col min="3586" max="3586" width="28.6666666666667" style="270" hidden="1"/>
    <col min="3587" max="3599" width="3.33333333333333" style="270" hidden="1"/>
    <col min="3600" max="3600" width="4.66666666666667" style="270" hidden="1"/>
    <col min="3601" max="3602" width="5.66666666666667" style="270" hidden="1"/>
    <col min="3603" max="3612" width="3.33333333333333" style="270" hidden="1"/>
    <col min="3613" max="3613" width="4.11111111111111" style="270" hidden="1"/>
    <col min="3614" max="3615" width="5.66666666666667" style="270" hidden="1"/>
    <col min="3616" max="3616" width="8.66666666666667" style="270" hidden="1"/>
    <col min="3617" max="3620" width="5.66666666666667" style="270" hidden="1"/>
    <col min="3621" max="3840" width="4.66666666666667" style="270" hidden="1"/>
    <col min="3841" max="3841" width="4.11111111111111" style="270" hidden="1"/>
    <col min="3842" max="3842" width="28.6666666666667" style="270" hidden="1"/>
    <col min="3843" max="3855" width="3.33333333333333" style="270" hidden="1"/>
    <col min="3856" max="3856" width="4.66666666666667" style="270" hidden="1"/>
    <col min="3857" max="3858" width="5.66666666666667" style="270" hidden="1"/>
    <col min="3859" max="3868" width="3.33333333333333" style="270" hidden="1"/>
    <col min="3869" max="3869" width="4.11111111111111" style="270" hidden="1"/>
    <col min="3870" max="3871" width="5.66666666666667" style="270" hidden="1"/>
    <col min="3872" max="3872" width="8.66666666666667" style="270" hidden="1"/>
    <col min="3873" max="3876" width="5.66666666666667" style="270" hidden="1"/>
    <col min="3877" max="4096" width="4.66666666666667" style="270" hidden="1"/>
    <col min="4097" max="4097" width="4.11111111111111" style="270" hidden="1"/>
    <col min="4098" max="4098" width="28.6666666666667" style="270" hidden="1"/>
    <col min="4099" max="4111" width="3.33333333333333" style="270" hidden="1"/>
    <col min="4112" max="4112" width="4.66666666666667" style="270" hidden="1"/>
    <col min="4113" max="4114" width="5.66666666666667" style="270" hidden="1"/>
    <col min="4115" max="4124" width="3.33333333333333" style="270" hidden="1"/>
    <col min="4125" max="4125" width="4.11111111111111" style="270" hidden="1"/>
    <col min="4126" max="4127" width="5.66666666666667" style="270" hidden="1"/>
    <col min="4128" max="4128" width="8.66666666666667" style="270" hidden="1"/>
    <col min="4129" max="4132" width="5.66666666666667" style="270" hidden="1"/>
    <col min="4133" max="4352" width="4.66666666666667" style="270" hidden="1"/>
    <col min="4353" max="4353" width="4.11111111111111" style="270" hidden="1"/>
    <col min="4354" max="4354" width="28.6666666666667" style="270" hidden="1"/>
    <col min="4355" max="4367" width="3.33333333333333" style="270" hidden="1"/>
    <col min="4368" max="4368" width="4.66666666666667" style="270" hidden="1"/>
    <col min="4369" max="4370" width="5.66666666666667" style="270" hidden="1"/>
    <col min="4371" max="4380" width="3.33333333333333" style="270" hidden="1"/>
    <col min="4381" max="4381" width="4.11111111111111" style="270" hidden="1"/>
    <col min="4382" max="4383" width="5.66666666666667" style="270" hidden="1"/>
    <col min="4384" max="4384" width="8.66666666666667" style="270" hidden="1"/>
    <col min="4385" max="4388" width="5.66666666666667" style="270" hidden="1"/>
    <col min="4389" max="4608" width="4.66666666666667" style="270" hidden="1"/>
    <col min="4609" max="4609" width="4.11111111111111" style="270" hidden="1"/>
    <col min="4610" max="4610" width="28.6666666666667" style="270" hidden="1"/>
    <col min="4611" max="4623" width="3.33333333333333" style="270" hidden="1"/>
    <col min="4624" max="4624" width="4.66666666666667" style="270" hidden="1"/>
    <col min="4625" max="4626" width="5.66666666666667" style="270" hidden="1"/>
    <col min="4627" max="4636" width="3.33333333333333" style="270" hidden="1"/>
    <col min="4637" max="4637" width="4.11111111111111" style="270" hidden="1"/>
    <col min="4638" max="4639" width="5.66666666666667" style="270" hidden="1"/>
    <col min="4640" max="4640" width="8.66666666666667" style="270" hidden="1"/>
    <col min="4641" max="4644" width="5.66666666666667" style="270" hidden="1"/>
    <col min="4645" max="4864" width="4.66666666666667" style="270" hidden="1"/>
    <col min="4865" max="4865" width="4.11111111111111" style="270" hidden="1"/>
    <col min="4866" max="4866" width="28.6666666666667" style="270" hidden="1"/>
    <col min="4867" max="4879" width="3.33333333333333" style="270" hidden="1"/>
    <col min="4880" max="4880" width="4.66666666666667" style="270" hidden="1"/>
    <col min="4881" max="4882" width="5.66666666666667" style="270" hidden="1"/>
    <col min="4883" max="4892" width="3.33333333333333" style="270" hidden="1"/>
    <col min="4893" max="4893" width="4.11111111111111" style="270" hidden="1"/>
    <col min="4894" max="4895" width="5.66666666666667" style="270" hidden="1"/>
    <col min="4896" max="4896" width="8.66666666666667" style="270" hidden="1"/>
    <col min="4897" max="4900" width="5.66666666666667" style="270" hidden="1"/>
    <col min="4901" max="5120" width="4.66666666666667" style="270" hidden="1"/>
    <col min="5121" max="5121" width="4.11111111111111" style="270" hidden="1"/>
    <col min="5122" max="5122" width="28.6666666666667" style="270" hidden="1"/>
    <col min="5123" max="5135" width="3.33333333333333" style="270" hidden="1"/>
    <col min="5136" max="5136" width="4.66666666666667" style="270" hidden="1"/>
    <col min="5137" max="5138" width="5.66666666666667" style="270" hidden="1"/>
    <col min="5139" max="5148" width="3.33333333333333" style="270" hidden="1"/>
    <col min="5149" max="5149" width="4.11111111111111" style="270" hidden="1"/>
    <col min="5150" max="5151" width="5.66666666666667" style="270" hidden="1"/>
    <col min="5152" max="5152" width="8.66666666666667" style="270" hidden="1"/>
    <col min="5153" max="5156" width="5.66666666666667" style="270" hidden="1"/>
    <col min="5157" max="5376" width="4.66666666666667" style="270" hidden="1"/>
    <col min="5377" max="5377" width="4.11111111111111" style="270" hidden="1"/>
    <col min="5378" max="5378" width="28.6666666666667" style="270" hidden="1"/>
    <col min="5379" max="5391" width="3.33333333333333" style="270" hidden="1"/>
    <col min="5392" max="5392" width="4.66666666666667" style="270" hidden="1"/>
    <col min="5393" max="5394" width="5.66666666666667" style="270" hidden="1"/>
    <col min="5395" max="5404" width="3.33333333333333" style="270" hidden="1"/>
    <col min="5405" max="5405" width="4.11111111111111" style="270" hidden="1"/>
    <col min="5406" max="5407" width="5.66666666666667" style="270" hidden="1"/>
    <col min="5408" max="5408" width="8.66666666666667" style="270" hidden="1"/>
    <col min="5409" max="5412" width="5.66666666666667" style="270" hidden="1"/>
    <col min="5413" max="5632" width="4.66666666666667" style="270" hidden="1"/>
    <col min="5633" max="5633" width="4.11111111111111" style="270" hidden="1"/>
    <col min="5634" max="5634" width="28.6666666666667" style="270" hidden="1"/>
    <col min="5635" max="5647" width="3.33333333333333" style="270" hidden="1"/>
    <col min="5648" max="5648" width="4.66666666666667" style="270" hidden="1"/>
    <col min="5649" max="5650" width="5.66666666666667" style="270" hidden="1"/>
    <col min="5651" max="5660" width="3.33333333333333" style="270" hidden="1"/>
    <col min="5661" max="5661" width="4.11111111111111" style="270" hidden="1"/>
    <col min="5662" max="5663" width="5.66666666666667" style="270" hidden="1"/>
    <col min="5664" max="5664" width="8.66666666666667" style="270" hidden="1"/>
    <col min="5665" max="5668" width="5.66666666666667" style="270" hidden="1"/>
    <col min="5669" max="5888" width="4.66666666666667" style="270" hidden="1"/>
    <col min="5889" max="5889" width="4.11111111111111" style="270" hidden="1"/>
    <col min="5890" max="5890" width="28.6666666666667" style="270" hidden="1"/>
    <col min="5891" max="5903" width="3.33333333333333" style="270" hidden="1"/>
    <col min="5904" max="5904" width="4.66666666666667" style="270" hidden="1"/>
    <col min="5905" max="5906" width="5.66666666666667" style="270" hidden="1"/>
    <col min="5907" max="5916" width="3.33333333333333" style="270" hidden="1"/>
    <col min="5917" max="5917" width="4.11111111111111" style="270" hidden="1"/>
    <col min="5918" max="5919" width="5.66666666666667" style="270" hidden="1"/>
    <col min="5920" max="5920" width="8.66666666666667" style="270" hidden="1"/>
    <col min="5921" max="5924" width="5.66666666666667" style="270" hidden="1"/>
    <col min="5925" max="6144" width="4.66666666666667" style="270" hidden="1"/>
    <col min="6145" max="6145" width="4.11111111111111" style="270" hidden="1"/>
    <col min="6146" max="6146" width="28.6666666666667" style="270" hidden="1"/>
    <col min="6147" max="6159" width="3.33333333333333" style="270" hidden="1"/>
    <col min="6160" max="6160" width="4.66666666666667" style="270" hidden="1"/>
    <col min="6161" max="6162" width="5.66666666666667" style="270" hidden="1"/>
    <col min="6163" max="6172" width="3.33333333333333" style="270" hidden="1"/>
    <col min="6173" max="6173" width="4.11111111111111" style="270" hidden="1"/>
    <col min="6174" max="6175" width="5.66666666666667" style="270" hidden="1"/>
    <col min="6176" max="6176" width="8.66666666666667" style="270" hidden="1"/>
    <col min="6177" max="6180" width="5.66666666666667" style="270" hidden="1"/>
    <col min="6181" max="6400" width="4.66666666666667" style="270" hidden="1"/>
    <col min="6401" max="6401" width="4.11111111111111" style="270" hidden="1"/>
    <col min="6402" max="6402" width="28.6666666666667" style="270" hidden="1"/>
    <col min="6403" max="6415" width="3.33333333333333" style="270" hidden="1"/>
    <col min="6416" max="6416" width="4.66666666666667" style="270" hidden="1"/>
    <col min="6417" max="6418" width="5.66666666666667" style="270" hidden="1"/>
    <col min="6419" max="6428" width="3.33333333333333" style="270" hidden="1"/>
    <col min="6429" max="6429" width="4.11111111111111" style="270" hidden="1"/>
    <col min="6430" max="6431" width="5.66666666666667" style="270" hidden="1"/>
    <col min="6432" max="6432" width="8.66666666666667" style="270" hidden="1"/>
    <col min="6433" max="6436" width="5.66666666666667" style="270" hidden="1"/>
    <col min="6437" max="6656" width="4.66666666666667" style="270" hidden="1"/>
    <col min="6657" max="6657" width="4.11111111111111" style="270" hidden="1"/>
    <col min="6658" max="6658" width="28.6666666666667" style="270" hidden="1"/>
    <col min="6659" max="6671" width="3.33333333333333" style="270" hidden="1"/>
    <col min="6672" max="6672" width="4.66666666666667" style="270" hidden="1"/>
    <col min="6673" max="6674" width="5.66666666666667" style="270" hidden="1"/>
    <col min="6675" max="6684" width="3.33333333333333" style="270" hidden="1"/>
    <col min="6685" max="6685" width="4.11111111111111" style="270" hidden="1"/>
    <col min="6686" max="6687" width="5.66666666666667" style="270" hidden="1"/>
    <col min="6688" max="6688" width="8.66666666666667" style="270" hidden="1"/>
    <col min="6689" max="6692" width="5.66666666666667" style="270" hidden="1"/>
    <col min="6693" max="6912" width="4.66666666666667" style="270" hidden="1"/>
    <col min="6913" max="6913" width="4.11111111111111" style="270" hidden="1"/>
    <col min="6914" max="6914" width="28.6666666666667" style="270" hidden="1"/>
    <col min="6915" max="6927" width="3.33333333333333" style="270" hidden="1"/>
    <col min="6928" max="6928" width="4.66666666666667" style="270" hidden="1"/>
    <col min="6929" max="6930" width="5.66666666666667" style="270" hidden="1"/>
    <col min="6931" max="6940" width="3.33333333333333" style="270" hidden="1"/>
    <col min="6941" max="6941" width="4.11111111111111" style="270" hidden="1"/>
    <col min="6942" max="6943" width="5.66666666666667" style="270" hidden="1"/>
    <col min="6944" max="6944" width="8.66666666666667" style="270" hidden="1"/>
    <col min="6945" max="6948" width="5.66666666666667" style="270" hidden="1"/>
    <col min="6949" max="7168" width="4.66666666666667" style="270" hidden="1"/>
    <col min="7169" max="7169" width="4.11111111111111" style="270" hidden="1"/>
    <col min="7170" max="7170" width="28.6666666666667" style="270" hidden="1"/>
    <col min="7171" max="7183" width="3.33333333333333" style="270" hidden="1"/>
    <col min="7184" max="7184" width="4.66666666666667" style="270" hidden="1"/>
    <col min="7185" max="7186" width="5.66666666666667" style="270" hidden="1"/>
    <col min="7187" max="7196" width="3.33333333333333" style="270" hidden="1"/>
    <col min="7197" max="7197" width="4.11111111111111" style="270" hidden="1"/>
    <col min="7198" max="7199" width="5.66666666666667" style="270" hidden="1"/>
    <col min="7200" max="7200" width="8.66666666666667" style="270" hidden="1"/>
    <col min="7201" max="7204" width="5.66666666666667" style="270" hidden="1"/>
    <col min="7205" max="7424" width="4.66666666666667" style="270" hidden="1"/>
    <col min="7425" max="7425" width="4.11111111111111" style="270" hidden="1"/>
    <col min="7426" max="7426" width="28.6666666666667" style="270" hidden="1"/>
    <col min="7427" max="7439" width="3.33333333333333" style="270" hidden="1"/>
    <col min="7440" max="7440" width="4.66666666666667" style="270" hidden="1"/>
    <col min="7441" max="7442" width="5.66666666666667" style="270" hidden="1"/>
    <col min="7443" max="7452" width="3.33333333333333" style="270" hidden="1"/>
    <col min="7453" max="7453" width="4.11111111111111" style="270" hidden="1"/>
    <col min="7454" max="7455" width="5.66666666666667" style="270" hidden="1"/>
    <col min="7456" max="7456" width="8.66666666666667" style="270" hidden="1"/>
    <col min="7457" max="7460" width="5.66666666666667" style="270" hidden="1"/>
    <col min="7461" max="7680" width="4.66666666666667" style="270" hidden="1"/>
    <col min="7681" max="7681" width="4.11111111111111" style="270" hidden="1"/>
    <col min="7682" max="7682" width="28.6666666666667" style="270" hidden="1"/>
    <col min="7683" max="7695" width="3.33333333333333" style="270" hidden="1"/>
    <col min="7696" max="7696" width="4.66666666666667" style="270" hidden="1"/>
    <col min="7697" max="7698" width="5.66666666666667" style="270" hidden="1"/>
    <col min="7699" max="7708" width="3.33333333333333" style="270" hidden="1"/>
    <col min="7709" max="7709" width="4.11111111111111" style="270" hidden="1"/>
    <col min="7710" max="7711" width="5.66666666666667" style="270" hidden="1"/>
    <col min="7712" max="7712" width="8.66666666666667" style="270" hidden="1"/>
    <col min="7713" max="7716" width="5.66666666666667" style="270" hidden="1"/>
    <col min="7717" max="7936" width="4.66666666666667" style="270" hidden="1"/>
    <col min="7937" max="7937" width="4.11111111111111" style="270" hidden="1"/>
    <col min="7938" max="7938" width="28.6666666666667" style="270" hidden="1"/>
    <col min="7939" max="7951" width="3.33333333333333" style="270" hidden="1"/>
    <col min="7952" max="7952" width="4.66666666666667" style="270" hidden="1"/>
    <col min="7953" max="7954" width="5.66666666666667" style="270" hidden="1"/>
    <col min="7955" max="7964" width="3.33333333333333" style="270" hidden="1"/>
    <col min="7965" max="7965" width="4.11111111111111" style="270" hidden="1"/>
    <col min="7966" max="7967" width="5.66666666666667" style="270" hidden="1"/>
    <col min="7968" max="7968" width="8.66666666666667" style="270" hidden="1"/>
    <col min="7969" max="7972" width="5.66666666666667" style="270" hidden="1"/>
    <col min="7973" max="8192" width="4.66666666666667" style="270" hidden="1"/>
    <col min="8193" max="8193" width="4.11111111111111" style="270" hidden="1"/>
    <col min="8194" max="8194" width="28.6666666666667" style="270" hidden="1"/>
    <col min="8195" max="8207" width="3.33333333333333" style="270" hidden="1"/>
    <col min="8208" max="8208" width="4.66666666666667" style="270" hidden="1"/>
    <col min="8209" max="8210" width="5.66666666666667" style="270" hidden="1"/>
    <col min="8211" max="8220" width="3.33333333333333" style="270" hidden="1"/>
    <col min="8221" max="8221" width="4.11111111111111" style="270" hidden="1"/>
    <col min="8222" max="8223" width="5.66666666666667" style="270" hidden="1"/>
    <col min="8224" max="8224" width="8.66666666666667" style="270" hidden="1"/>
    <col min="8225" max="8228" width="5.66666666666667" style="270" hidden="1"/>
    <col min="8229" max="8448" width="4.66666666666667" style="270" hidden="1"/>
    <col min="8449" max="8449" width="4.11111111111111" style="270" hidden="1"/>
    <col min="8450" max="8450" width="28.6666666666667" style="270" hidden="1"/>
    <col min="8451" max="8463" width="3.33333333333333" style="270" hidden="1"/>
    <col min="8464" max="8464" width="4.66666666666667" style="270" hidden="1"/>
    <col min="8465" max="8466" width="5.66666666666667" style="270" hidden="1"/>
    <col min="8467" max="8476" width="3.33333333333333" style="270" hidden="1"/>
    <col min="8477" max="8477" width="4.11111111111111" style="270" hidden="1"/>
    <col min="8478" max="8479" width="5.66666666666667" style="270" hidden="1"/>
    <col min="8480" max="8480" width="8.66666666666667" style="270" hidden="1"/>
    <col min="8481" max="8484" width="5.66666666666667" style="270" hidden="1"/>
    <col min="8485" max="8704" width="4.66666666666667" style="270" hidden="1"/>
    <col min="8705" max="8705" width="4.11111111111111" style="270" hidden="1"/>
    <col min="8706" max="8706" width="28.6666666666667" style="270" hidden="1"/>
    <col min="8707" max="8719" width="3.33333333333333" style="270" hidden="1"/>
    <col min="8720" max="8720" width="4.66666666666667" style="270" hidden="1"/>
    <col min="8721" max="8722" width="5.66666666666667" style="270" hidden="1"/>
    <col min="8723" max="8732" width="3.33333333333333" style="270" hidden="1"/>
    <col min="8733" max="8733" width="4.11111111111111" style="270" hidden="1"/>
    <col min="8734" max="8735" width="5.66666666666667" style="270" hidden="1"/>
    <col min="8736" max="8736" width="8.66666666666667" style="270" hidden="1"/>
    <col min="8737" max="8740" width="5.66666666666667" style="270" hidden="1"/>
    <col min="8741" max="8960" width="4.66666666666667" style="270" hidden="1"/>
    <col min="8961" max="8961" width="4.11111111111111" style="270" hidden="1"/>
    <col min="8962" max="8962" width="28.6666666666667" style="270" hidden="1"/>
    <col min="8963" max="8975" width="3.33333333333333" style="270" hidden="1"/>
    <col min="8976" max="8976" width="4.66666666666667" style="270" hidden="1"/>
    <col min="8977" max="8978" width="5.66666666666667" style="270" hidden="1"/>
    <col min="8979" max="8988" width="3.33333333333333" style="270" hidden="1"/>
    <col min="8989" max="8989" width="4.11111111111111" style="270" hidden="1"/>
    <col min="8990" max="8991" width="5.66666666666667" style="270" hidden="1"/>
    <col min="8992" max="8992" width="8.66666666666667" style="270" hidden="1"/>
    <col min="8993" max="8996" width="5.66666666666667" style="270" hidden="1"/>
    <col min="8997" max="9216" width="4.66666666666667" style="270" hidden="1"/>
    <col min="9217" max="9217" width="4.11111111111111" style="270" hidden="1"/>
    <col min="9218" max="9218" width="28.6666666666667" style="270" hidden="1"/>
    <col min="9219" max="9231" width="3.33333333333333" style="270" hidden="1"/>
    <col min="9232" max="9232" width="4.66666666666667" style="270" hidden="1"/>
    <col min="9233" max="9234" width="5.66666666666667" style="270" hidden="1"/>
    <col min="9235" max="9244" width="3.33333333333333" style="270" hidden="1"/>
    <col min="9245" max="9245" width="4.11111111111111" style="270" hidden="1"/>
    <col min="9246" max="9247" width="5.66666666666667" style="270" hidden="1"/>
    <col min="9248" max="9248" width="8.66666666666667" style="270" hidden="1"/>
    <col min="9249" max="9252" width="5.66666666666667" style="270" hidden="1"/>
    <col min="9253" max="9472" width="4.66666666666667" style="270" hidden="1"/>
    <col min="9473" max="9473" width="4.11111111111111" style="270" hidden="1"/>
    <col min="9474" max="9474" width="28.6666666666667" style="270" hidden="1"/>
    <col min="9475" max="9487" width="3.33333333333333" style="270" hidden="1"/>
    <col min="9488" max="9488" width="4.66666666666667" style="270" hidden="1"/>
    <col min="9489" max="9490" width="5.66666666666667" style="270" hidden="1"/>
    <col min="9491" max="9500" width="3.33333333333333" style="270" hidden="1"/>
    <col min="9501" max="9501" width="4.11111111111111" style="270" hidden="1"/>
    <col min="9502" max="9503" width="5.66666666666667" style="270" hidden="1"/>
    <col min="9504" max="9504" width="8.66666666666667" style="270" hidden="1"/>
    <col min="9505" max="9508" width="5.66666666666667" style="270" hidden="1"/>
    <col min="9509" max="9728" width="4.66666666666667" style="270" hidden="1"/>
    <col min="9729" max="9729" width="4.11111111111111" style="270" hidden="1"/>
    <col min="9730" max="9730" width="28.6666666666667" style="270" hidden="1"/>
    <col min="9731" max="9743" width="3.33333333333333" style="270" hidden="1"/>
    <col min="9744" max="9744" width="4.66666666666667" style="270" hidden="1"/>
    <col min="9745" max="9746" width="5.66666666666667" style="270" hidden="1"/>
    <col min="9747" max="9756" width="3.33333333333333" style="270" hidden="1"/>
    <col min="9757" max="9757" width="4.11111111111111" style="270" hidden="1"/>
    <col min="9758" max="9759" width="5.66666666666667" style="270" hidden="1"/>
    <col min="9760" max="9760" width="8.66666666666667" style="270" hidden="1"/>
    <col min="9761" max="9764" width="5.66666666666667" style="270" hidden="1"/>
    <col min="9765" max="9984" width="4.66666666666667" style="270" hidden="1"/>
    <col min="9985" max="9985" width="4.11111111111111" style="270" hidden="1"/>
    <col min="9986" max="9986" width="28.6666666666667" style="270" hidden="1"/>
    <col min="9987" max="9999" width="3.33333333333333" style="270" hidden="1"/>
    <col min="10000" max="10000" width="4.66666666666667" style="270" hidden="1"/>
    <col min="10001" max="10002" width="5.66666666666667" style="270" hidden="1"/>
    <col min="10003" max="10012" width="3.33333333333333" style="270" hidden="1"/>
    <col min="10013" max="10013" width="4.11111111111111" style="270" hidden="1"/>
    <col min="10014" max="10015" width="5.66666666666667" style="270" hidden="1"/>
    <col min="10016" max="10016" width="8.66666666666667" style="270" hidden="1"/>
    <col min="10017" max="10020" width="5.66666666666667" style="270" hidden="1"/>
    <col min="10021" max="10240" width="4.66666666666667" style="270" hidden="1"/>
    <col min="10241" max="10241" width="4.11111111111111" style="270" hidden="1"/>
    <col min="10242" max="10242" width="28.6666666666667" style="270" hidden="1"/>
    <col min="10243" max="10255" width="3.33333333333333" style="270" hidden="1"/>
    <col min="10256" max="10256" width="4.66666666666667" style="270" hidden="1"/>
    <col min="10257" max="10258" width="5.66666666666667" style="270" hidden="1"/>
    <col min="10259" max="10268" width="3.33333333333333" style="270" hidden="1"/>
    <col min="10269" max="10269" width="4.11111111111111" style="270" hidden="1"/>
    <col min="10270" max="10271" width="5.66666666666667" style="270" hidden="1"/>
    <col min="10272" max="10272" width="8.66666666666667" style="270" hidden="1"/>
    <col min="10273" max="10276" width="5.66666666666667" style="270" hidden="1"/>
    <col min="10277" max="10496" width="4.66666666666667" style="270" hidden="1"/>
    <col min="10497" max="10497" width="4.11111111111111" style="270" hidden="1"/>
    <col min="10498" max="10498" width="28.6666666666667" style="270" hidden="1"/>
    <col min="10499" max="10511" width="3.33333333333333" style="270" hidden="1"/>
    <col min="10512" max="10512" width="4.66666666666667" style="270" hidden="1"/>
    <col min="10513" max="10514" width="5.66666666666667" style="270" hidden="1"/>
    <col min="10515" max="10524" width="3.33333333333333" style="270" hidden="1"/>
    <col min="10525" max="10525" width="4.11111111111111" style="270" hidden="1"/>
    <col min="10526" max="10527" width="5.66666666666667" style="270" hidden="1"/>
    <col min="10528" max="10528" width="8.66666666666667" style="270" hidden="1"/>
    <col min="10529" max="10532" width="5.66666666666667" style="270" hidden="1"/>
    <col min="10533" max="10752" width="4.66666666666667" style="270" hidden="1"/>
    <col min="10753" max="10753" width="4.11111111111111" style="270" hidden="1"/>
    <col min="10754" max="10754" width="28.6666666666667" style="270" hidden="1"/>
    <col min="10755" max="10767" width="3.33333333333333" style="270" hidden="1"/>
    <col min="10768" max="10768" width="4.66666666666667" style="270" hidden="1"/>
    <col min="10769" max="10770" width="5.66666666666667" style="270" hidden="1"/>
    <col min="10771" max="10780" width="3.33333333333333" style="270" hidden="1"/>
    <col min="10781" max="10781" width="4.11111111111111" style="270" hidden="1"/>
    <col min="10782" max="10783" width="5.66666666666667" style="270" hidden="1"/>
    <col min="10784" max="10784" width="8.66666666666667" style="270" hidden="1"/>
    <col min="10785" max="10788" width="5.66666666666667" style="270" hidden="1"/>
    <col min="10789" max="11008" width="4.66666666666667" style="270" hidden="1"/>
    <col min="11009" max="11009" width="4.11111111111111" style="270" hidden="1"/>
    <col min="11010" max="11010" width="28.6666666666667" style="270" hidden="1"/>
    <col min="11011" max="11023" width="3.33333333333333" style="270" hidden="1"/>
    <col min="11024" max="11024" width="4.66666666666667" style="270" hidden="1"/>
    <col min="11025" max="11026" width="5.66666666666667" style="270" hidden="1"/>
    <col min="11027" max="11036" width="3.33333333333333" style="270" hidden="1"/>
    <col min="11037" max="11037" width="4.11111111111111" style="270" hidden="1"/>
    <col min="11038" max="11039" width="5.66666666666667" style="270" hidden="1"/>
    <col min="11040" max="11040" width="8.66666666666667" style="270" hidden="1"/>
    <col min="11041" max="11044" width="5.66666666666667" style="270" hidden="1"/>
    <col min="11045" max="11264" width="4.66666666666667" style="270" hidden="1"/>
    <col min="11265" max="11265" width="4.11111111111111" style="270" hidden="1"/>
    <col min="11266" max="11266" width="28.6666666666667" style="270" hidden="1"/>
    <col min="11267" max="11279" width="3.33333333333333" style="270" hidden="1"/>
    <col min="11280" max="11280" width="4.66666666666667" style="270" hidden="1"/>
    <col min="11281" max="11282" width="5.66666666666667" style="270" hidden="1"/>
    <col min="11283" max="11292" width="3.33333333333333" style="270" hidden="1"/>
    <col min="11293" max="11293" width="4.11111111111111" style="270" hidden="1"/>
    <col min="11294" max="11295" width="5.66666666666667" style="270" hidden="1"/>
    <col min="11296" max="11296" width="8.66666666666667" style="270" hidden="1"/>
    <col min="11297" max="11300" width="5.66666666666667" style="270" hidden="1"/>
    <col min="11301" max="11520" width="4.66666666666667" style="270" hidden="1"/>
    <col min="11521" max="11521" width="4.11111111111111" style="270" hidden="1"/>
    <col min="11522" max="11522" width="28.6666666666667" style="270" hidden="1"/>
    <col min="11523" max="11535" width="3.33333333333333" style="270" hidden="1"/>
    <col min="11536" max="11536" width="4.66666666666667" style="270" hidden="1"/>
    <col min="11537" max="11538" width="5.66666666666667" style="270" hidden="1"/>
    <col min="11539" max="11548" width="3.33333333333333" style="270" hidden="1"/>
    <col min="11549" max="11549" width="4.11111111111111" style="270" hidden="1"/>
    <col min="11550" max="11551" width="5.66666666666667" style="270" hidden="1"/>
    <col min="11552" max="11552" width="8.66666666666667" style="270" hidden="1"/>
    <col min="11553" max="11556" width="5.66666666666667" style="270" hidden="1"/>
    <col min="11557" max="11776" width="4.66666666666667" style="270" hidden="1"/>
    <col min="11777" max="11777" width="4.11111111111111" style="270" hidden="1"/>
    <col min="11778" max="11778" width="28.6666666666667" style="270" hidden="1"/>
    <col min="11779" max="11791" width="3.33333333333333" style="270" hidden="1"/>
    <col min="11792" max="11792" width="4.66666666666667" style="270" hidden="1"/>
    <col min="11793" max="11794" width="5.66666666666667" style="270" hidden="1"/>
    <col min="11795" max="11804" width="3.33333333333333" style="270" hidden="1"/>
    <col min="11805" max="11805" width="4.11111111111111" style="270" hidden="1"/>
    <col min="11806" max="11807" width="5.66666666666667" style="270" hidden="1"/>
    <col min="11808" max="11808" width="8.66666666666667" style="270" hidden="1"/>
    <col min="11809" max="11812" width="5.66666666666667" style="270" hidden="1"/>
    <col min="11813" max="12032" width="4.66666666666667" style="270" hidden="1"/>
    <col min="12033" max="12033" width="4.11111111111111" style="270" hidden="1"/>
    <col min="12034" max="12034" width="28.6666666666667" style="270" hidden="1"/>
    <col min="12035" max="12047" width="3.33333333333333" style="270" hidden="1"/>
    <col min="12048" max="12048" width="4.66666666666667" style="270" hidden="1"/>
    <col min="12049" max="12050" width="5.66666666666667" style="270" hidden="1"/>
    <col min="12051" max="12060" width="3.33333333333333" style="270" hidden="1"/>
    <col min="12061" max="12061" width="4.11111111111111" style="270" hidden="1"/>
    <col min="12062" max="12063" width="5.66666666666667" style="270" hidden="1"/>
    <col min="12064" max="12064" width="8.66666666666667" style="270" hidden="1"/>
    <col min="12065" max="12068" width="5.66666666666667" style="270" hidden="1"/>
    <col min="12069" max="12288" width="4.66666666666667" style="270" hidden="1"/>
    <col min="12289" max="12289" width="4.11111111111111" style="270" hidden="1"/>
    <col min="12290" max="12290" width="28.6666666666667" style="270" hidden="1"/>
    <col min="12291" max="12303" width="3.33333333333333" style="270" hidden="1"/>
    <col min="12304" max="12304" width="4.66666666666667" style="270" hidden="1"/>
    <col min="12305" max="12306" width="5.66666666666667" style="270" hidden="1"/>
    <col min="12307" max="12316" width="3.33333333333333" style="270" hidden="1"/>
    <col min="12317" max="12317" width="4.11111111111111" style="270" hidden="1"/>
    <col min="12318" max="12319" width="5.66666666666667" style="270" hidden="1"/>
    <col min="12320" max="12320" width="8.66666666666667" style="270" hidden="1"/>
    <col min="12321" max="12324" width="5.66666666666667" style="270" hidden="1"/>
    <col min="12325" max="12544" width="4.66666666666667" style="270" hidden="1"/>
    <col min="12545" max="12545" width="4.11111111111111" style="270" hidden="1"/>
    <col min="12546" max="12546" width="28.6666666666667" style="270" hidden="1"/>
    <col min="12547" max="12559" width="3.33333333333333" style="270" hidden="1"/>
    <col min="12560" max="12560" width="4.66666666666667" style="270" hidden="1"/>
    <col min="12561" max="12562" width="5.66666666666667" style="270" hidden="1"/>
    <col min="12563" max="12572" width="3.33333333333333" style="270" hidden="1"/>
    <col min="12573" max="12573" width="4.11111111111111" style="270" hidden="1"/>
    <col min="12574" max="12575" width="5.66666666666667" style="270" hidden="1"/>
    <col min="12576" max="12576" width="8.66666666666667" style="270" hidden="1"/>
    <col min="12577" max="12580" width="5.66666666666667" style="270" hidden="1"/>
    <col min="12581" max="12800" width="4.66666666666667" style="270" hidden="1"/>
    <col min="12801" max="12801" width="4.11111111111111" style="270" hidden="1"/>
    <col min="12802" max="12802" width="28.6666666666667" style="270" hidden="1"/>
    <col min="12803" max="12815" width="3.33333333333333" style="270" hidden="1"/>
    <col min="12816" max="12816" width="4.66666666666667" style="270" hidden="1"/>
    <col min="12817" max="12818" width="5.66666666666667" style="270" hidden="1"/>
    <col min="12819" max="12828" width="3.33333333333333" style="270" hidden="1"/>
    <col min="12829" max="12829" width="4.11111111111111" style="270" hidden="1"/>
    <col min="12830" max="12831" width="5.66666666666667" style="270" hidden="1"/>
    <col min="12832" max="12832" width="8.66666666666667" style="270" hidden="1"/>
    <col min="12833" max="12836" width="5.66666666666667" style="270" hidden="1"/>
    <col min="12837" max="13056" width="4.66666666666667" style="270" hidden="1"/>
    <col min="13057" max="13057" width="4.11111111111111" style="270" hidden="1"/>
    <col min="13058" max="13058" width="28.6666666666667" style="270" hidden="1"/>
    <col min="13059" max="13071" width="3.33333333333333" style="270" hidden="1"/>
    <col min="13072" max="13072" width="4.66666666666667" style="270" hidden="1"/>
    <col min="13073" max="13074" width="5.66666666666667" style="270" hidden="1"/>
    <col min="13075" max="13084" width="3.33333333333333" style="270" hidden="1"/>
    <col min="13085" max="13085" width="4.11111111111111" style="270" hidden="1"/>
    <col min="13086" max="13087" width="5.66666666666667" style="270" hidden="1"/>
    <col min="13088" max="13088" width="8.66666666666667" style="270" hidden="1"/>
    <col min="13089" max="13092" width="5.66666666666667" style="270" hidden="1"/>
    <col min="13093" max="13312" width="4.66666666666667" style="270" hidden="1"/>
    <col min="13313" max="13313" width="4.11111111111111" style="270" hidden="1"/>
    <col min="13314" max="13314" width="28.6666666666667" style="270" hidden="1"/>
    <col min="13315" max="13327" width="3.33333333333333" style="270" hidden="1"/>
    <col min="13328" max="13328" width="4.66666666666667" style="270" hidden="1"/>
    <col min="13329" max="13330" width="5.66666666666667" style="270" hidden="1"/>
    <col min="13331" max="13340" width="3.33333333333333" style="270" hidden="1"/>
    <col min="13341" max="13341" width="4.11111111111111" style="270" hidden="1"/>
    <col min="13342" max="13343" width="5.66666666666667" style="270" hidden="1"/>
    <col min="13344" max="13344" width="8.66666666666667" style="270" hidden="1"/>
    <col min="13345" max="13348" width="5.66666666666667" style="270" hidden="1"/>
    <col min="13349" max="13568" width="4.66666666666667" style="270" hidden="1"/>
    <col min="13569" max="13569" width="4.11111111111111" style="270" hidden="1"/>
    <col min="13570" max="13570" width="28.6666666666667" style="270" hidden="1"/>
    <col min="13571" max="13583" width="3.33333333333333" style="270" hidden="1"/>
    <col min="13584" max="13584" width="4.66666666666667" style="270" hidden="1"/>
    <col min="13585" max="13586" width="5.66666666666667" style="270" hidden="1"/>
    <col min="13587" max="13596" width="3.33333333333333" style="270" hidden="1"/>
    <col min="13597" max="13597" width="4.11111111111111" style="270" hidden="1"/>
    <col min="13598" max="13599" width="5.66666666666667" style="270" hidden="1"/>
    <col min="13600" max="13600" width="8.66666666666667" style="270" hidden="1"/>
    <col min="13601" max="13604" width="5.66666666666667" style="270" hidden="1"/>
    <col min="13605" max="13824" width="4.66666666666667" style="270" hidden="1"/>
    <col min="13825" max="13825" width="4.11111111111111" style="270" hidden="1"/>
    <col min="13826" max="13826" width="28.6666666666667" style="270" hidden="1"/>
    <col min="13827" max="13839" width="3.33333333333333" style="270" hidden="1"/>
    <col min="13840" max="13840" width="4.66666666666667" style="270" hidden="1"/>
    <col min="13841" max="13842" width="5.66666666666667" style="270" hidden="1"/>
    <col min="13843" max="13852" width="3.33333333333333" style="270" hidden="1"/>
    <col min="13853" max="13853" width="4.11111111111111" style="270" hidden="1"/>
    <col min="13854" max="13855" width="5.66666666666667" style="270" hidden="1"/>
    <col min="13856" max="13856" width="8.66666666666667" style="270" hidden="1"/>
    <col min="13857" max="13860" width="5.66666666666667" style="270" hidden="1"/>
    <col min="13861" max="14080" width="4.66666666666667" style="270" hidden="1"/>
    <col min="14081" max="14081" width="4.11111111111111" style="270" hidden="1"/>
    <col min="14082" max="14082" width="28.6666666666667" style="270" hidden="1"/>
    <col min="14083" max="14095" width="3.33333333333333" style="270" hidden="1"/>
    <col min="14096" max="14096" width="4.66666666666667" style="270" hidden="1"/>
    <col min="14097" max="14098" width="5.66666666666667" style="270" hidden="1"/>
    <col min="14099" max="14108" width="3.33333333333333" style="270" hidden="1"/>
    <col min="14109" max="14109" width="4.11111111111111" style="270" hidden="1"/>
    <col min="14110" max="14111" width="5.66666666666667" style="270" hidden="1"/>
    <col min="14112" max="14112" width="8.66666666666667" style="270" hidden="1"/>
    <col min="14113" max="14116" width="5.66666666666667" style="270" hidden="1"/>
    <col min="14117" max="14336" width="4.66666666666667" style="270" hidden="1"/>
    <col min="14337" max="14337" width="4.11111111111111" style="270" hidden="1"/>
    <col min="14338" max="14338" width="28.6666666666667" style="270" hidden="1"/>
    <col min="14339" max="14351" width="3.33333333333333" style="270" hidden="1"/>
    <col min="14352" max="14352" width="4.66666666666667" style="270" hidden="1"/>
    <col min="14353" max="14354" width="5.66666666666667" style="270" hidden="1"/>
    <col min="14355" max="14364" width="3.33333333333333" style="270" hidden="1"/>
    <col min="14365" max="14365" width="4.11111111111111" style="270" hidden="1"/>
    <col min="14366" max="14367" width="5.66666666666667" style="270" hidden="1"/>
    <col min="14368" max="14368" width="8.66666666666667" style="270" hidden="1"/>
    <col min="14369" max="14372" width="5.66666666666667" style="270" hidden="1"/>
    <col min="14373" max="14592" width="4.66666666666667" style="270" hidden="1"/>
    <col min="14593" max="14593" width="4.11111111111111" style="270" hidden="1"/>
    <col min="14594" max="14594" width="28.6666666666667" style="270" hidden="1"/>
    <col min="14595" max="14607" width="3.33333333333333" style="270" hidden="1"/>
    <col min="14608" max="14608" width="4.66666666666667" style="270" hidden="1"/>
    <col min="14609" max="14610" width="5.66666666666667" style="270" hidden="1"/>
    <col min="14611" max="14620" width="3.33333333333333" style="270" hidden="1"/>
    <col min="14621" max="14621" width="4.11111111111111" style="270" hidden="1"/>
    <col min="14622" max="14623" width="5.66666666666667" style="270" hidden="1"/>
    <col min="14624" max="14624" width="8.66666666666667" style="270" hidden="1"/>
    <col min="14625" max="14628" width="5.66666666666667" style="270" hidden="1"/>
    <col min="14629" max="14848" width="4.66666666666667" style="270" hidden="1"/>
    <col min="14849" max="14849" width="4.11111111111111" style="270" hidden="1"/>
    <col min="14850" max="14850" width="28.6666666666667" style="270" hidden="1"/>
    <col min="14851" max="14863" width="3.33333333333333" style="270" hidden="1"/>
    <col min="14864" max="14864" width="4.66666666666667" style="270" hidden="1"/>
    <col min="14865" max="14866" width="5.66666666666667" style="270" hidden="1"/>
    <col min="14867" max="14876" width="3.33333333333333" style="270" hidden="1"/>
    <col min="14877" max="14877" width="4.11111111111111" style="270" hidden="1"/>
    <col min="14878" max="14879" width="5.66666666666667" style="270" hidden="1"/>
    <col min="14880" max="14880" width="8.66666666666667" style="270" hidden="1"/>
    <col min="14881" max="14884" width="5.66666666666667" style="270" hidden="1"/>
    <col min="14885" max="15104" width="4.66666666666667" style="270" hidden="1"/>
    <col min="15105" max="15105" width="4.11111111111111" style="270" hidden="1"/>
    <col min="15106" max="15106" width="28.6666666666667" style="270" hidden="1"/>
    <col min="15107" max="15119" width="3.33333333333333" style="270" hidden="1"/>
    <col min="15120" max="15120" width="4.66666666666667" style="270" hidden="1"/>
    <col min="15121" max="15122" width="5.66666666666667" style="270" hidden="1"/>
    <col min="15123" max="15132" width="3.33333333333333" style="270" hidden="1"/>
    <col min="15133" max="15133" width="4.11111111111111" style="270" hidden="1"/>
    <col min="15134" max="15135" width="5.66666666666667" style="270" hidden="1"/>
    <col min="15136" max="15136" width="8.66666666666667" style="270" hidden="1"/>
    <col min="15137" max="15140" width="5.66666666666667" style="270" hidden="1"/>
    <col min="15141" max="15360" width="4.66666666666667" style="270" hidden="1"/>
    <col min="15361" max="15361" width="4.11111111111111" style="270" hidden="1"/>
    <col min="15362" max="15362" width="28.6666666666667" style="270" hidden="1"/>
    <col min="15363" max="15375" width="3.33333333333333" style="270" hidden="1"/>
    <col min="15376" max="15376" width="4.66666666666667" style="270" hidden="1"/>
    <col min="15377" max="15378" width="5.66666666666667" style="270" hidden="1"/>
    <col min="15379" max="15388" width="3.33333333333333" style="270" hidden="1"/>
    <col min="15389" max="15389" width="4.11111111111111" style="270" hidden="1"/>
    <col min="15390" max="15391" width="5.66666666666667" style="270" hidden="1"/>
    <col min="15392" max="15392" width="8.66666666666667" style="270" hidden="1"/>
    <col min="15393" max="15396" width="5.66666666666667" style="270" hidden="1"/>
    <col min="15397" max="15616" width="4.66666666666667" style="270" hidden="1"/>
    <col min="15617" max="15617" width="4.11111111111111" style="270" hidden="1"/>
    <col min="15618" max="15618" width="28.6666666666667" style="270" hidden="1"/>
    <col min="15619" max="15631" width="3.33333333333333" style="270" hidden="1"/>
    <col min="15632" max="15632" width="4.66666666666667" style="270" hidden="1"/>
    <col min="15633" max="15634" width="5.66666666666667" style="270" hidden="1"/>
    <col min="15635" max="15644" width="3.33333333333333" style="270" hidden="1"/>
    <col min="15645" max="15645" width="4.11111111111111" style="270" hidden="1"/>
    <col min="15646" max="15647" width="5.66666666666667" style="270" hidden="1"/>
    <col min="15648" max="15648" width="8.66666666666667" style="270" hidden="1"/>
    <col min="15649" max="15652" width="5.66666666666667" style="270" hidden="1"/>
    <col min="15653" max="15872" width="4.66666666666667" style="270" hidden="1"/>
    <col min="15873" max="15873" width="4.11111111111111" style="270" hidden="1"/>
    <col min="15874" max="15874" width="28.6666666666667" style="270" hidden="1"/>
    <col min="15875" max="15887" width="3.33333333333333" style="270" hidden="1"/>
    <col min="15888" max="15888" width="4.66666666666667" style="270" hidden="1"/>
    <col min="15889" max="15890" width="5.66666666666667" style="270" hidden="1"/>
    <col min="15891" max="15900" width="3.33333333333333" style="270" hidden="1"/>
    <col min="15901" max="15901" width="4.11111111111111" style="270" hidden="1"/>
    <col min="15902" max="15903" width="5.66666666666667" style="270" hidden="1"/>
    <col min="15904" max="15904" width="8.66666666666667" style="270" hidden="1"/>
    <col min="15905" max="15908" width="5.66666666666667" style="270" hidden="1"/>
    <col min="15909" max="16128" width="4.66666666666667" style="270" hidden="1"/>
    <col min="16129" max="16129" width="4.11111111111111" style="270" hidden="1"/>
    <col min="16130" max="16130" width="28.6666666666667" style="270" hidden="1"/>
    <col min="16131" max="16143" width="3.33333333333333" style="270" hidden="1"/>
    <col min="16144" max="16144" width="4.66666666666667" style="270" hidden="1"/>
    <col min="16145" max="16146" width="5.66666666666667" style="270" hidden="1"/>
    <col min="16147" max="16156" width="3.33333333333333" style="270" hidden="1"/>
    <col min="16157" max="16157" width="4.11111111111111" style="270" hidden="1"/>
    <col min="16158" max="16159" width="5.66666666666667" style="270" hidden="1"/>
    <col min="16160" max="16160" width="8.66666666666667" style="270" hidden="1"/>
    <col min="16161" max="16164" width="5.66666666666667" style="270" hidden="1"/>
    <col min="16165" max="16384" width="4.66666666666667" style="270" hidden="1"/>
  </cols>
  <sheetData>
    <row r="1" ht="15" customHeight="1" spans="1:58">
      <c r="A1" s="272" t="s">
        <v>181</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row>
    <row r="2" ht="15" customHeight="1" spans="1:58">
      <c r="A2" s="272"/>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row>
    <row r="3" ht="15" customHeight="1" spans="1:58">
      <c r="A3" s="273" t="s">
        <v>182</v>
      </c>
      <c r="B3" s="273"/>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row>
    <row r="4" ht="21" customHeight="1" spans="1:58">
      <c r="B4" s="274"/>
      <c r="C4" s="275"/>
      <c r="D4" s="275"/>
      <c r="E4" s="275"/>
      <c r="F4" s="75" t="s">
        <v>5</v>
      </c>
      <c r="G4" s="276" t="str">
        <f>'INPUT DATA'!F10</f>
        <v>Region XI</v>
      </c>
      <c r="H4" s="277"/>
      <c r="I4" s="277"/>
      <c r="J4" s="278"/>
      <c r="K4" s="279"/>
      <c r="L4" s="79" t="s">
        <v>8</v>
      </c>
      <c r="M4" s="79"/>
      <c r="N4" s="79"/>
      <c r="O4" s="276" t="str">
        <f>'INPUT DATA'!F11</f>
        <v>Panabo City</v>
      </c>
      <c r="P4" s="277"/>
      <c r="Q4" s="277"/>
      <c r="R4" s="278"/>
      <c r="S4" s="280"/>
      <c r="T4" s="85"/>
      <c r="U4" s="85"/>
      <c r="V4" s="85"/>
      <c r="W4" s="85"/>
      <c r="X4" s="281"/>
      <c r="Y4" s="281"/>
      <c r="Z4" s="281"/>
      <c r="AA4" s="281"/>
      <c r="AB4" s="281"/>
      <c r="AC4" s="281"/>
      <c r="AD4" s="282"/>
      <c r="AE4" s="283"/>
      <c r="AF4" s="280"/>
      <c r="AG4" s="280"/>
      <c r="AH4" s="280"/>
      <c r="AI4" s="280"/>
      <c r="AJ4" s="284"/>
      <c r="AK4" s="284"/>
      <c r="AL4" s="284"/>
      <c r="AM4" s="284"/>
      <c r="AN4" s="284"/>
    </row>
    <row r="5" ht="21" customHeight="1" spans="1:58">
      <c r="B5" s="275"/>
      <c r="C5" s="275"/>
      <c r="D5" s="275"/>
      <c r="E5" s="275"/>
      <c r="F5" s="75" t="s">
        <v>12</v>
      </c>
      <c r="G5" s="276" t="str">
        <f>'INPUT DATA'!F14</f>
        <v>ARMS DEMO NATIONAL HIGH SCHOOL</v>
      </c>
      <c r="H5" s="277"/>
      <c r="I5" s="277"/>
      <c r="J5" s="277"/>
      <c r="K5" s="277"/>
      <c r="L5" s="277"/>
      <c r="M5" s="277"/>
      <c r="N5" s="277"/>
      <c r="O5" s="277"/>
      <c r="P5" s="277"/>
      <c r="Q5" s="277"/>
      <c r="R5" s="278"/>
      <c r="S5" s="279"/>
      <c r="T5" s="85" t="s">
        <v>10</v>
      </c>
      <c r="U5" s="85"/>
      <c r="V5" s="85"/>
      <c r="W5" s="85"/>
      <c r="X5" s="697" t="str">
        <f>'INPUT DATA'!F13</f>
        <v>DEMO-ARMS</v>
      </c>
      <c r="Y5" s="82"/>
      <c r="Z5" s="82"/>
      <c r="AA5" s="82"/>
      <c r="AB5" s="82"/>
      <c r="AC5" s="83"/>
      <c r="AD5" s="84" t="s">
        <v>14</v>
      </c>
      <c r="AE5" s="85"/>
      <c r="AF5" s="86"/>
      <c r="AG5" s="81" t="str">
        <f>'INPUT DATA'!F16</f>
        <v>2026-2027</v>
      </c>
      <c r="AH5" s="82"/>
      <c r="AI5" s="83"/>
      <c r="AJ5" s="285"/>
      <c r="AK5" s="284"/>
      <c r="AL5" s="284"/>
      <c r="AM5" s="284"/>
      <c r="AN5" s="284"/>
    </row>
    <row r="6" ht="10.5" customHeight="1" spans="1:58">
      <c r="A6" s="203"/>
      <c r="B6" s="75"/>
      <c r="C6" s="75"/>
      <c r="D6" s="75"/>
      <c r="E6" s="75"/>
      <c r="F6" s="75"/>
      <c r="G6" s="95"/>
      <c r="H6" s="95"/>
      <c r="I6" s="95"/>
      <c r="J6" s="95"/>
      <c r="K6" s="95"/>
      <c r="L6" s="95"/>
      <c r="M6" s="95"/>
      <c r="N6" s="95"/>
      <c r="O6" s="95"/>
      <c r="P6" s="95"/>
      <c r="Q6" s="95"/>
      <c r="R6" s="95"/>
      <c r="S6" s="279"/>
      <c r="T6" s="85"/>
      <c r="U6" s="85"/>
      <c r="V6" s="85"/>
      <c r="W6" s="85"/>
      <c r="X6" s="95"/>
      <c r="Y6" s="95"/>
      <c r="Z6" s="95"/>
      <c r="AA6" s="95"/>
      <c r="AB6" s="95"/>
      <c r="AC6" s="95"/>
      <c r="AD6" s="85"/>
      <c r="AE6" s="85"/>
      <c r="AF6" s="85"/>
      <c r="AG6" s="95"/>
      <c r="AH6" s="95"/>
      <c r="AI6" s="95"/>
      <c r="AJ6" s="286"/>
      <c r="AK6" s="284"/>
      <c r="AL6" s="284"/>
      <c r="AM6" s="284"/>
      <c r="AN6" s="284"/>
    </row>
    <row r="7" ht="26.25" customHeight="1" spans="1:58">
      <c r="A7" s="287" t="s">
        <v>198</v>
      </c>
      <c r="B7" s="288"/>
      <c r="C7" s="288"/>
      <c r="D7" s="288"/>
      <c r="E7" s="289"/>
      <c r="F7" s="290" t="s">
        <v>184</v>
      </c>
      <c r="G7" s="291"/>
      <c r="H7" s="291"/>
      <c r="I7" s="291"/>
      <c r="J7" s="291"/>
      <c r="K7" s="292" t="str">
        <f>'INPUT DATA'!F24&amp;" - "&amp;'INPUT DATA'!F25</f>
        <v>12 - STEM-CORPUZ</v>
      </c>
      <c r="L7" s="292"/>
      <c r="M7" s="292"/>
      <c r="N7" s="292"/>
      <c r="O7" s="292"/>
      <c r="P7" s="293"/>
      <c r="Q7" s="294" t="s">
        <v>185</v>
      </c>
      <c r="R7" s="295"/>
      <c r="S7" s="112" t="str">
        <f>'INPUT DATA'!F22</f>
        <v>ROBERTO MENDOZA</v>
      </c>
      <c r="T7" s="112"/>
      <c r="U7" s="112"/>
      <c r="V7" s="112"/>
      <c r="W7" s="112"/>
      <c r="X7" s="112"/>
      <c r="Y7" s="112"/>
      <c r="Z7" s="112"/>
      <c r="AA7" s="112"/>
      <c r="AB7" s="113"/>
      <c r="AC7" s="296" t="s">
        <v>186</v>
      </c>
      <c r="AD7" s="297"/>
      <c r="AE7" s="298" t="str">
        <f>IF('INPUT DATA'!F30&lt;&gt;"",'INPUT DATA'!F30,'INPUT DATA'!F28)</f>
        <v>Understanding Culture, Society and Politics</v>
      </c>
      <c r="AF7" s="298"/>
      <c r="AG7" s="298"/>
      <c r="AH7" s="298"/>
      <c r="AI7" s="298"/>
      <c r="AJ7" s="299"/>
    </row>
    <row r="8" ht="23.25" customHeight="1" spans="1:58">
      <c r="A8" s="300"/>
      <c r="B8" s="301"/>
      <c r="C8" s="301"/>
      <c r="D8" s="301"/>
      <c r="E8" s="302"/>
      <c r="F8" s="303"/>
      <c r="G8" s="304"/>
      <c r="H8" s="304"/>
      <c r="I8" s="304"/>
      <c r="J8" s="304"/>
      <c r="K8" s="305"/>
      <c r="L8" s="305"/>
      <c r="M8" s="305"/>
      <c r="N8" s="305"/>
      <c r="O8" s="305"/>
      <c r="P8" s="306"/>
      <c r="Q8" s="307" t="s">
        <v>187</v>
      </c>
      <c r="R8" s="308"/>
      <c r="S8" s="698" t="s">
        <v>188</v>
      </c>
      <c r="T8" s="309"/>
      <c r="U8" s="309"/>
      <c r="V8" s="309"/>
      <c r="W8" s="309"/>
      <c r="X8" s="309"/>
      <c r="Y8" s="309"/>
      <c r="Z8" s="309"/>
      <c r="AA8" s="309"/>
      <c r="AB8" s="310"/>
      <c r="AC8" s="307" t="s">
        <v>189</v>
      </c>
      <c r="AD8" s="308"/>
      <c r="AE8" s="311" t="str">
        <f>'INPUT DATA'!F26</f>
        <v>Core Subject (All Tracks)</v>
      </c>
      <c r="AF8" s="311"/>
      <c r="AG8" s="311"/>
      <c r="AH8" s="311"/>
      <c r="AI8" s="311"/>
      <c r="AJ8" s="312"/>
    </row>
    <row r="9" s="266" customFormat="1" ht="55.5" customHeight="1" spans="1:58">
      <c r="A9" s="313" t="s">
        <v>32</v>
      </c>
      <c r="B9" s="314"/>
      <c r="C9" s="314"/>
      <c r="D9" s="314"/>
      <c r="E9" s="315"/>
      <c r="F9" s="316" t="str">
        <f>IF('INPUT DATA'!$F$26="","",INDEX('Helper(IMPORTANT!)'!$CI$2:$CI$6,MATCH(AE8,'Helper(IMPORTANT!)'!$CH$2:$CH$6,0)))</f>
        <v>WRITTEN WORK (25%)</v>
      </c>
      <c r="G9" s="317"/>
      <c r="H9" s="317"/>
      <c r="I9" s="317"/>
      <c r="J9" s="317"/>
      <c r="K9" s="317"/>
      <c r="L9" s="317"/>
      <c r="M9" s="317"/>
      <c r="N9" s="317"/>
      <c r="O9" s="317"/>
      <c r="P9" s="317"/>
      <c r="Q9" s="317"/>
      <c r="R9" s="318"/>
      <c r="S9" s="316" t="str">
        <f>IF('INPUT DATA'!$F$26="","",INDEX('Helper(IMPORTANT!)'!$CJ$2:$CJ$6,MATCH(AE8,'Helper(IMPORTANT!)'!$CH$2:$CH$6,0)))</f>
        <v>PERFORMANCE TASK (50%)</v>
      </c>
      <c r="T9" s="317"/>
      <c r="U9" s="317"/>
      <c r="V9" s="317"/>
      <c r="W9" s="317"/>
      <c r="X9" s="317"/>
      <c r="Y9" s="317"/>
      <c r="Z9" s="317"/>
      <c r="AA9" s="317"/>
      <c r="AB9" s="317"/>
      <c r="AC9" s="317"/>
      <c r="AD9" s="317"/>
      <c r="AE9" s="319"/>
      <c r="AF9" s="320" t="str">
        <f>IF('INPUT DATA'!$F$26="","",INDEX('Helper(IMPORTANT!)'!$CK$2:$CK$6,MATCH(AE8,'Helper(IMPORTANT!)'!$CH$2:$CH$6,0)))</f>
        <v>QUARTERLY ASSESSMENT (25%)</v>
      </c>
      <c r="AG9" s="321"/>
      <c r="AH9" s="322"/>
      <c r="AI9" s="323" t="s">
        <v>190</v>
      </c>
      <c r="AJ9" s="324" t="s">
        <v>191</v>
      </c>
    </row>
    <row r="10" s="266" customFormat="1" ht="18" customHeight="1" spans="1:58">
      <c r="A10" s="325"/>
      <c r="B10" s="326"/>
      <c r="C10" s="326"/>
      <c r="D10" s="326"/>
      <c r="E10" s="327"/>
      <c r="F10" s="328">
        <v>1</v>
      </c>
      <c r="G10" s="329">
        <v>2</v>
      </c>
      <c r="H10" s="329">
        <v>3</v>
      </c>
      <c r="I10" s="329">
        <v>4</v>
      </c>
      <c r="J10" s="329">
        <v>5</v>
      </c>
      <c r="K10" s="329">
        <v>6</v>
      </c>
      <c r="L10" s="329">
        <v>7</v>
      </c>
      <c r="M10" s="329">
        <v>8</v>
      </c>
      <c r="N10" s="329">
        <v>9</v>
      </c>
      <c r="O10" s="330">
        <v>10</v>
      </c>
      <c r="P10" s="331" t="s">
        <v>192</v>
      </c>
      <c r="Q10" s="332" t="s">
        <v>193</v>
      </c>
      <c r="R10" s="333" t="s">
        <v>194</v>
      </c>
      <c r="S10" s="328">
        <v>1</v>
      </c>
      <c r="T10" s="329">
        <v>2</v>
      </c>
      <c r="U10" s="329">
        <v>3</v>
      </c>
      <c r="V10" s="329">
        <v>4</v>
      </c>
      <c r="W10" s="329">
        <v>5</v>
      </c>
      <c r="X10" s="329">
        <v>6</v>
      </c>
      <c r="Y10" s="329">
        <v>7</v>
      </c>
      <c r="Z10" s="329">
        <v>8</v>
      </c>
      <c r="AA10" s="329">
        <v>9</v>
      </c>
      <c r="AB10" s="330">
        <v>10</v>
      </c>
      <c r="AC10" s="331" t="s">
        <v>192</v>
      </c>
      <c r="AD10" s="332" t="s">
        <v>193</v>
      </c>
      <c r="AE10" s="334" t="s">
        <v>194</v>
      </c>
      <c r="AF10" s="335">
        <v>1</v>
      </c>
      <c r="AG10" s="332" t="s">
        <v>193</v>
      </c>
      <c r="AH10" s="336" t="s">
        <v>194</v>
      </c>
      <c r="AI10" s="337"/>
      <c r="AJ10" s="338"/>
      <c r="AN10" s="271"/>
      <c r="AO10" s="271"/>
      <c r="AP10" s="271"/>
      <c r="AQ10" s="271"/>
      <c r="AR10" s="271"/>
      <c r="AS10" s="271"/>
      <c r="AT10" s="271"/>
      <c r="AU10" s="271"/>
      <c r="AV10" s="271"/>
      <c r="AW10" s="271"/>
      <c r="AX10" s="271"/>
      <c r="AY10" s="271"/>
      <c r="AZ10" s="271"/>
      <c r="BA10" s="271"/>
      <c r="BB10" s="271"/>
      <c r="BC10" s="271"/>
      <c r="BD10" s="271"/>
      <c r="BE10" s="271"/>
      <c r="BF10" s="271"/>
    </row>
    <row r="11" s="267" customFormat="1" ht="18" customHeight="1" spans="1:58">
      <c r="A11" s="339" t="s">
        <v>53</v>
      </c>
      <c r="B11" s="340"/>
      <c r="C11" s="340"/>
      <c r="D11" s="340"/>
      <c r="E11" s="341"/>
      <c r="F11" s="342"/>
      <c r="G11" s="343"/>
      <c r="H11" s="343"/>
      <c r="I11" s="343"/>
      <c r="J11" s="343"/>
      <c r="K11" s="343"/>
      <c r="L11" s="343"/>
      <c r="M11" s="343"/>
      <c r="N11" s="343"/>
      <c r="O11" s="344"/>
      <c r="P11" s="345" t="str">
        <f>IF(COUNT($F11:$O11)=0,"",SUM($F11:$O11))</f>
        <v/>
      </c>
      <c r="Q11" s="346">
        <v>100</v>
      </c>
      <c r="R11" s="347">
        <f>IF('INPUT DATA'!$F$26="","",INDEX('Helper(IMPORTANT!)'!$CL$2:$CL$6,MATCH(AE8,'Helper(IMPORTANT!)'!$CH$2:$CH$6,0)))</f>
        <v>0.25</v>
      </c>
      <c r="S11" s="342"/>
      <c r="T11" s="343"/>
      <c r="U11" s="343"/>
      <c r="V11" s="343"/>
      <c r="W11" s="343"/>
      <c r="X11" s="343"/>
      <c r="Y11" s="343"/>
      <c r="Z11" s="343"/>
      <c r="AA11" s="343"/>
      <c r="AB11" s="344"/>
      <c r="AC11" s="348" t="str">
        <f>IF(COUNT($S11:$AB11)=0,"",SUM($S11:$AB11))</f>
        <v/>
      </c>
      <c r="AD11" s="346">
        <v>100</v>
      </c>
      <c r="AE11" s="349">
        <f>IF('INPUT DATA'!$F$26="","",INDEX('Helper(IMPORTANT!)'!$CM$2:$CM$6,MATCH(AE8,'Helper(IMPORTANT!)'!$CH$2:$CH$6,0)))</f>
        <v>0.5</v>
      </c>
      <c r="AF11" s="350"/>
      <c r="AG11" s="351">
        <v>100</v>
      </c>
      <c r="AH11" s="352">
        <f>IF('INPUT DATA'!$F$26="","",INDEX('Helper(IMPORTANT!)'!$CN$2:$CN$6,MATCH(AE8,'Helper(IMPORTANT!)'!$CH$2:$CH$6,0)))</f>
        <v>0.25</v>
      </c>
      <c r="AI11" s="353"/>
      <c r="AJ11" s="354"/>
      <c r="AN11" s="271"/>
      <c r="AO11" s="271"/>
      <c r="AP11" s="271"/>
      <c r="AQ11" s="271"/>
      <c r="AR11" s="271"/>
      <c r="AS11" s="271"/>
      <c r="AT11" s="271"/>
      <c r="AU11" s="271"/>
      <c r="AV11" s="271"/>
      <c r="AW11" s="271"/>
      <c r="AX11" s="271"/>
      <c r="AY11" s="271"/>
      <c r="AZ11" s="271"/>
      <c r="BA11" s="271"/>
      <c r="BB11" s="271"/>
      <c r="BC11" s="271"/>
      <c r="BD11" s="271"/>
      <c r="BE11" s="271"/>
      <c r="BF11" s="271"/>
    </row>
    <row r="12" s="267" customFormat="1" ht="18" customHeight="1" spans="1:58">
      <c r="A12" s="181" t="s">
        <v>195</v>
      </c>
      <c r="B12" s="182"/>
      <c r="C12" s="182"/>
      <c r="D12" s="182"/>
      <c r="E12" s="355"/>
      <c r="F12" s="356"/>
      <c r="G12" s="357"/>
      <c r="H12" s="357"/>
      <c r="I12" s="357"/>
      <c r="J12" s="357"/>
      <c r="K12" s="357"/>
      <c r="L12" s="357"/>
      <c r="M12" s="357"/>
      <c r="N12" s="357"/>
      <c r="O12" s="358"/>
      <c r="P12" s="359"/>
      <c r="Q12" s="360"/>
      <c r="R12" s="361"/>
      <c r="S12" s="356"/>
      <c r="T12" s="357"/>
      <c r="U12" s="357"/>
      <c r="V12" s="357"/>
      <c r="W12" s="357"/>
      <c r="X12" s="357"/>
      <c r="Y12" s="357"/>
      <c r="Z12" s="357"/>
      <c r="AA12" s="357"/>
      <c r="AB12" s="358"/>
      <c r="AC12" s="359"/>
      <c r="AD12" s="360"/>
      <c r="AE12" s="362"/>
      <c r="AF12" s="363"/>
      <c r="AG12" s="364"/>
      <c r="AH12" s="365"/>
      <c r="AI12" s="366"/>
      <c r="AJ12" s="367"/>
      <c r="AN12" s="271"/>
      <c r="AO12" s="271"/>
      <c r="AP12" s="271"/>
      <c r="AQ12" s="271"/>
      <c r="AR12" s="271"/>
      <c r="AS12" s="271"/>
      <c r="AT12" s="271"/>
      <c r="AU12" s="271"/>
      <c r="AV12" s="271"/>
      <c r="AW12" s="271"/>
      <c r="AX12" s="271"/>
      <c r="AY12" s="271"/>
      <c r="AZ12" s="271"/>
      <c r="BA12" s="271"/>
      <c r="BB12" s="271"/>
      <c r="BC12" s="271"/>
      <c r="BD12" s="271"/>
      <c r="BE12" s="271"/>
      <c r="BF12" s="271"/>
    </row>
    <row r="13" ht="18" customHeight="1" spans="1:58">
      <c r="A13" s="368">
        <v>1</v>
      </c>
      <c r="B13" s="369" t="str">
        <f>'INPUT DATA'!L11</f>
        <v>ALCANTARA, ALDRIN R.</v>
      </c>
      <c r="C13" s="369"/>
      <c r="D13" s="369"/>
      <c r="E13" s="370"/>
      <c r="F13" s="371"/>
      <c r="G13" s="372"/>
      <c r="H13" s="372"/>
      <c r="I13" s="372"/>
      <c r="J13" s="372"/>
      <c r="K13" s="372"/>
      <c r="L13" s="372"/>
      <c r="M13" s="372"/>
      <c r="N13" s="372"/>
      <c r="O13" s="373"/>
      <c r="P13" s="374" t="str">
        <f>IF(COUNT($F13:$O13)=0,"",SUM($F13:$O13))</f>
        <v/>
      </c>
      <c r="Q13" s="375" t="str">
        <f>IFERROR(IF(P13="","",ROUND(P13/$P$11*100,2)),"")</f>
        <v/>
      </c>
      <c r="R13" s="376" t="str">
        <f>IFERROR(IF(Q13="","",ROUND(Q13*$R$11,2)),"")</f>
        <v/>
      </c>
      <c r="S13" s="371"/>
      <c r="T13" s="372"/>
      <c r="U13" s="372"/>
      <c r="V13" s="372"/>
      <c r="W13" s="372"/>
      <c r="X13" s="372"/>
      <c r="Y13" s="372"/>
      <c r="Z13" s="372"/>
      <c r="AA13" s="372"/>
      <c r="AB13" s="373"/>
      <c r="AC13" s="377" t="str">
        <f>IF(COUNT($S13:$AB13)=0,"",SUM($S13:$AB13))</f>
        <v/>
      </c>
      <c r="AD13" s="375" t="str">
        <f>IFERROR(IF(AC13="","",ROUND(AC13/$AC$11*100,2)),"")</f>
        <v/>
      </c>
      <c r="AE13" s="378" t="str">
        <f>IFERROR(IF(AD13="","",ROUND(AD13*$AE$11,2)),"")</f>
        <v/>
      </c>
      <c r="AF13" s="379"/>
      <c r="AG13" s="380" t="str">
        <f>IFERROR(IF(AF13="","",ROUND(AF13/$AF$11*100,2)),"")</f>
        <v/>
      </c>
      <c r="AH13" s="381" t="str">
        <f>IFERROR(IF(AG13="","",ROUND(AG13*$AH$11,2)),"")</f>
        <v/>
      </c>
      <c r="AI13" s="382" t="str">
        <f>IFERROR(R13+AE13+AH13,"")</f>
        <v/>
      </c>
      <c r="AJ13" s="383" t="str">
        <f>IFERROR(VLOOKUP(AI13,'Helper(IMPORTANT!)'!$CQ$1:$CR$41,2,TRUE),"")</f>
        <v/>
      </c>
      <c r="AL13" s="268"/>
      <c r="AN13" s="267"/>
      <c r="AO13" s="267"/>
      <c r="AP13" s="267"/>
      <c r="AQ13" s="267"/>
      <c r="AR13" s="267"/>
      <c r="AS13" s="267"/>
      <c r="AT13" s="267"/>
      <c r="AU13" s="267"/>
      <c r="AV13" s="267"/>
      <c r="AW13" s="267"/>
      <c r="AX13" s="267"/>
      <c r="AY13" s="267"/>
      <c r="AZ13" s="267"/>
      <c r="BA13" s="267"/>
      <c r="BB13" s="267"/>
      <c r="BC13" s="267"/>
      <c r="BD13" s="267"/>
      <c r="BE13" s="267"/>
      <c r="BF13" s="267"/>
    </row>
    <row r="14" ht="18" customHeight="1" spans="1:58">
      <c r="A14" s="384">
        <v>2</v>
      </c>
      <c r="B14" s="369" t="str">
        <f>'INPUT DATA'!L12</f>
        <v>AQUINO, KYLE N.</v>
      </c>
      <c r="C14" s="369"/>
      <c r="D14" s="369"/>
      <c r="E14" s="370"/>
      <c r="F14" s="385"/>
      <c r="G14" s="386"/>
      <c r="H14" s="386"/>
      <c r="I14" s="386"/>
      <c r="J14" s="386"/>
      <c r="K14" s="386"/>
      <c r="L14" s="386"/>
      <c r="M14" s="386"/>
      <c r="N14" s="386"/>
      <c r="O14" s="387"/>
      <c r="P14" s="388" t="str">
        <f t="shared" ref="P14:P77" si="0">IF(COUNT($F14:$O14)=0,"",SUM($F14:$O14))</f>
        <v/>
      </c>
      <c r="Q14" s="380" t="str">
        <f t="shared" ref="Q14:Q62" si="1">IFERROR(IF(P14="","",ROUND(P14/$P$11*100,2)),"")</f>
        <v/>
      </c>
      <c r="R14" s="389" t="str">
        <f t="shared" ref="R14:R62" si="2">IFERROR(IF(Q14="","",ROUND(Q14*$R$11,2)),"")</f>
        <v/>
      </c>
      <c r="S14" s="385"/>
      <c r="T14" s="386"/>
      <c r="U14" s="386"/>
      <c r="V14" s="386"/>
      <c r="W14" s="386"/>
      <c r="X14" s="386"/>
      <c r="Y14" s="386"/>
      <c r="Z14" s="386"/>
      <c r="AA14" s="386"/>
      <c r="AB14" s="387"/>
      <c r="AC14" s="390" t="str">
        <f t="shared" ref="AC14:AC77" si="3">IF(COUNT($S14:$AB14)=0,"",SUM($S14:$AB14))</f>
        <v/>
      </c>
      <c r="AD14" s="380" t="str">
        <f t="shared" ref="AD14:AD62" si="4">IFERROR(IF(AC14="","",ROUND(AC14/$AC$11*100,2)),"")</f>
        <v/>
      </c>
      <c r="AE14" s="391" t="str">
        <f t="shared" ref="AE14:AE62" si="5">IFERROR(IF(AD14="","",ROUND(AD14*$AE$11,2)),"")</f>
        <v/>
      </c>
      <c r="AF14" s="379"/>
      <c r="AG14" s="380" t="str">
        <f t="shared" ref="AG14:AG60" si="6">IFERROR(IF(AF14="","",ROUND(AF14/$AF$11*100,2)),"")</f>
        <v/>
      </c>
      <c r="AH14" s="381" t="str">
        <f t="shared" ref="AH14:AH60" si="7">IFERROR(IF(AG14="","",ROUND(AG14*$AH$11,2)),"")</f>
        <v/>
      </c>
      <c r="AI14" s="392" t="str">
        <f t="shared" ref="AI14:AI62" si="8">IFERROR(R14+AE14+AH14,"")</f>
        <v/>
      </c>
      <c r="AJ14" s="393" t="str">
        <f>IFERROR(VLOOKUP(AI14,'Helper(IMPORTANT!)'!$CQ$1:$CR$41,2,TRUE),"")</f>
        <v/>
      </c>
      <c r="AL14" s="268"/>
      <c r="AN14" s="267"/>
      <c r="AO14" s="267"/>
      <c r="AP14" s="267"/>
      <c r="AQ14" s="267"/>
      <c r="AR14" s="267"/>
      <c r="AS14" s="267"/>
      <c r="AT14" s="267"/>
      <c r="AU14" s="267"/>
      <c r="AV14" s="267"/>
      <c r="AW14" s="267"/>
      <c r="AX14" s="267"/>
      <c r="AY14" s="267"/>
      <c r="AZ14" s="267"/>
      <c r="BA14" s="267"/>
      <c r="BB14" s="267"/>
      <c r="BC14" s="267"/>
      <c r="BD14" s="267"/>
      <c r="BE14" s="267"/>
      <c r="BF14" s="267"/>
    </row>
    <row r="15" ht="18" customHeight="1" spans="1:58">
      <c r="A15" s="384">
        <v>3</v>
      </c>
      <c r="B15" s="369" t="str">
        <f>'INPUT DATA'!L13</f>
        <v>BAUTISTA, MARK ANTHONY U.</v>
      </c>
      <c r="C15" s="369"/>
      <c r="D15" s="369"/>
      <c r="E15" s="370"/>
      <c r="F15" s="385"/>
      <c r="G15" s="386"/>
      <c r="H15" s="386"/>
      <c r="I15" s="386"/>
      <c r="J15" s="386"/>
      <c r="K15" s="386"/>
      <c r="L15" s="386"/>
      <c r="M15" s="386"/>
      <c r="N15" s="386"/>
      <c r="O15" s="387"/>
      <c r="P15" s="388" t="str">
        <f t="shared" si="0"/>
        <v/>
      </c>
      <c r="Q15" s="380" t="str">
        <f t="shared" si="1"/>
        <v/>
      </c>
      <c r="R15" s="389" t="str">
        <f t="shared" si="2"/>
        <v/>
      </c>
      <c r="S15" s="385"/>
      <c r="T15" s="386"/>
      <c r="U15" s="386"/>
      <c r="V15" s="386"/>
      <c r="W15" s="386"/>
      <c r="X15" s="386"/>
      <c r="Y15" s="386"/>
      <c r="Z15" s="386"/>
      <c r="AA15" s="386"/>
      <c r="AB15" s="387"/>
      <c r="AC15" s="390" t="str">
        <f t="shared" si="3"/>
        <v/>
      </c>
      <c r="AD15" s="380" t="str">
        <f t="shared" si="4"/>
        <v/>
      </c>
      <c r="AE15" s="391" t="str">
        <f t="shared" si="5"/>
        <v/>
      </c>
      <c r="AF15" s="379"/>
      <c r="AG15" s="380" t="str">
        <f t="shared" si="6"/>
        <v/>
      </c>
      <c r="AH15" s="381" t="str">
        <f t="shared" si="7"/>
        <v/>
      </c>
      <c r="AI15" s="392" t="str">
        <f t="shared" si="8"/>
        <v/>
      </c>
      <c r="AJ15" s="393" t="str">
        <f>IFERROR(VLOOKUP(AI15,'Helper(IMPORTANT!)'!$CQ$1:$CR$41,2,TRUE),"")</f>
        <v/>
      </c>
      <c r="AL15" s="268"/>
      <c r="AN15" s="267"/>
      <c r="AO15" s="267"/>
      <c r="AP15" s="267"/>
      <c r="AQ15" s="267"/>
      <c r="AR15" s="267"/>
      <c r="AS15" s="267"/>
      <c r="AT15" s="267"/>
      <c r="AU15" s="267"/>
      <c r="AV15" s="267"/>
      <c r="AW15" s="267"/>
      <c r="AX15" s="267"/>
      <c r="AY15" s="267"/>
      <c r="AZ15" s="267"/>
      <c r="BA15" s="267"/>
      <c r="BB15" s="267"/>
      <c r="BC15" s="267"/>
      <c r="BD15" s="267"/>
      <c r="BE15" s="267"/>
      <c r="BF15" s="267"/>
    </row>
    <row r="16" ht="18" customHeight="1" spans="1:58">
      <c r="A16" s="384">
        <v>4</v>
      </c>
      <c r="B16" s="369" t="str">
        <f>'INPUT DATA'!L14</f>
        <v>CABRERA, RAFAEL C.</v>
      </c>
      <c r="C16" s="369"/>
      <c r="D16" s="369"/>
      <c r="E16" s="370"/>
      <c r="F16" s="394"/>
      <c r="G16" s="395"/>
      <c r="H16" s="395"/>
      <c r="I16" s="395"/>
      <c r="J16" s="395"/>
      <c r="K16" s="395"/>
      <c r="L16" s="395"/>
      <c r="M16" s="395"/>
      <c r="N16" s="395"/>
      <c r="O16" s="396"/>
      <c r="P16" s="388" t="str">
        <f t="shared" si="0"/>
        <v/>
      </c>
      <c r="Q16" s="380" t="str">
        <f t="shared" si="1"/>
        <v/>
      </c>
      <c r="R16" s="389" t="str">
        <f t="shared" si="2"/>
        <v/>
      </c>
      <c r="S16" s="394"/>
      <c r="T16" s="395"/>
      <c r="U16" s="395"/>
      <c r="V16" s="395"/>
      <c r="W16" s="395"/>
      <c r="X16" s="395"/>
      <c r="Y16" s="395"/>
      <c r="Z16" s="395"/>
      <c r="AA16" s="395"/>
      <c r="AB16" s="396"/>
      <c r="AC16" s="390" t="str">
        <f t="shared" si="3"/>
        <v/>
      </c>
      <c r="AD16" s="380" t="str">
        <f t="shared" si="4"/>
        <v/>
      </c>
      <c r="AE16" s="391" t="str">
        <f t="shared" si="5"/>
        <v/>
      </c>
      <c r="AF16" s="379"/>
      <c r="AG16" s="380" t="str">
        <f t="shared" si="6"/>
        <v/>
      </c>
      <c r="AH16" s="381" t="str">
        <f t="shared" si="7"/>
        <v/>
      </c>
      <c r="AI16" s="392" t="str">
        <f t="shared" si="8"/>
        <v/>
      </c>
      <c r="AJ16" s="393" t="str">
        <f>IFERROR(VLOOKUP(AI16,'Helper(IMPORTANT!)'!$CQ$1:$CR$41,2,TRUE),"")</f>
        <v/>
      </c>
      <c r="AL16" s="268"/>
      <c r="AN16" s="267"/>
      <c r="AO16" s="267"/>
      <c r="AP16" s="267"/>
      <c r="AQ16" s="267"/>
      <c r="AR16" s="267"/>
      <c r="AS16" s="267"/>
      <c r="AT16" s="267"/>
      <c r="AU16" s="267"/>
      <c r="AV16" s="267"/>
      <c r="AW16" s="267"/>
      <c r="AX16" s="267"/>
      <c r="AY16" s="267"/>
      <c r="AZ16" s="267"/>
      <c r="BA16" s="267"/>
      <c r="BB16" s="267"/>
      <c r="BC16" s="267"/>
      <c r="BD16" s="267"/>
      <c r="BE16" s="267"/>
      <c r="BF16" s="267"/>
    </row>
    <row r="17" ht="18" customHeight="1" spans="1:58">
      <c r="A17" s="384">
        <v>5</v>
      </c>
      <c r="B17" s="369" t="str">
        <f>'INPUT DATA'!L15</f>
        <v>CASTILLO, JEROME J.</v>
      </c>
      <c r="C17" s="369"/>
      <c r="D17" s="369"/>
      <c r="E17" s="370"/>
      <c r="F17" s="394"/>
      <c r="G17" s="395"/>
      <c r="H17" s="395"/>
      <c r="I17" s="395"/>
      <c r="J17" s="395"/>
      <c r="K17" s="395"/>
      <c r="L17" s="395"/>
      <c r="M17" s="395"/>
      <c r="N17" s="395"/>
      <c r="O17" s="396"/>
      <c r="P17" s="388" t="str">
        <f t="shared" si="0"/>
        <v/>
      </c>
      <c r="Q17" s="380" t="str">
        <f t="shared" si="1"/>
        <v/>
      </c>
      <c r="R17" s="389" t="str">
        <f t="shared" si="2"/>
        <v/>
      </c>
      <c r="S17" s="394"/>
      <c r="T17" s="395"/>
      <c r="U17" s="395"/>
      <c r="V17" s="395"/>
      <c r="W17" s="395"/>
      <c r="X17" s="395"/>
      <c r="Y17" s="395"/>
      <c r="Z17" s="395"/>
      <c r="AA17" s="395"/>
      <c r="AB17" s="396"/>
      <c r="AC17" s="390" t="str">
        <f t="shared" si="3"/>
        <v/>
      </c>
      <c r="AD17" s="380" t="str">
        <f t="shared" si="4"/>
        <v/>
      </c>
      <c r="AE17" s="391" t="str">
        <f t="shared" si="5"/>
        <v/>
      </c>
      <c r="AF17" s="379"/>
      <c r="AG17" s="380" t="str">
        <f t="shared" si="6"/>
        <v/>
      </c>
      <c r="AH17" s="381" t="str">
        <f t="shared" si="7"/>
        <v/>
      </c>
      <c r="AI17" s="392" t="str">
        <f t="shared" si="8"/>
        <v/>
      </c>
      <c r="AJ17" s="393" t="str">
        <f>IFERROR(VLOOKUP(AI17,'Helper(IMPORTANT!)'!$CQ$1:$CR$41,2,TRUE),"")</f>
        <v/>
      </c>
      <c r="AL17" s="268"/>
      <c r="AN17" s="267"/>
      <c r="AO17" s="267"/>
      <c r="AP17" s="267"/>
      <c r="AQ17" s="267"/>
      <c r="AR17" s="267"/>
      <c r="AS17" s="267"/>
      <c r="AT17" s="267"/>
      <c r="AU17" s="267"/>
      <c r="AV17" s="267"/>
      <c r="AW17" s="267"/>
      <c r="AX17" s="267"/>
      <c r="AY17" s="267"/>
      <c r="AZ17" s="267"/>
      <c r="BA17" s="267"/>
      <c r="BB17" s="267"/>
      <c r="BC17" s="267"/>
      <c r="BD17" s="267"/>
      <c r="BE17" s="267"/>
      <c r="BF17" s="267"/>
    </row>
    <row r="18" ht="18" customHeight="1" spans="1:58">
      <c r="A18" s="384">
        <v>6</v>
      </c>
      <c r="B18" s="369" t="str">
        <f>'INPUT DATA'!L16</f>
        <v>FLORES, RAFAEL Z.</v>
      </c>
      <c r="C18" s="369"/>
      <c r="D18" s="369"/>
      <c r="E18" s="370"/>
      <c r="F18" s="394"/>
      <c r="G18" s="395"/>
      <c r="H18" s="395"/>
      <c r="I18" s="395"/>
      <c r="J18" s="395"/>
      <c r="K18" s="395"/>
      <c r="L18" s="395"/>
      <c r="M18" s="395"/>
      <c r="N18" s="395"/>
      <c r="O18" s="396"/>
      <c r="P18" s="388" t="str">
        <f t="shared" si="0"/>
        <v/>
      </c>
      <c r="Q18" s="380" t="str">
        <f t="shared" si="1"/>
        <v/>
      </c>
      <c r="R18" s="389" t="str">
        <f t="shared" si="2"/>
        <v/>
      </c>
      <c r="S18" s="394"/>
      <c r="T18" s="395"/>
      <c r="U18" s="395"/>
      <c r="V18" s="395"/>
      <c r="W18" s="395"/>
      <c r="X18" s="395"/>
      <c r="Y18" s="395"/>
      <c r="Z18" s="395"/>
      <c r="AA18" s="395"/>
      <c r="AB18" s="396"/>
      <c r="AC18" s="390" t="str">
        <f t="shared" si="3"/>
        <v/>
      </c>
      <c r="AD18" s="380" t="str">
        <f t="shared" si="4"/>
        <v/>
      </c>
      <c r="AE18" s="391" t="str">
        <f t="shared" si="5"/>
        <v/>
      </c>
      <c r="AF18" s="379"/>
      <c r="AG18" s="380" t="str">
        <f t="shared" si="6"/>
        <v/>
      </c>
      <c r="AH18" s="381" t="str">
        <f t="shared" si="7"/>
        <v/>
      </c>
      <c r="AI18" s="392" t="str">
        <f t="shared" si="8"/>
        <v/>
      </c>
      <c r="AJ18" s="393" t="str">
        <f>IFERROR(VLOOKUP(AI18,'Helper(IMPORTANT!)'!$CQ$1:$CR$41,2,TRUE),"")</f>
        <v/>
      </c>
      <c r="AL18" s="268"/>
      <c r="AN18" s="267"/>
      <c r="AO18" s="267"/>
      <c r="AP18" s="267"/>
      <c r="AQ18" s="267"/>
      <c r="AR18" s="267"/>
      <c r="AS18" s="267"/>
      <c r="AT18" s="267"/>
      <c r="AU18" s="267"/>
      <c r="AV18" s="267"/>
      <c r="AW18" s="267"/>
      <c r="AX18" s="267"/>
      <c r="AY18" s="267"/>
      <c r="AZ18" s="267"/>
      <c r="BA18" s="267"/>
      <c r="BB18" s="267"/>
      <c r="BC18" s="267"/>
      <c r="BD18" s="267"/>
      <c r="BE18" s="267"/>
      <c r="BF18" s="267"/>
    </row>
    <row r="19" ht="18" customHeight="1" spans="1:58">
      <c r="A19" s="384">
        <v>7</v>
      </c>
      <c r="B19" s="369" t="str">
        <f>'INPUT DATA'!L17</f>
        <v>GUTIERREZ, NATHANIEL U.</v>
      </c>
      <c r="C19" s="369"/>
      <c r="D19" s="369"/>
      <c r="E19" s="370"/>
      <c r="F19" s="394"/>
      <c r="G19" s="395"/>
      <c r="H19" s="395"/>
      <c r="I19" s="395"/>
      <c r="J19" s="395"/>
      <c r="K19" s="395"/>
      <c r="L19" s="395"/>
      <c r="M19" s="395"/>
      <c r="N19" s="395"/>
      <c r="O19" s="396"/>
      <c r="P19" s="388" t="str">
        <f t="shared" si="0"/>
        <v/>
      </c>
      <c r="Q19" s="380" t="str">
        <f t="shared" si="1"/>
        <v/>
      </c>
      <c r="R19" s="389" t="str">
        <f t="shared" si="2"/>
        <v/>
      </c>
      <c r="S19" s="394"/>
      <c r="T19" s="395"/>
      <c r="U19" s="395"/>
      <c r="V19" s="395"/>
      <c r="W19" s="395"/>
      <c r="X19" s="395"/>
      <c r="Y19" s="395"/>
      <c r="Z19" s="395"/>
      <c r="AA19" s="395"/>
      <c r="AB19" s="396"/>
      <c r="AC19" s="390" t="str">
        <f t="shared" si="3"/>
        <v/>
      </c>
      <c r="AD19" s="380" t="str">
        <f t="shared" si="4"/>
        <v/>
      </c>
      <c r="AE19" s="391" t="str">
        <f t="shared" si="5"/>
        <v/>
      </c>
      <c r="AF19" s="379"/>
      <c r="AG19" s="380" t="str">
        <f t="shared" si="6"/>
        <v/>
      </c>
      <c r="AH19" s="381" t="str">
        <f t="shared" si="7"/>
        <v/>
      </c>
      <c r="AI19" s="392" t="str">
        <f t="shared" si="8"/>
        <v/>
      </c>
      <c r="AJ19" s="393" t="str">
        <f>IFERROR(VLOOKUP(AI19,'Helper(IMPORTANT!)'!$CQ$1:$CR$41,2,TRUE),"")</f>
        <v/>
      </c>
      <c r="AL19" s="268"/>
      <c r="AN19" s="267"/>
      <c r="AO19" s="267"/>
      <c r="AP19" s="267"/>
      <c r="AQ19" s="267"/>
      <c r="AR19" s="267"/>
      <c r="AS19" s="267"/>
      <c r="AT19" s="267"/>
      <c r="AU19" s="267"/>
      <c r="AV19" s="267"/>
      <c r="AW19" s="267"/>
      <c r="AX19" s="267"/>
      <c r="AY19" s="267"/>
      <c r="AZ19" s="267"/>
      <c r="BA19" s="267"/>
      <c r="BB19" s="267"/>
      <c r="BC19" s="267"/>
      <c r="BD19" s="267"/>
      <c r="BE19" s="267"/>
      <c r="BF19" s="267"/>
    </row>
    <row r="20" ht="18" customHeight="1" spans="1:58">
      <c r="A20" s="384">
        <v>8</v>
      </c>
      <c r="B20" s="369" t="str">
        <f>'INPUT DATA'!L18</f>
        <v>LACSON, KYLE E.</v>
      </c>
      <c r="C20" s="369"/>
      <c r="D20" s="369"/>
      <c r="E20" s="370"/>
      <c r="F20" s="394"/>
      <c r="G20" s="395"/>
      <c r="H20" s="395"/>
      <c r="I20" s="395"/>
      <c r="J20" s="395"/>
      <c r="K20" s="395"/>
      <c r="L20" s="395"/>
      <c r="M20" s="395"/>
      <c r="N20" s="395"/>
      <c r="O20" s="396"/>
      <c r="P20" s="388" t="str">
        <f t="shared" si="0"/>
        <v/>
      </c>
      <c r="Q20" s="380" t="str">
        <f t="shared" si="1"/>
        <v/>
      </c>
      <c r="R20" s="389" t="str">
        <f t="shared" si="2"/>
        <v/>
      </c>
      <c r="S20" s="394"/>
      <c r="T20" s="395"/>
      <c r="U20" s="395"/>
      <c r="V20" s="395"/>
      <c r="W20" s="395"/>
      <c r="X20" s="395"/>
      <c r="Y20" s="395"/>
      <c r="Z20" s="395"/>
      <c r="AA20" s="395"/>
      <c r="AB20" s="396"/>
      <c r="AC20" s="390" t="str">
        <f t="shared" si="3"/>
        <v/>
      </c>
      <c r="AD20" s="380" t="str">
        <f t="shared" si="4"/>
        <v/>
      </c>
      <c r="AE20" s="391" t="str">
        <f t="shared" si="5"/>
        <v/>
      </c>
      <c r="AF20" s="379"/>
      <c r="AG20" s="380" t="str">
        <f t="shared" si="6"/>
        <v/>
      </c>
      <c r="AH20" s="381" t="str">
        <f t="shared" si="7"/>
        <v/>
      </c>
      <c r="AI20" s="392" t="str">
        <f t="shared" si="8"/>
        <v/>
      </c>
      <c r="AJ20" s="393" t="str">
        <f>IFERROR(VLOOKUP(AI20,'Helper(IMPORTANT!)'!$CQ$1:$CR$41,2,TRUE),"")</f>
        <v/>
      </c>
      <c r="AL20" s="268"/>
      <c r="AN20" s="267"/>
      <c r="AO20" s="267"/>
      <c r="AP20" s="267"/>
      <c r="AQ20" s="267"/>
      <c r="AR20" s="267"/>
      <c r="AS20" s="267"/>
      <c r="AT20" s="267"/>
      <c r="AU20" s="267"/>
      <c r="AV20" s="267"/>
      <c r="AW20" s="267"/>
      <c r="AX20" s="267"/>
      <c r="AY20" s="267"/>
      <c r="AZ20" s="267"/>
      <c r="BA20" s="267"/>
      <c r="BB20" s="267"/>
      <c r="BC20" s="267"/>
      <c r="BD20" s="267"/>
      <c r="BE20" s="267"/>
      <c r="BF20" s="267"/>
    </row>
    <row r="21" ht="18" customHeight="1" spans="1:58">
      <c r="A21" s="384">
        <v>9</v>
      </c>
      <c r="B21" s="369" t="str">
        <f>'INPUT DATA'!L19</f>
        <v>MACARAEG, KENNETH H.</v>
      </c>
      <c r="C21" s="369"/>
      <c r="D21" s="369"/>
      <c r="E21" s="370"/>
      <c r="F21" s="394"/>
      <c r="G21" s="395"/>
      <c r="H21" s="395"/>
      <c r="I21" s="395"/>
      <c r="J21" s="395"/>
      <c r="K21" s="395"/>
      <c r="L21" s="395"/>
      <c r="M21" s="395"/>
      <c r="N21" s="395"/>
      <c r="O21" s="396"/>
      <c r="P21" s="388" t="str">
        <f t="shared" si="0"/>
        <v/>
      </c>
      <c r="Q21" s="380" t="str">
        <f t="shared" si="1"/>
        <v/>
      </c>
      <c r="R21" s="389" t="str">
        <f t="shared" si="2"/>
        <v/>
      </c>
      <c r="S21" s="394"/>
      <c r="T21" s="395"/>
      <c r="U21" s="395"/>
      <c r="V21" s="395"/>
      <c r="W21" s="395"/>
      <c r="X21" s="395"/>
      <c r="Y21" s="395"/>
      <c r="Z21" s="395"/>
      <c r="AA21" s="395"/>
      <c r="AB21" s="396"/>
      <c r="AC21" s="390" t="str">
        <f t="shared" si="3"/>
        <v/>
      </c>
      <c r="AD21" s="380" t="str">
        <f t="shared" si="4"/>
        <v/>
      </c>
      <c r="AE21" s="391" t="str">
        <f t="shared" si="5"/>
        <v/>
      </c>
      <c r="AF21" s="379"/>
      <c r="AG21" s="380" t="str">
        <f t="shared" si="6"/>
        <v/>
      </c>
      <c r="AH21" s="381" t="str">
        <f t="shared" si="7"/>
        <v/>
      </c>
      <c r="AI21" s="392" t="str">
        <f t="shared" si="8"/>
        <v/>
      </c>
      <c r="AJ21" s="393" t="str">
        <f>IFERROR(VLOOKUP(AI21,'Helper(IMPORTANT!)'!$CQ$1:$CR$41,2,TRUE),"")</f>
        <v/>
      </c>
      <c r="AL21" s="268"/>
      <c r="AN21" s="267"/>
      <c r="AO21" s="267"/>
      <c r="AP21" s="267"/>
      <c r="AQ21" s="267"/>
      <c r="AR21" s="267"/>
      <c r="AS21" s="267"/>
      <c r="AT21" s="267"/>
      <c r="AU21" s="267"/>
      <c r="AV21" s="267"/>
      <c r="AW21" s="267"/>
      <c r="AX21" s="267"/>
      <c r="AY21" s="267"/>
      <c r="AZ21" s="267"/>
      <c r="BA21" s="267"/>
      <c r="BB21" s="267"/>
      <c r="BC21" s="267"/>
      <c r="BD21" s="267"/>
      <c r="BE21" s="267"/>
      <c r="BF21" s="267"/>
    </row>
    <row r="22" ht="18" customHeight="1" spans="1:58">
      <c r="A22" s="384">
        <v>10</v>
      </c>
      <c r="B22" s="369" t="str">
        <f>'INPUT DATA'!L20</f>
        <v>NAVARRO, CHRISTIAN O.</v>
      </c>
      <c r="C22" s="369"/>
      <c r="D22" s="369"/>
      <c r="E22" s="370"/>
      <c r="F22" s="394"/>
      <c r="G22" s="395"/>
      <c r="H22" s="395"/>
      <c r="I22" s="395"/>
      <c r="J22" s="395"/>
      <c r="K22" s="395"/>
      <c r="L22" s="395"/>
      <c r="M22" s="395"/>
      <c r="N22" s="395"/>
      <c r="O22" s="396"/>
      <c r="P22" s="388" t="str">
        <f t="shared" si="0"/>
        <v/>
      </c>
      <c r="Q22" s="380" t="str">
        <f t="shared" si="1"/>
        <v/>
      </c>
      <c r="R22" s="389" t="str">
        <f t="shared" si="2"/>
        <v/>
      </c>
      <c r="S22" s="394"/>
      <c r="T22" s="395"/>
      <c r="U22" s="395"/>
      <c r="V22" s="395"/>
      <c r="W22" s="395"/>
      <c r="X22" s="395"/>
      <c r="Y22" s="395"/>
      <c r="Z22" s="395"/>
      <c r="AA22" s="395"/>
      <c r="AB22" s="396"/>
      <c r="AC22" s="390" t="str">
        <f t="shared" si="3"/>
        <v/>
      </c>
      <c r="AD22" s="380" t="str">
        <f t="shared" si="4"/>
        <v/>
      </c>
      <c r="AE22" s="391" t="str">
        <f t="shared" si="5"/>
        <v/>
      </c>
      <c r="AF22" s="379"/>
      <c r="AG22" s="380" t="str">
        <f t="shared" si="6"/>
        <v/>
      </c>
      <c r="AH22" s="381" t="str">
        <f t="shared" si="7"/>
        <v/>
      </c>
      <c r="AI22" s="392" t="str">
        <f t="shared" si="8"/>
        <v/>
      </c>
      <c r="AJ22" s="393" t="str">
        <f>IFERROR(VLOOKUP(AI22,'Helper(IMPORTANT!)'!$CQ$1:$CR$41,2,TRUE),"")</f>
        <v/>
      </c>
      <c r="AL22" s="268"/>
      <c r="AN22" s="267"/>
      <c r="AO22" s="267"/>
      <c r="AP22" s="267"/>
      <c r="AQ22" s="267"/>
      <c r="AR22" s="267"/>
      <c r="AS22" s="267"/>
      <c r="AT22" s="267"/>
      <c r="AU22" s="267"/>
      <c r="AV22" s="267"/>
      <c r="AW22" s="267"/>
      <c r="AX22" s="267"/>
      <c r="AY22" s="267"/>
      <c r="AZ22" s="267"/>
      <c r="BA22" s="267"/>
      <c r="BB22" s="267"/>
      <c r="BC22" s="267"/>
      <c r="BD22" s="267"/>
      <c r="BE22" s="267"/>
      <c r="BF22" s="267"/>
    </row>
    <row r="23" ht="18" customHeight="1" spans="1:58">
      <c r="A23" s="384">
        <v>11</v>
      </c>
      <c r="B23" s="369" t="str">
        <f>'INPUT DATA'!L21</f>
        <v>PANGANIBAN, VINCENT H.</v>
      </c>
      <c r="C23" s="369"/>
      <c r="D23" s="369"/>
      <c r="E23" s="370"/>
      <c r="F23" s="394"/>
      <c r="G23" s="395"/>
      <c r="H23" s="395"/>
      <c r="I23" s="395"/>
      <c r="J23" s="395"/>
      <c r="K23" s="395"/>
      <c r="L23" s="395"/>
      <c r="M23" s="395"/>
      <c r="N23" s="395"/>
      <c r="O23" s="396"/>
      <c r="P23" s="388" t="str">
        <f t="shared" si="0"/>
        <v/>
      </c>
      <c r="Q23" s="380" t="str">
        <f t="shared" si="1"/>
        <v/>
      </c>
      <c r="R23" s="389" t="str">
        <f t="shared" si="2"/>
        <v/>
      </c>
      <c r="S23" s="394"/>
      <c r="T23" s="395"/>
      <c r="U23" s="395"/>
      <c r="V23" s="395"/>
      <c r="W23" s="395"/>
      <c r="X23" s="395"/>
      <c r="Y23" s="395"/>
      <c r="Z23" s="395"/>
      <c r="AA23" s="395"/>
      <c r="AB23" s="396"/>
      <c r="AC23" s="390" t="str">
        <f t="shared" si="3"/>
        <v/>
      </c>
      <c r="AD23" s="380" t="str">
        <f t="shared" si="4"/>
        <v/>
      </c>
      <c r="AE23" s="391" t="str">
        <f t="shared" si="5"/>
        <v/>
      </c>
      <c r="AF23" s="379"/>
      <c r="AG23" s="380" t="str">
        <f t="shared" si="6"/>
        <v/>
      </c>
      <c r="AH23" s="381" t="str">
        <f t="shared" si="7"/>
        <v/>
      </c>
      <c r="AI23" s="392" t="str">
        <f t="shared" si="8"/>
        <v/>
      </c>
      <c r="AJ23" s="393" t="str">
        <f>IFERROR(VLOOKUP(AI23,'Helper(IMPORTANT!)'!$CQ$1:$CR$41,2,TRUE),"")</f>
        <v/>
      </c>
      <c r="AL23" s="268"/>
      <c r="BE23" s="271"/>
      <c r="BF23" s="271"/>
    </row>
    <row r="24" ht="18" customHeight="1" spans="1:58">
      <c r="A24" s="384">
        <v>12</v>
      </c>
      <c r="B24" s="369" t="str">
        <f>'INPUT DATA'!L22</f>
        <v>REYES, CEDRIC I.</v>
      </c>
      <c r="C24" s="369"/>
      <c r="D24" s="369"/>
      <c r="E24" s="370"/>
      <c r="F24" s="394"/>
      <c r="G24" s="395"/>
      <c r="H24" s="395"/>
      <c r="I24" s="395"/>
      <c r="J24" s="395"/>
      <c r="K24" s="395"/>
      <c r="L24" s="395"/>
      <c r="M24" s="395"/>
      <c r="N24" s="395"/>
      <c r="O24" s="396"/>
      <c r="P24" s="388" t="str">
        <f t="shared" si="0"/>
        <v/>
      </c>
      <c r="Q24" s="380" t="str">
        <f t="shared" si="1"/>
        <v/>
      </c>
      <c r="R24" s="389" t="str">
        <f t="shared" si="2"/>
        <v/>
      </c>
      <c r="S24" s="394"/>
      <c r="T24" s="395"/>
      <c r="U24" s="395"/>
      <c r="V24" s="395"/>
      <c r="W24" s="395"/>
      <c r="X24" s="395"/>
      <c r="Y24" s="395"/>
      <c r="Z24" s="395"/>
      <c r="AA24" s="395"/>
      <c r="AB24" s="396"/>
      <c r="AC24" s="390" t="str">
        <f t="shared" si="3"/>
        <v/>
      </c>
      <c r="AD24" s="380" t="str">
        <f t="shared" si="4"/>
        <v/>
      </c>
      <c r="AE24" s="391" t="str">
        <f t="shared" si="5"/>
        <v/>
      </c>
      <c r="AF24" s="379"/>
      <c r="AG24" s="380" t="str">
        <f t="shared" si="6"/>
        <v/>
      </c>
      <c r="AH24" s="381" t="str">
        <f t="shared" si="7"/>
        <v/>
      </c>
      <c r="AI24" s="392" t="str">
        <f t="shared" si="8"/>
        <v/>
      </c>
      <c r="AJ24" s="393" t="str">
        <f>IFERROR(VLOOKUP(AI24,'Helper(IMPORTANT!)'!$CQ$1:$CR$41,2,TRUE),"")</f>
        <v/>
      </c>
      <c r="AL24" s="268"/>
      <c r="AN24" s="397"/>
      <c r="AO24" s="397"/>
      <c r="AP24" s="397"/>
      <c r="AQ24" s="397"/>
      <c r="AR24" s="397"/>
      <c r="AS24" s="397"/>
      <c r="AT24" s="397"/>
      <c r="AU24" s="397"/>
      <c r="AV24" s="397"/>
      <c r="AW24" s="397"/>
      <c r="AX24" s="397"/>
      <c r="AY24" s="397"/>
      <c r="AZ24" s="397"/>
      <c r="BA24" s="397"/>
      <c r="BB24" s="397"/>
      <c r="BC24" s="397"/>
      <c r="BD24" s="397"/>
      <c r="BE24" s="397"/>
      <c r="BF24" s="397"/>
    </row>
    <row r="25" ht="18" customHeight="1" spans="1:58">
      <c r="A25" s="384">
        <v>13</v>
      </c>
      <c r="B25" s="369" t="str">
        <f>'INPUT DATA'!L23</f>
        <v>REYES JR., IVAN Y.</v>
      </c>
      <c r="C25" s="369"/>
      <c r="D25" s="369"/>
      <c r="E25" s="370"/>
      <c r="F25" s="394"/>
      <c r="G25" s="395"/>
      <c r="H25" s="395"/>
      <c r="I25" s="395"/>
      <c r="J25" s="395"/>
      <c r="K25" s="395"/>
      <c r="L25" s="395"/>
      <c r="M25" s="395"/>
      <c r="N25" s="395"/>
      <c r="O25" s="396"/>
      <c r="P25" s="388" t="str">
        <f t="shared" si="0"/>
        <v/>
      </c>
      <c r="Q25" s="380" t="str">
        <f t="shared" si="1"/>
        <v/>
      </c>
      <c r="R25" s="389" t="str">
        <f t="shared" si="2"/>
        <v/>
      </c>
      <c r="S25" s="394"/>
      <c r="T25" s="395"/>
      <c r="U25" s="395"/>
      <c r="V25" s="395"/>
      <c r="W25" s="395"/>
      <c r="X25" s="395"/>
      <c r="Y25" s="395"/>
      <c r="Z25" s="395"/>
      <c r="AA25" s="395"/>
      <c r="AB25" s="396"/>
      <c r="AC25" s="390" t="str">
        <f t="shared" si="3"/>
        <v/>
      </c>
      <c r="AD25" s="380" t="str">
        <f t="shared" si="4"/>
        <v/>
      </c>
      <c r="AE25" s="391" t="str">
        <f t="shared" si="5"/>
        <v/>
      </c>
      <c r="AF25" s="379"/>
      <c r="AG25" s="380" t="str">
        <f t="shared" si="6"/>
        <v/>
      </c>
      <c r="AH25" s="381" t="str">
        <f t="shared" si="7"/>
        <v/>
      </c>
      <c r="AI25" s="392" t="str">
        <f t="shared" si="8"/>
        <v/>
      </c>
      <c r="AJ25" s="393" t="str">
        <f>IFERROR(VLOOKUP(AI25,'Helper(IMPORTANT!)'!$CQ$1:$CR$41,2,TRUE),"")</f>
        <v/>
      </c>
      <c r="AL25" s="268"/>
      <c r="AN25" s="397"/>
      <c r="AO25" s="397"/>
      <c r="AP25" s="397"/>
      <c r="AQ25" s="397"/>
      <c r="AR25" s="397"/>
      <c r="AS25" s="397"/>
      <c r="AT25" s="397"/>
      <c r="AU25" s="397"/>
      <c r="AV25" s="397"/>
      <c r="AW25" s="397"/>
      <c r="AX25" s="397"/>
      <c r="AY25" s="397"/>
      <c r="AZ25" s="397"/>
      <c r="BA25" s="397"/>
      <c r="BB25" s="397"/>
      <c r="BC25" s="397"/>
      <c r="BD25" s="397"/>
      <c r="BE25" s="397"/>
      <c r="BF25" s="397"/>
    </row>
    <row r="26" ht="18" customHeight="1" spans="1:58">
      <c r="A26" s="384">
        <v>14</v>
      </c>
      <c r="B26" s="369" t="str">
        <f>'INPUT DATA'!L24</f>
        <v>ROSALES, DANIEL O.</v>
      </c>
      <c r="C26" s="369"/>
      <c r="D26" s="369"/>
      <c r="E26" s="370"/>
      <c r="F26" s="394"/>
      <c r="G26" s="395"/>
      <c r="H26" s="395"/>
      <c r="I26" s="395"/>
      <c r="J26" s="395"/>
      <c r="K26" s="395"/>
      <c r="L26" s="395"/>
      <c r="M26" s="395"/>
      <c r="N26" s="395"/>
      <c r="O26" s="396"/>
      <c r="P26" s="388" t="str">
        <f t="shared" si="0"/>
        <v/>
      </c>
      <c r="Q26" s="380" t="str">
        <f t="shared" si="1"/>
        <v/>
      </c>
      <c r="R26" s="389" t="str">
        <f t="shared" si="2"/>
        <v/>
      </c>
      <c r="S26" s="394"/>
      <c r="T26" s="395"/>
      <c r="U26" s="395"/>
      <c r="V26" s="395"/>
      <c r="W26" s="395"/>
      <c r="X26" s="395"/>
      <c r="Y26" s="395"/>
      <c r="Z26" s="395"/>
      <c r="AA26" s="395"/>
      <c r="AB26" s="396"/>
      <c r="AC26" s="390" t="str">
        <f t="shared" si="3"/>
        <v/>
      </c>
      <c r="AD26" s="380" t="str">
        <f t="shared" si="4"/>
        <v/>
      </c>
      <c r="AE26" s="391" t="str">
        <f t="shared" si="5"/>
        <v/>
      </c>
      <c r="AF26" s="379"/>
      <c r="AG26" s="380" t="str">
        <f t="shared" si="6"/>
        <v/>
      </c>
      <c r="AH26" s="381" t="str">
        <f t="shared" si="7"/>
        <v/>
      </c>
      <c r="AI26" s="392" t="str">
        <f t="shared" si="8"/>
        <v/>
      </c>
      <c r="AJ26" s="393" t="str">
        <f>IFERROR(VLOOKUP(AI26,'Helper(IMPORTANT!)'!$CQ$1:$CR$41,2,TRUE),"")</f>
        <v/>
      </c>
      <c r="AL26" s="268"/>
      <c r="AN26" s="397"/>
      <c r="AO26" s="397"/>
      <c r="AP26" s="397"/>
      <c r="AQ26" s="397"/>
      <c r="AR26" s="397"/>
      <c r="AS26" s="397"/>
      <c r="AT26" s="397"/>
      <c r="AU26" s="397"/>
      <c r="AV26" s="397"/>
      <c r="AW26" s="397"/>
      <c r="AX26" s="397"/>
      <c r="AY26" s="397"/>
      <c r="AZ26" s="397"/>
      <c r="BA26" s="397"/>
      <c r="BB26" s="397"/>
      <c r="BC26" s="397"/>
      <c r="BD26" s="397"/>
      <c r="BE26" s="397"/>
      <c r="BF26" s="397"/>
    </row>
    <row r="27" ht="18" customHeight="1" spans="1:58">
      <c r="A27" s="384">
        <v>15</v>
      </c>
      <c r="B27" s="369" t="str">
        <f>'INPUT DATA'!L25</f>
        <v>SANTOS, JERICHO H.</v>
      </c>
      <c r="C27" s="369"/>
      <c r="D27" s="369"/>
      <c r="E27" s="370"/>
      <c r="F27" s="394"/>
      <c r="G27" s="395"/>
      <c r="H27" s="395"/>
      <c r="I27" s="395"/>
      <c r="J27" s="395"/>
      <c r="K27" s="395"/>
      <c r="L27" s="395"/>
      <c r="M27" s="395"/>
      <c r="N27" s="395"/>
      <c r="O27" s="396"/>
      <c r="P27" s="388" t="str">
        <f t="shared" si="0"/>
        <v/>
      </c>
      <c r="Q27" s="380" t="str">
        <f t="shared" si="1"/>
        <v/>
      </c>
      <c r="R27" s="389" t="str">
        <f t="shared" si="2"/>
        <v/>
      </c>
      <c r="S27" s="394"/>
      <c r="T27" s="395"/>
      <c r="U27" s="395"/>
      <c r="V27" s="395"/>
      <c r="W27" s="395"/>
      <c r="X27" s="395"/>
      <c r="Y27" s="395"/>
      <c r="Z27" s="395"/>
      <c r="AA27" s="395"/>
      <c r="AB27" s="396"/>
      <c r="AC27" s="390" t="str">
        <f t="shared" si="3"/>
        <v/>
      </c>
      <c r="AD27" s="380" t="str">
        <f t="shared" si="4"/>
        <v/>
      </c>
      <c r="AE27" s="391" t="str">
        <f t="shared" si="5"/>
        <v/>
      </c>
      <c r="AF27" s="379"/>
      <c r="AG27" s="380" t="str">
        <f t="shared" si="6"/>
        <v/>
      </c>
      <c r="AH27" s="381" t="str">
        <f t="shared" si="7"/>
        <v/>
      </c>
      <c r="AI27" s="392" t="str">
        <f t="shared" si="8"/>
        <v/>
      </c>
      <c r="AJ27" s="393" t="str">
        <f>IFERROR(VLOOKUP(AI27,'Helper(IMPORTANT!)'!$CQ$1:$CR$41,2,TRUE),"")</f>
        <v/>
      </c>
      <c r="AL27" s="268"/>
    </row>
    <row r="28" ht="18" customHeight="1" spans="1:58">
      <c r="A28" s="384">
        <v>16</v>
      </c>
      <c r="B28" s="369" t="str">
        <f>'INPUT DATA'!L26</f>
        <v>SANTOS, KENNETH C.</v>
      </c>
      <c r="C28" s="369"/>
      <c r="D28" s="369"/>
      <c r="E28" s="370"/>
      <c r="F28" s="394"/>
      <c r="G28" s="395"/>
      <c r="H28" s="395"/>
      <c r="I28" s="395"/>
      <c r="J28" s="395"/>
      <c r="K28" s="395"/>
      <c r="L28" s="395"/>
      <c r="M28" s="395"/>
      <c r="N28" s="395"/>
      <c r="O28" s="396"/>
      <c r="P28" s="388" t="str">
        <f t="shared" si="0"/>
        <v/>
      </c>
      <c r="Q28" s="380" t="str">
        <f t="shared" si="1"/>
        <v/>
      </c>
      <c r="R28" s="389" t="str">
        <f t="shared" si="2"/>
        <v/>
      </c>
      <c r="S28" s="394"/>
      <c r="T28" s="395"/>
      <c r="U28" s="395"/>
      <c r="V28" s="395"/>
      <c r="W28" s="395"/>
      <c r="X28" s="395"/>
      <c r="Y28" s="395"/>
      <c r="Z28" s="395"/>
      <c r="AA28" s="395"/>
      <c r="AB28" s="396"/>
      <c r="AC28" s="390" t="str">
        <f t="shared" si="3"/>
        <v/>
      </c>
      <c r="AD28" s="380" t="str">
        <f t="shared" si="4"/>
        <v/>
      </c>
      <c r="AE28" s="391" t="str">
        <f t="shared" si="5"/>
        <v/>
      </c>
      <c r="AF28" s="379"/>
      <c r="AG28" s="380" t="str">
        <f t="shared" si="6"/>
        <v/>
      </c>
      <c r="AH28" s="381" t="str">
        <f t="shared" si="7"/>
        <v/>
      </c>
      <c r="AI28" s="392" t="str">
        <f t="shared" si="8"/>
        <v/>
      </c>
      <c r="AJ28" s="393" t="str">
        <f>IFERROR(VLOOKUP(AI28,'Helper(IMPORTANT!)'!$CQ$1:$CR$41,2,TRUE),"")</f>
        <v/>
      </c>
      <c r="AL28" s="268"/>
    </row>
    <row r="29" ht="18" customHeight="1" spans="1:58">
      <c r="A29" s="384">
        <v>17</v>
      </c>
      <c r="B29" s="369" t="str">
        <f>'INPUT DATA'!L27</f>
        <v>TAMPOS, CHRISTIAN B.</v>
      </c>
      <c r="C29" s="369"/>
      <c r="D29" s="369"/>
      <c r="E29" s="370"/>
      <c r="F29" s="394"/>
      <c r="G29" s="395"/>
      <c r="H29" s="395"/>
      <c r="I29" s="395"/>
      <c r="J29" s="395"/>
      <c r="K29" s="395"/>
      <c r="L29" s="395"/>
      <c r="M29" s="395"/>
      <c r="N29" s="395"/>
      <c r="O29" s="396"/>
      <c r="P29" s="388" t="str">
        <f t="shared" si="0"/>
        <v/>
      </c>
      <c r="Q29" s="380" t="str">
        <f t="shared" si="1"/>
        <v/>
      </c>
      <c r="R29" s="389" t="str">
        <f t="shared" si="2"/>
        <v/>
      </c>
      <c r="S29" s="394"/>
      <c r="T29" s="395"/>
      <c r="U29" s="395"/>
      <c r="V29" s="395"/>
      <c r="W29" s="395"/>
      <c r="X29" s="395"/>
      <c r="Y29" s="395"/>
      <c r="Z29" s="395"/>
      <c r="AA29" s="395"/>
      <c r="AB29" s="396"/>
      <c r="AC29" s="390" t="str">
        <f t="shared" si="3"/>
        <v/>
      </c>
      <c r="AD29" s="380" t="str">
        <f t="shared" si="4"/>
        <v/>
      </c>
      <c r="AE29" s="391" t="str">
        <f t="shared" si="5"/>
        <v/>
      </c>
      <c r="AF29" s="379"/>
      <c r="AG29" s="380" t="str">
        <f t="shared" si="6"/>
        <v/>
      </c>
      <c r="AH29" s="381" t="str">
        <f t="shared" si="7"/>
        <v/>
      </c>
      <c r="AI29" s="392" t="str">
        <f t="shared" si="8"/>
        <v/>
      </c>
      <c r="AJ29" s="393" t="str">
        <f>IFERROR(VLOOKUP(AI29,'Helper(IMPORTANT!)'!$CQ$1:$CR$41,2,TRUE),"")</f>
        <v/>
      </c>
      <c r="AL29" s="268"/>
    </row>
    <row r="30" ht="18" customHeight="1" spans="1:58">
      <c r="A30" s="384">
        <v>18</v>
      </c>
      <c r="B30" s="369" t="str">
        <f>'INPUT DATA'!L28</f>
        <v>VILLANUEVA, FRANCIS M.</v>
      </c>
      <c r="C30" s="369"/>
      <c r="D30" s="369"/>
      <c r="E30" s="370"/>
      <c r="F30" s="394"/>
      <c r="G30" s="395"/>
      <c r="H30" s="395"/>
      <c r="I30" s="395"/>
      <c r="J30" s="395"/>
      <c r="K30" s="395"/>
      <c r="L30" s="395"/>
      <c r="M30" s="395"/>
      <c r="N30" s="395"/>
      <c r="O30" s="396"/>
      <c r="P30" s="388" t="str">
        <f t="shared" si="0"/>
        <v/>
      </c>
      <c r="Q30" s="380" t="str">
        <f t="shared" si="1"/>
        <v/>
      </c>
      <c r="R30" s="389" t="str">
        <f t="shared" si="2"/>
        <v/>
      </c>
      <c r="S30" s="394"/>
      <c r="T30" s="395"/>
      <c r="U30" s="395"/>
      <c r="V30" s="395"/>
      <c r="W30" s="395"/>
      <c r="X30" s="395"/>
      <c r="Y30" s="395"/>
      <c r="Z30" s="395"/>
      <c r="AA30" s="395"/>
      <c r="AB30" s="396"/>
      <c r="AC30" s="390" t="str">
        <f t="shared" si="3"/>
        <v/>
      </c>
      <c r="AD30" s="380" t="str">
        <f t="shared" si="4"/>
        <v/>
      </c>
      <c r="AE30" s="391" t="str">
        <f t="shared" si="5"/>
        <v/>
      </c>
      <c r="AF30" s="379"/>
      <c r="AG30" s="380" t="str">
        <f t="shared" si="6"/>
        <v/>
      </c>
      <c r="AH30" s="381" t="str">
        <f t="shared" si="7"/>
        <v/>
      </c>
      <c r="AI30" s="392" t="str">
        <f t="shared" si="8"/>
        <v/>
      </c>
      <c r="AJ30" s="393" t="str">
        <f>IFERROR(VLOOKUP(AI30,'Helper(IMPORTANT!)'!$CQ$1:$CR$41,2,TRUE),"")</f>
        <v/>
      </c>
      <c r="AL30" s="268"/>
    </row>
    <row r="31" ht="18" customHeight="1" spans="1:58">
      <c r="A31" s="384">
        <v>19</v>
      </c>
      <c r="B31" s="369">
        <f>'INPUT DATA'!L29</f>
        <v>0</v>
      </c>
      <c r="C31" s="369"/>
      <c r="D31" s="369"/>
      <c r="E31" s="370"/>
      <c r="F31" s="394"/>
      <c r="G31" s="395"/>
      <c r="H31" s="395"/>
      <c r="I31" s="395"/>
      <c r="J31" s="395"/>
      <c r="K31" s="395"/>
      <c r="L31" s="395"/>
      <c r="M31" s="395"/>
      <c r="N31" s="395"/>
      <c r="O31" s="396"/>
      <c r="P31" s="388" t="str">
        <f t="shared" si="0"/>
        <v/>
      </c>
      <c r="Q31" s="380" t="str">
        <f t="shared" si="1"/>
        <v/>
      </c>
      <c r="R31" s="389" t="str">
        <f t="shared" si="2"/>
        <v/>
      </c>
      <c r="S31" s="394"/>
      <c r="T31" s="395"/>
      <c r="U31" s="395"/>
      <c r="V31" s="395"/>
      <c r="W31" s="395"/>
      <c r="X31" s="395"/>
      <c r="Y31" s="395"/>
      <c r="Z31" s="395"/>
      <c r="AA31" s="395"/>
      <c r="AB31" s="396"/>
      <c r="AC31" s="390" t="str">
        <f t="shared" si="3"/>
        <v/>
      </c>
      <c r="AD31" s="380" t="str">
        <f t="shared" si="4"/>
        <v/>
      </c>
      <c r="AE31" s="391" t="str">
        <f t="shared" si="5"/>
        <v/>
      </c>
      <c r="AF31" s="379"/>
      <c r="AG31" s="380" t="str">
        <f t="shared" si="6"/>
        <v/>
      </c>
      <c r="AH31" s="381" t="str">
        <f t="shared" si="7"/>
        <v/>
      </c>
      <c r="AI31" s="392" t="str">
        <f t="shared" si="8"/>
        <v/>
      </c>
      <c r="AJ31" s="393" t="str">
        <f>IFERROR(VLOOKUP(AI31,'Helper(IMPORTANT!)'!$CQ$1:$CR$41,2,TRUE),"")</f>
        <v/>
      </c>
      <c r="AL31" s="268"/>
    </row>
    <row r="32" ht="18" customHeight="1" spans="1:58">
      <c r="A32" s="384">
        <v>20</v>
      </c>
      <c r="B32" s="369">
        <f>'INPUT DATA'!L30</f>
        <v>0</v>
      </c>
      <c r="C32" s="369"/>
      <c r="D32" s="369"/>
      <c r="E32" s="370"/>
      <c r="F32" s="394"/>
      <c r="G32" s="395"/>
      <c r="H32" s="395"/>
      <c r="I32" s="395"/>
      <c r="J32" s="395"/>
      <c r="K32" s="395"/>
      <c r="L32" s="395"/>
      <c r="M32" s="395"/>
      <c r="N32" s="395"/>
      <c r="O32" s="396"/>
      <c r="P32" s="388" t="str">
        <f t="shared" si="0"/>
        <v/>
      </c>
      <c r="Q32" s="380" t="str">
        <f t="shared" si="1"/>
        <v/>
      </c>
      <c r="R32" s="389" t="str">
        <f t="shared" si="2"/>
        <v/>
      </c>
      <c r="S32" s="394"/>
      <c r="T32" s="395"/>
      <c r="U32" s="395"/>
      <c r="V32" s="395"/>
      <c r="W32" s="395"/>
      <c r="X32" s="395"/>
      <c r="Y32" s="395"/>
      <c r="Z32" s="395"/>
      <c r="AA32" s="395"/>
      <c r="AB32" s="396"/>
      <c r="AC32" s="390" t="str">
        <f t="shared" si="3"/>
        <v/>
      </c>
      <c r="AD32" s="380" t="str">
        <f t="shared" si="4"/>
        <v/>
      </c>
      <c r="AE32" s="391" t="str">
        <f t="shared" si="5"/>
        <v/>
      </c>
      <c r="AF32" s="379"/>
      <c r="AG32" s="380" t="str">
        <f t="shared" si="6"/>
        <v/>
      </c>
      <c r="AH32" s="381" t="str">
        <f t="shared" si="7"/>
        <v/>
      </c>
      <c r="AI32" s="392" t="str">
        <f t="shared" si="8"/>
        <v/>
      </c>
      <c r="AJ32" s="393" t="str">
        <f>IFERROR(VLOOKUP(AI32,'Helper(IMPORTANT!)'!$CQ$1:$CR$41,2,TRUE),"")</f>
        <v/>
      </c>
      <c r="AL32" s="268"/>
    </row>
    <row r="33" ht="18" customHeight="1" spans="1:56">
      <c r="A33" s="384">
        <v>21</v>
      </c>
      <c r="B33" s="369">
        <f>'INPUT DATA'!L31</f>
        <v>0</v>
      </c>
      <c r="C33" s="369"/>
      <c r="D33" s="369"/>
      <c r="E33" s="370"/>
      <c r="F33" s="394"/>
      <c r="G33" s="395"/>
      <c r="H33" s="395"/>
      <c r="I33" s="395"/>
      <c r="J33" s="395"/>
      <c r="K33" s="395"/>
      <c r="L33" s="395"/>
      <c r="M33" s="395"/>
      <c r="N33" s="395"/>
      <c r="O33" s="396"/>
      <c r="P33" s="388" t="str">
        <f t="shared" si="0"/>
        <v/>
      </c>
      <c r="Q33" s="380" t="str">
        <f t="shared" si="1"/>
        <v/>
      </c>
      <c r="R33" s="389" t="str">
        <f t="shared" si="2"/>
        <v/>
      </c>
      <c r="S33" s="394"/>
      <c r="T33" s="395"/>
      <c r="U33" s="395"/>
      <c r="V33" s="395"/>
      <c r="W33" s="395"/>
      <c r="X33" s="395"/>
      <c r="Y33" s="395"/>
      <c r="Z33" s="395"/>
      <c r="AA33" s="395"/>
      <c r="AB33" s="396"/>
      <c r="AC33" s="390" t="str">
        <f t="shared" si="3"/>
        <v/>
      </c>
      <c r="AD33" s="380" t="str">
        <f t="shared" si="4"/>
        <v/>
      </c>
      <c r="AE33" s="391" t="str">
        <f t="shared" si="5"/>
        <v/>
      </c>
      <c r="AF33" s="379"/>
      <c r="AG33" s="380" t="str">
        <f t="shared" si="6"/>
        <v/>
      </c>
      <c r="AH33" s="381" t="str">
        <f t="shared" si="7"/>
        <v/>
      </c>
      <c r="AI33" s="392" t="str">
        <f t="shared" si="8"/>
        <v/>
      </c>
      <c r="AJ33" s="393" t="str">
        <f>IFERROR(VLOOKUP(AI33,'Helper(IMPORTANT!)'!$CQ$1:$CR$41,2,TRUE),"")</f>
        <v/>
      </c>
      <c r="AL33" s="268"/>
    </row>
    <row r="34" ht="18" customHeight="1" spans="1:56">
      <c r="A34" s="384">
        <v>22</v>
      </c>
      <c r="B34" s="369">
        <f>'INPUT DATA'!L32</f>
        <v>0</v>
      </c>
      <c r="C34" s="369"/>
      <c r="D34" s="369"/>
      <c r="E34" s="370"/>
      <c r="F34" s="394"/>
      <c r="G34" s="395"/>
      <c r="H34" s="395"/>
      <c r="I34" s="395"/>
      <c r="J34" s="395"/>
      <c r="K34" s="395"/>
      <c r="L34" s="395"/>
      <c r="M34" s="395"/>
      <c r="N34" s="395"/>
      <c r="O34" s="396"/>
      <c r="P34" s="388" t="str">
        <f t="shared" si="0"/>
        <v/>
      </c>
      <c r="Q34" s="380" t="str">
        <f t="shared" si="1"/>
        <v/>
      </c>
      <c r="R34" s="389" t="str">
        <f t="shared" si="2"/>
        <v/>
      </c>
      <c r="S34" s="394"/>
      <c r="T34" s="395"/>
      <c r="U34" s="395"/>
      <c r="V34" s="395"/>
      <c r="W34" s="395"/>
      <c r="X34" s="395"/>
      <c r="Y34" s="395"/>
      <c r="Z34" s="395"/>
      <c r="AA34" s="395"/>
      <c r="AB34" s="396"/>
      <c r="AC34" s="390" t="str">
        <f t="shared" si="3"/>
        <v/>
      </c>
      <c r="AD34" s="380" t="str">
        <f t="shared" si="4"/>
        <v/>
      </c>
      <c r="AE34" s="391" t="str">
        <f t="shared" si="5"/>
        <v/>
      </c>
      <c r="AF34" s="379"/>
      <c r="AG34" s="380" t="str">
        <f t="shared" si="6"/>
        <v/>
      </c>
      <c r="AH34" s="381" t="str">
        <f t="shared" si="7"/>
        <v/>
      </c>
      <c r="AI34" s="392" t="str">
        <f t="shared" si="8"/>
        <v/>
      </c>
      <c r="AJ34" s="393" t="str">
        <f>IFERROR(VLOOKUP(AI34,'Helper(IMPORTANT!)'!$CQ$1:$CR$41,2,TRUE),"")</f>
        <v/>
      </c>
      <c r="AL34" s="268"/>
      <c r="AO34" s="270"/>
      <c r="AP34" s="270"/>
      <c r="AQ34" s="270"/>
      <c r="AR34" s="270"/>
      <c r="AS34" s="270"/>
      <c r="AT34" s="270"/>
      <c r="AU34" s="270"/>
      <c r="AV34" s="270"/>
      <c r="AW34" s="270"/>
      <c r="AX34" s="270"/>
      <c r="AY34" s="270"/>
      <c r="AZ34" s="270"/>
      <c r="BA34" s="270"/>
      <c r="BB34" s="270"/>
      <c r="BC34" s="270"/>
      <c r="BD34" s="270"/>
    </row>
    <row r="35" ht="18" customHeight="1" spans="1:56">
      <c r="A35" s="384">
        <v>23</v>
      </c>
      <c r="B35" s="369">
        <f>'INPUT DATA'!L33</f>
        <v>0</v>
      </c>
      <c r="C35" s="369"/>
      <c r="D35" s="369"/>
      <c r="E35" s="370"/>
      <c r="F35" s="394"/>
      <c r="G35" s="395"/>
      <c r="H35" s="395"/>
      <c r="I35" s="395"/>
      <c r="J35" s="395"/>
      <c r="K35" s="395"/>
      <c r="L35" s="395"/>
      <c r="M35" s="395"/>
      <c r="N35" s="395"/>
      <c r="O35" s="396"/>
      <c r="P35" s="388" t="str">
        <f t="shared" si="0"/>
        <v/>
      </c>
      <c r="Q35" s="380" t="str">
        <f t="shared" si="1"/>
        <v/>
      </c>
      <c r="R35" s="389" t="str">
        <f t="shared" si="2"/>
        <v/>
      </c>
      <c r="S35" s="394"/>
      <c r="T35" s="395"/>
      <c r="U35" s="395"/>
      <c r="V35" s="395"/>
      <c r="W35" s="395"/>
      <c r="X35" s="395"/>
      <c r="Y35" s="395"/>
      <c r="Z35" s="395"/>
      <c r="AA35" s="395"/>
      <c r="AB35" s="396"/>
      <c r="AC35" s="390" t="str">
        <f t="shared" si="3"/>
        <v/>
      </c>
      <c r="AD35" s="380" t="str">
        <f t="shared" si="4"/>
        <v/>
      </c>
      <c r="AE35" s="391" t="str">
        <f t="shared" si="5"/>
        <v/>
      </c>
      <c r="AF35" s="379"/>
      <c r="AG35" s="380" t="str">
        <f t="shared" si="6"/>
        <v/>
      </c>
      <c r="AH35" s="381" t="str">
        <f t="shared" si="7"/>
        <v/>
      </c>
      <c r="AI35" s="392" t="str">
        <f t="shared" si="8"/>
        <v/>
      </c>
      <c r="AJ35" s="393" t="str">
        <f>IFERROR(VLOOKUP(AI35,'Helper(IMPORTANT!)'!$CQ$1:$CR$41,2,TRUE),"")</f>
        <v/>
      </c>
      <c r="AL35" s="268"/>
      <c r="AO35" s="270"/>
      <c r="AP35" s="270"/>
      <c r="AQ35" s="270"/>
      <c r="AR35" s="270"/>
      <c r="AS35" s="270"/>
      <c r="AT35" s="270"/>
      <c r="AU35" s="270"/>
      <c r="AV35" s="270"/>
      <c r="AW35" s="270"/>
      <c r="AX35" s="270"/>
      <c r="AY35" s="270"/>
      <c r="AZ35" s="270"/>
      <c r="BA35" s="270"/>
      <c r="BB35" s="270"/>
      <c r="BC35" s="270"/>
      <c r="BD35" s="270"/>
    </row>
    <row r="36" ht="18" customHeight="1" spans="1:56">
      <c r="A36" s="384">
        <v>24</v>
      </c>
      <c r="B36" s="369">
        <f>'INPUT DATA'!L34</f>
        <v>0</v>
      </c>
      <c r="C36" s="369"/>
      <c r="D36" s="369"/>
      <c r="E36" s="370"/>
      <c r="F36" s="394"/>
      <c r="G36" s="395"/>
      <c r="H36" s="395"/>
      <c r="I36" s="395"/>
      <c r="J36" s="395"/>
      <c r="K36" s="395"/>
      <c r="L36" s="395"/>
      <c r="M36" s="395"/>
      <c r="N36" s="395"/>
      <c r="O36" s="396"/>
      <c r="P36" s="388" t="str">
        <f t="shared" si="0"/>
        <v/>
      </c>
      <c r="Q36" s="380" t="str">
        <f t="shared" si="1"/>
        <v/>
      </c>
      <c r="R36" s="389" t="str">
        <f t="shared" si="2"/>
        <v/>
      </c>
      <c r="S36" s="394"/>
      <c r="T36" s="395"/>
      <c r="U36" s="395"/>
      <c r="V36" s="395"/>
      <c r="W36" s="395"/>
      <c r="X36" s="395"/>
      <c r="Y36" s="395"/>
      <c r="Z36" s="395"/>
      <c r="AA36" s="395"/>
      <c r="AB36" s="396"/>
      <c r="AC36" s="390" t="str">
        <f t="shared" si="3"/>
        <v/>
      </c>
      <c r="AD36" s="380" t="str">
        <f t="shared" si="4"/>
        <v/>
      </c>
      <c r="AE36" s="391" t="str">
        <f t="shared" si="5"/>
        <v/>
      </c>
      <c r="AF36" s="379"/>
      <c r="AG36" s="380" t="str">
        <f t="shared" si="6"/>
        <v/>
      </c>
      <c r="AH36" s="381" t="str">
        <f t="shared" si="7"/>
        <v/>
      </c>
      <c r="AI36" s="392" t="str">
        <f t="shared" si="8"/>
        <v/>
      </c>
      <c r="AJ36" s="393" t="str">
        <f>IFERROR(VLOOKUP(AI36,'Helper(IMPORTANT!)'!$CQ$1:$CR$41,2,TRUE),"")</f>
        <v/>
      </c>
      <c r="AL36" s="268"/>
      <c r="AO36" s="270"/>
      <c r="AP36" s="270"/>
      <c r="AQ36" s="270"/>
      <c r="AR36" s="270"/>
      <c r="AS36" s="270"/>
      <c r="AT36" s="270"/>
      <c r="AU36" s="270"/>
      <c r="AV36" s="270"/>
      <c r="AW36" s="270"/>
      <c r="AX36" s="270"/>
      <c r="AY36" s="270"/>
      <c r="AZ36" s="270"/>
      <c r="BA36" s="270"/>
      <c r="BB36" s="270"/>
      <c r="BC36" s="270"/>
      <c r="BD36" s="270"/>
    </row>
    <row r="37" ht="18" customHeight="1" spans="1:56">
      <c r="A37" s="384">
        <v>25</v>
      </c>
      <c r="B37" s="369">
        <f>'INPUT DATA'!L35</f>
        <v>0</v>
      </c>
      <c r="C37" s="369"/>
      <c r="D37" s="369"/>
      <c r="E37" s="370"/>
      <c r="F37" s="394"/>
      <c r="G37" s="395"/>
      <c r="H37" s="395"/>
      <c r="I37" s="395"/>
      <c r="J37" s="395"/>
      <c r="K37" s="395"/>
      <c r="L37" s="395"/>
      <c r="M37" s="395"/>
      <c r="N37" s="395"/>
      <c r="O37" s="396"/>
      <c r="P37" s="388" t="str">
        <f t="shared" si="0"/>
        <v/>
      </c>
      <c r="Q37" s="380" t="str">
        <f t="shared" si="1"/>
        <v/>
      </c>
      <c r="R37" s="389" t="str">
        <f t="shared" si="2"/>
        <v/>
      </c>
      <c r="S37" s="394"/>
      <c r="T37" s="395"/>
      <c r="U37" s="395"/>
      <c r="V37" s="395"/>
      <c r="W37" s="395"/>
      <c r="X37" s="395"/>
      <c r="Y37" s="395"/>
      <c r="Z37" s="395"/>
      <c r="AA37" s="395"/>
      <c r="AB37" s="396"/>
      <c r="AC37" s="390" t="str">
        <f t="shared" si="3"/>
        <v/>
      </c>
      <c r="AD37" s="380" t="str">
        <f t="shared" si="4"/>
        <v/>
      </c>
      <c r="AE37" s="391" t="str">
        <f t="shared" si="5"/>
        <v/>
      </c>
      <c r="AF37" s="379"/>
      <c r="AG37" s="380" t="str">
        <f t="shared" si="6"/>
        <v/>
      </c>
      <c r="AH37" s="381" t="str">
        <f t="shared" si="7"/>
        <v/>
      </c>
      <c r="AI37" s="392" t="str">
        <f t="shared" si="8"/>
        <v/>
      </c>
      <c r="AJ37" s="393" t="str">
        <f>IFERROR(VLOOKUP(AI37,'Helper(IMPORTANT!)'!$CQ$1:$CR$41,2,TRUE),"")</f>
        <v/>
      </c>
      <c r="AL37" s="268"/>
      <c r="AO37" s="270"/>
      <c r="AP37" s="270"/>
      <c r="AQ37" s="270"/>
      <c r="AR37" s="270"/>
      <c r="AS37" s="270"/>
      <c r="AT37" s="270"/>
      <c r="AU37" s="270"/>
      <c r="AV37" s="270"/>
      <c r="AW37" s="270"/>
      <c r="AX37" s="270"/>
      <c r="AY37" s="270"/>
      <c r="AZ37" s="270"/>
      <c r="BA37" s="270"/>
      <c r="BB37" s="270"/>
      <c r="BC37" s="270"/>
      <c r="BD37" s="270"/>
    </row>
    <row r="38" ht="18" customHeight="1" spans="1:56">
      <c r="A38" s="384">
        <v>26</v>
      </c>
      <c r="B38" s="369">
        <f>'INPUT DATA'!L36</f>
        <v>0</v>
      </c>
      <c r="C38" s="369"/>
      <c r="D38" s="369"/>
      <c r="E38" s="370"/>
      <c r="F38" s="394"/>
      <c r="G38" s="395"/>
      <c r="H38" s="395"/>
      <c r="I38" s="395"/>
      <c r="J38" s="395"/>
      <c r="K38" s="395"/>
      <c r="L38" s="395"/>
      <c r="M38" s="395"/>
      <c r="N38" s="395"/>
      <c r="O38" s="396"/>
      <c r="P38" s="388" t="str">
        <f t="shared" si="0"/>
        <v/>
      </c>
      <c r="Q38" s="380" t="str">
        <f t="shared" si="1"/>
        <v/>
      </c>
      <c r="R38" s="389" t="str">
        <f t="shared" si="2"/>
        <v/>
      </c>
      <c r="S38" s="394"/>
      <c r="T38" s="395"/>
      <c r="U38" s="395"/>
      <c r="V38" s="395"/>
      <c r="W38" s="395"/>
      <c r="X38" s="395"/>
      <c r="Y38" s="395"/>
      <c r="Z38" s="395"/>
      <c r="AA38" s="395"/>
      <c r="AB38" s="396"/>
      <c r="AC38" s="390" t="str">
        <f t="shared" si="3"/>
        <v/>
      </c>
      <c r="AD38" s="380" t="str">
        <f t="shared" si="4"/>
        <v/>
      </c>
      <c r="AE38" s="391" t="str">
        <f t="shared" si="5"/>
        <v/>
      </c>
      <c r="AF38" s="379"/>
      <c r="AG38" s="380" t="str">
        <f t="shared" si="6"/>
        <v/>
      </c>
      <c r="AH38" s="381" t="str">
        <f t="shared" si="7"/>
        <v/>
      </c>
      <c r="AI38" s="392" t="str">
        <f t="shared" si="8"/>
        <v/>
      </c>
      <c r="AJ38" s="393" t="str">
        <f>IFERROR(VLOOKUP(AI38,'Helper(IMPORTANT!)'!$CQ$1:$CR$41,2,TRUE),"")</f>
        <v/>
      </c>
      <c r="AL38" s="268"/>
      <c r="AO38" s="270"/>
      <c r="AP38" s="270"/>
      <c r="AQ38" s="270"/>
      <c r="AR38" s="270"/>
      <c r="AS38" s="270"/>
      <c r="AT38" s="270"/>
      <c r="AU38" s="270"/>
      <c r="AV38" s="270"/>
      <c r="AW38" s="270"/>
      <c r="AX38" s="270"/>
      <c r="AY38" s="270"/>
      <c r="AZ38" s="270"/>
      <c r="BA38" s="270"/>
      <c r="BB38" s="270"/>
      <c r="BC38" s="270"/>
      <c r="BD38" s="270"/>
    </row>
    <row r="39" ht="18" customHeight="1" spans="1:56">
      <c r="A39" s="384">
        <v>27</v>
      </c>
      <c r="B39" s="369">
        <f>'INPUT DATA'!L37</f>
        <v>0</v>
      </c>
      <c r="C39" s="369"/>
      <c r="D39" s="369"/>
      <c r="E39" s="370"/>
      <c r="F39" s="394"/>
      <c r="G39" s="395"/>
      <c r="H39" s="395"/>
      <c r="I39" s="395"/>
      <c r="J39" s="395"/>
      <c r="K39" s="395"/>
      <c r="L39" s="395"/>
      <c r="M39" s="395"/>
      <c r="N39" s="395"/>
      <c r="O39" s="396"/>
      <c r="P39" s="388" t="str">
        <f t="shared" si="0"/>
        <v/>
      </c>
      <c r="Q39" s="380" t="str">
        <f t="shared" si="1"/>
        <v/>
      </c>
      <c r="R39" s="389" t="str">
        <f t="shared" si="2"/>
        <v/>
      </c>
      <c r="S39" s="394"/>
      <c r="T39" s="395"/>
      <c r="U39" s="395"/>
      <c r="V39" s="395"/>
      <c r="W39" s="395"/>
      <c r="X39" s="395"/>
      <c r="Y39" s="395"/>
      <c r="Z39" s="395"/>
      <c r="AA39" s="395"/>
      <c r="AB39" s="396"/>
      <c r="AC39" s="390" t="str">
        <f t="shared" si="3"/>
        <v/>
      </c>
      <c r="AD39" s="380" t="str">
        <f t="shared" si="4"/>
        <v/>
      </c>
      <c r="AE39" s="391" t="str">
        <f t="shared" si="5"/>
        <v/>
      </c>
      <c r="AF39" s="379"/>
      <c r="AG39" s="380" t="str">
        <f t="shared" si="6"/>
        <v/>
      </c>
      <c r="AH39" s="381" t="str">
        <f t="shared" si="7"/>
        <v/>
      </c>
      <c r="AI39" s="392" t="str">
        <f t="shared" si="8"/>
        <v/>
      </c>
      <c r="AJ39" s="393" t="str">
        <f>IFERROR(VLOOKUP(AI39,'Helper(IMPORTANT!)'!$CQ$1:$CR$41,2,TRUE),"")</f>
        <v/>
      </c>
      <c r="AL39" s="268"/>
      <c r="AO39" s="270"/>
      <c r="AP39" s="270"/>
      <c r="AQ39" s="270"/>
      <c r="AR39" s="270"/>
      <c r="AS39" s="270"/>
      <c r="AT39" s="270"/>
      <c r="AU39" s="270"/>
      <c r="AV39" s="270"/>
      <c r="AW39" s="270"/>
      <c r="AX39" s="270"/>
      <c r="AY39" s="270"/>
      <c r="AZ39" s="270"/>
      <c r="BA39" s="270"/>
      <c r="BB39" s="270"/>
      <c r="BC39" s="270"/>
      <c r="BD39" s="270"/>
    </row>
    <row r="40" ht="18" customHeight="1" spans="1:56">
      <c r="A40" s="384">
        <v>28</v>
      </c>
      <c r="B40" s="369">
        <f>'INPUT DATA'!L38</f>
        <v>0</v>
      </c>
      <c r="C40" s="369"/>
      <c r="D40" s="369"/>
      <c r="E40" s="370"/>
      <c r="F40" s="394"/>
      <c r="G40" s="395"/>
      <c r="H40" s="395"/>
      <c r="I40" s="395"/>
      <c r="J40" s="395"/>
      <c r="K40" s="395"/>
      <c r="L40" s="395"/>
      <c r="M40" s="395"/>
      <c r="N40" s="395"/>
      <c r="O40" s="396"/>
      <c r="P40" s="388" t="str">
        <f t="shared" si="0"/>
        <v/>
      </c>
      <c r="Q40" s="380" t="str">
        <f t="shared" si="1"/>
        <v/>
      </c>
      <c r="R40" s="389" t="str">
        <f t="shared" si="2"/>
        <v/>
      </c>
      <c r="S40" s="394"/>
      <c r="T40" s="395"/>
      <c r="U40" s="395"/>
      <c r="V40" s="395"/>
      <c r="W40" s="395"/>
      <c r="X40" s="395"/>
      <c r="Y40" s="395"/>
      <c r="Z40" s="395"/>
      <c r="AA40" s="395"/>
      <c r="AB40" s="396"/>
      <c r="AC40" s="390" t="str">
        <f t="shared" si="3"/>
        <v/>
      </c>
      <c r="AD40" s="380" t="str">
        <f t="shared" si="4"/>
        <v/>
      </c>
      <c r="AE40" s="391" t="str">
        <f t="shared" si="5"/>
        <v/>
      </c>
      <c r="AF40" s="379"/>
      <c r="AG40" s="380" t="str">
        <f t="shared" si="6"/>
        <v/>
      </c>
      <c r="AH40" s="381" t="str">
        <f t="shared" si="7"/>
        <v/>
      </c>
      <c r="AI40" s="392" t="str">
        <f t="shared" si="8"/>
        <v/>
      </c>
      <c r="AJ40" s="393" t="str">
        <f>IFERROR(VLOOKUP(AI40,'Helper(IMPORTANT!)'!$CQ$1:$CR$41,2,TRUE),"")</f>
        <v/>
      </c>
      <c r="AL40" s="268"/>
      <c r="AO40" s="270"/>
      <c r="AP40" s="270"/>
      <c r="AQ40" s="270"/>
      <c r="AR40" s="270"/>
      <c r="AS40" s="270"/>
      <c r="AT40" s="270"/>
      <c r="AU40" s="270"/>
      <c r="AV40" s="270"/>
      <c r="AW40" s="270"/>
      <c r="AX40" s="270"/>
      <c r="AY40" s="270"/>
      <c r="AZ40" s="270"/>
      <c r="BA40" s="270"/>
      <c r="BB40" s="270"/>
      <c r="BC40" s="270"/>
      <c r="BD40" s="270"/>
    </row>
    <row r="41" ht="18" customHeight="1" spans="1:56">
      <c r="A41" s="384">
        <v>29</v>
      </c>
      <c r="B41" s="369">
        <f>'INPUT DATA'!L39</f>
        <v>0</v>
      </c>
      <c r="C41" s="369"/>
      <c r="D41" s="369"/>
      <c r="E41" s="370"/>
      <c r="F41" s="394"/>
      <c r="G41" s="395"/>
      <c r="H41" s="395"/>
      <c r="I41" s="395"/>
      <c r="J41" s="395"/>
      <c r="K41" s="395"/>
      <c r="L41" s="395"/>
      <c r="M41" s="395"/>
      <c r="N41" s="395"/>
      <c r="O41" s="396"/>
      <c r="P41" s="388" t="str">
        <f t="shared" si="0"/>
        <v/>
      </c>
      <c r="Q41" s="380" t="str">
        <f t="shared" si="1"/>
        <v/>
      </c>
      <c r="R41" s="389" t="str">
        <f t="shared" si="2"/>
        <v/>
      </c>
      <c r="S41" s="394"/>
      <c r="T41" s="395"/>
      <c r="U41" s="395"/>
      <c r="V41" s="395"/>
      <c r="W41" s="395"/>
      <c r="X41" s="395"/>
      <c r="Y41" s="395"/>
      <c r="Z41" s="395"/>
      <c r="AA41" s="395"/>
      <c r="AB41" s="396"/>
      <c r="AC41" s="390" t="str">
        <f t="shared" si="3"/>
        <v/>
      </c>
      <c r="AD41" s="380" t="str">
        <f t="shared" si="4"/>
        <v/>
      </c>
      <c r="AE41" s="391" t="str">
        <f t="shared" si="5"/>
        <v/>
      </c>
      <c r="AF41" s="379"/>
      <c r="AG41" s="380" t="str">
        <f t="shared" si="6"/>
        <v/>
      </c>
      <c r="AH41" s="381" t="str">
        <f t="shared" si="7"/>
        <v/>
      </c>
      <c r="AI41" s="392" t="str">
        <f t="shared" si="8"/>
        <v/>
      </c>
      <c r="AJ41" s="393" t="str">
        <f>IFERROR(VLOOKUP(AI41,'Helper(IMPORTANT!)'!$CQ$1:$CR$41,2,TRUE),"")</f>
        <v/>
      </c>
      <c r="AL41" s="268"/>
      <c r="AO41" s="270"/>
      <c r="AP41" s="270"/>
      <c r="AQ41" s="270"/>
      <c r="AR41" s="270"/>
      <c r="AS41" s="270"/>
      <c r="AT41" s="270"/>
      <c r="AU41" s="270"/>
      <c r="AV41" s="270"/>
      <c r="AW41" s="270"/>
      <c r="AX41" s="270"/>
      <c r="AY41" s="270"/>
      <c r="AZ41" s="270"/>
      <c r="BA41" s="270"/>
      <c r="BB41" s="270"/>
      <c r="BC41" s="270"/>
      <c r="BD41" s="270"/>
    </row>
    <row r="42" ht="18" customHeight="1" spans="1:56">
      <c r="A42" s="384">
        <v>30</v>
      </c>
      <c r="B42" s="369">
        <f>'INPUT DATA'!L40</f>
        <v>0</v>
      </c>
      <c r="C42" s="369"/>
      <c r="D42" s="369"/>
      <c r="E42" s="370"/>
      <c r="F42" s="394"/>
      <c r="G42" s="395"/>
      <c r="H42" s="395"/>
      <c r="I42" s="395"/>
      <c r="J42" s="395"/>
      <c r="K42" s="395"/>
      <c r="L42" s="395"/>
      <c r="M42" s="395"/>
      <c r="N42" s="395"/>
      <c r="O42" s="396"/>
      <c r="P42" s="388" t="str">
        <f t="shared" si="0"/>
        <v/>
      </c>
      <c r="Q42" s="380" t="str">
        <f t="shared" si="1"/>
        <v/>
      </c>
      <c r="R42" s="389" t="str">
        <f t="shared" si="2"/>
        <v/>
      </c>
      <c r="S42" s="394"/>
      <c r="T42" s="395"/>
      <c r="U42" s="395"/>
      <c r="V42" s="395"/>
      <c r="W42" s="395"/>
      <c r="X42" s="395"/>
      <c r="Y42" s="395"/>
      <c r="Z42" s="395"/>
      <c r="AA42" s="395"/>
      <c r="AB42" s="396"/>
      <c r="AC42" s="390" t="str">
        <f t="shared" si="3"/>
        <v/>
      </c>
      <c r="AD42" s="380" t="str">
        <f t="shared" si="4"/>
        <v/>
      </c>
      <c r="AE42" s="391" t="str">
        <f t="shared" si="5"/>
        <v/>
      </c>
      <c r="AF42" s="379"/>
      <c r="AG42" s="380" t="str">
        <f t="shared" si="6"/>
        <v/>
      </c>
      <c r="AH42" s="381" t="str">
        <f t="shared" si="7"/>
        <v/>
      </c>
      <c r="AI42" s="392" t="str">
        <f t="shared" si="8"/>
        <v/>
      </c>
      <c r="AJ42" s="393" t="str">
        <f>IFERROR(VLOOKUP(AI42,'Helper(IMPORTANT!)'!$CQ$1:$CR$41,2,TRUE),"")</f>
        <v/>
      </c>
      <c r="AL42" s="268"/>
      <c r="AO42" s="270"/>
      <c r="AP42" s="270"/>
      <c r="AQ42" s="270"/>
      <c r="AR42" s="270"/>
      <c r="AS42" s="270"/>
      <c r="AT42" s="270"/>
      <c r="AU42" s="270"/>
      <c r="AV42" s="270"/>
      <c r="AW42" s="270"/>
      <c r="AX42" s="270"/>
      <c r="AY42" s="270"/>
      <c r="AZ42" s="270"/>
      <c r="BA42" s="270"/>
      <c r="BB42" s="270"/>
      <c r="BC42" s="270"/>
      <c r="BD42" s="270"/>
    </row>
    <row r="43" ht="18" customHeight="1" spans="1:56">
      <c r="A43" s="384">
        <v>31</v>
      </c>
      <c r="B43" s="369">
        <f>'INPUT DATA'!L41</f>
        <v>0</v>
      </c>
      <c r="C43" s="369"/>
      <c r="D43" s="369"/>
      <c r="E43" s="370"/>
      <c r="F43" s="394"/>
      <c r="G43" s="395"/>
      <c r="H43" s="395"/>
      <c r="I43" s="395"/>
      <c r="J43" s="395"/>
      <c r="K43" s="395"/>
      <c r="L43" s="395"/>
      <c r="M43" s="395"/>
      <c r="N43" s="395"/>
      <c r="O43" s="396"/>
      <c r="P43" s="388" t="str">
        <f t="shared" si="0"/>
        <v/>
      </c>
      <c r="Q43" s="380" t="str">
        <f t="shared" si="1"/>
        <v/>
      </c>
      <c r="R43" s="389" t="str">
        <f t="shared" si="2"/>
        <v/>
      </c>
      <c r="S43" s="394"/>
      <c r="T43" s="395"/>
      <c r="U43" s="395"/>
      <c r="V43" s="395"/>
      <c r="W43" s="395"/>
      <c r="X43" s="395"/>
      <c r="Y43" s="395"/>
      <c r="Z43" s="395"/>
      <c r="AA43" s="395"/>
      <c r="AB43" s="396"/>
      <c r="AC43" s="390" t="str">
        <f t="shared" si="3"/>
        <v/>
      </c>
      <c r="AD43" s="380" t="str">
        <f t="shared" si="4"/>
        <v/>
      </c>
      <c r="AE43" s="391" t="str">
        <f t="shared" si="5"/>
        <v/>
      </c>
      <c r="AF43" s="379"/>
      <c r="AG43" s="380" t="str">
        <f t="shared" si="6"/>
        <v/>
      </c>
      <c r="AH43" s="381" t="str">
        <f t="shared" si="7"/>
        <v/>
      </c>
      <c r="AI43" s="392" t="str">
        <f t="shared" si="8"/>
        <v/>
      </c>
      <c r="AJ43" s="393" t="str">
        <f>IFERROR(VLOOKUP(AI43,'Helper(IMPORTANT!)'!$CQ$1:$CR$41,2,TRUE),"")</f>
        <v/>
      </c>
      <c r="AL43" s="268"/>
      <c r="AO43" s="270"/>
      <c r="AP43" s="270"/>
      <c r="AQ43" s="270"/>
      <c r="AR43" s="270"/>
      <c r="AS43" s="270"/>
      <c r="AT43" s="270"/>
      <c r="AU43" s="270"/>
      <c r="AV43" s="270"/>
      <c r="AW43" s="270"/>
      <c r="AX43" s="270"/>
      <c r="AY43" s="270"/>
      <c r="AZ43" s="270"/>
      <c r="BA43" s="270"/>
      <c r="BB43" s="270"/>
      <c r="BC43" s="270"/>
      <c r="BD43" s="270"/>
    </row>
    <row r="44" ht="18" customHeight="1" spans="1:56">
      <c r="A44" s="384">
        <v>32</v>
      </c>
      <c r="B44" s="369">
        <f>'INPUT DATA'!L42</f>
        <v>0</v>
      </c>
      <c r="C44" s="369"/>
      <c r="D44" s="369"/>
      <c r="E44" s="370"/>
      <c r="F44" s="394"/>
      <c r="G44" s="395"/>
      <c r="H44" s="395"/>
      <c r="I44" s="395"/>
      <c r="J44" s="395"/>
      <c r="K44" s="395"/>
      <c r="L44" s="395"/>
      <c r="M44" s="395"/>
      <c r="N44" s="395"/>
      <c r="O44" s="396"/>
      <c r="P44" s="388" t="str">
        <f t="shared" si="0"/>
        <v/>
      </c>
      <c r="Q44" s="380" t="str">
        <f t="shared" si="1"/>
        <v/>
      </c>
      <c r="R44" s="389" t="str">
        <f t="shared" si="2"/>
        <v/>
      </c>
      <c r="S44" s="394"/>
      <c r="T44" s="395"/>
      <c r="U44" s="395"/>
      <c r="V44" s="395"/>
      <c r="W44" s="395"/>
      <c r="X44" s="395"/>
      <c r="Y44" s="395"/>
      <c r="Z44" s="395"/>
      <c r="AA44" s="395"/>
      <c r="AB44" s="396"/>
      <c r="AC44" s="390" t="str">
        <f t="shared" si="3"/>
        <v/>
      </c>
      <c r="AD44" s="380" t="str">
        <f t="shared" si="4"/>
        <v/>
      </c>
      <c r="AE44" s="391" t="str">
        <f t="shared" si="5"/>
        <v/>
      </c>
      <c r="AF44" s="379"/>
      <c r="AG44" s="380" t="str">
        <f t="shared" si="6"/>
        <v/>
      </c>
      <c r="AH44" s="381" t="str">
        <f t="shared" si="7"/>
        <v/>
      </c>
      <c r="AI44" s="392" t="str">
        <f t="shared" si="8"/>
        <v/>
      </c>
      <c r="AJ44" s="393" t="str">
        <f>IFERROR(VLOOKUP(AI44,'Helper(IMPORTANT!)'!$CQ$1:$CR$41,2,TRUE),"")</f>
        <v/>
      </c>
      <c r="AL44" s="268"/>
      <c r="AO44" s="270"/>
      <c r="AP44" s="270"/>
      <c r="AQ44" s="270"/>
      <c r="AR44" s="270"/>
      <c r="AS44" s="270"/>
      <c r="AT44" s="270"/>
      <c r="AU44" s="270"/>
      <c r="AV44" s="270"/>
      <c r="AW44" s="270"/>
      <c r="AX44" s="270"/>
      <c r="AY44" s="270"/>
      <c r="AZ44" s="270"/>
      <c r="BA44" s="270"/>
      <c r="BB44" s="270"/>
      <c r="BC44" s="270"/>
      <c r="BD44" s="270"/>
    </row>
    <row r="45" ht="18" customHeight="1" spans="1:56">
      <c r="A45" s="384">
        <v>33</v>
      </c>
      <c r="B45" s="369">
        <f>'INPUT DATA'!L43</f>
        <v>0</v>
      </c>
      <c r="C45" s="369"/>
      <c r="D45" s="369"/>
      <c r="E45" s="370"/>
      <c r="F45" s="394"/>
      <c r="G45" s="395"/>
      <c r="H45" s="395"/>
      <c r="I45" s="395"/>
      <c r="J45" s="395"/>
      <c r="K45" s="395"/>
      <c r="L45" s="395"/>
      <c r="M45" s="395"/>
      <c r="N45" s="395"/>
      <c r="O45" s="396"/>
      <c r="P45" s="388" t="str">
        <f t="shared" si="0"/>
        <v/>
      </c>
      <c r="Q45" s="380" t="str">
        <f t="shared" si="1"/>
        <v/>
      </c>
      <c r="R45" s="389" t="str">
        <f t="shared" si="2"/>
        <v/>
      </c>
      <c r="S45" s="394"/>
      <c r="T45" s="395"/>
      <c r="U45" s="395"/>
      <c r="V45" s="395"/>
      <c r="W45" s="395"/>
      <c r="X45" s="395"/>
      <c r="Y45" s="395"/>
      <c r="Z45" s="395"/>
      <c r="AA45" s="395"/>
      <c r="AB45" s="396"/>
      <c r="AC45" s="390" t="str">
        <f t="shared" si="3"/>
        <v/>
      </c>
      <c r="AD45" s="380" t="str">
        <f t="shared" si="4"/>
        <v/>
      </c>
      <c r="AE45" s="391" t="str">
        <f t="shared" si="5"/>
        <v/>
      </c>
      <c r="AF45" s="379"/>
      <c r="AG45" s="380" t="str">
        <f t="shared" si="6"/>
        <v/>
      </c>
      <c r="AH45" s="381" t="str">
        <f t="shared" si="7"/>
        <v/>
      </c>
      <c r="AI45" s="392" t="str">
        <f t="shared" si="8"/>
        <v/>
      </c>
      <c r="AJ45" s="393" t="str">
        <f>IFERROR(VLOOKUP(AI45,'Helper(IMPORTANT!)'!$CQ$1:$CR$41,2,TRUE),"")</f>
        <v/>
      </c>
      <c r="AL45" s="268"/>
      <c r="AO45" s="270"/>
      <c r="AP45" s="270"/>
      <c r="AQ45" s="270"/>
      <c r="AR45" s="270"/>
      <c r="AS45" s="270"/>
      <c r="AT45" s="270"/>
      <c r="AU45" s="270"/>
      <c r="AV45" s="270"/>
      <c r="AW45" s="270"/>
      <c r="AX45" s="270"/>
      <c r="AY45" s="270"/>
      <c r="AZ45" s="270"/>
      <c r="BA45" s="270"/>
      <c r="BB45" s="270"/>
      <c r="BC45" s="270"/>
      <c r="BD45" s="270"/>
    </row>
    <row r="46" ht="18" customHeight="1" spans="1:56">
      <c r="A46" s="384">
        <v>34</v>
      </c>
      <c r="B46" s="369">
        <f>'INPUT DATA'!L44</f>
        <v>0</v>
      </c>
      <c r="C46" s="369"/>
      <c r="D46" s="369"/>
      <c r="E46" s="370"/>
      <c r="F46" s="394"/>
      <c r="G46" s="395"/>
      <c r="H46" s="395"/>
      <c r="I46" s="395"/>
      <c r="J46" s="395"/>
      <c r="K46" s="395"/>
      <c r="L46" s="395"/>
      <c r="M46" s="395"/>
      <c r="N46" s="395"/>
      <c r="O46" s="396"/>
      <c r="P46" s="388" t="str">
        <f t="shared" si="0"/>
        <v/>
      </c>
      <c r="Q46" s="380" t="str">
        <f t="shared" si="1"/>
        <v/>
      </c>
      <c r="R46" s="389" t="str">
        <f t="shared" si="2"/>
        <v/>
      </c>
      <c r="S46" s="394"/>
      <c r="T46" s="395"/>
      <c r="U46" s="395"/>
      <c r="V46" s="395"/>
      <c r="W46" s="395"/>
      <c r="X46" s="395"/>
      <c r="Y46" s="395"/>
      <c r="Z46" s="395"/>
      <c r="AA46" s="395"/>
      <c r="AB46" s="396"/>
      <c r="AC46" s="390" t="str">
        <f t="shared" si="3"/>
        <v/>
      </c>
      <c r="AD46" s="380" t="str">
        <f t="shared" si="4"/>
        <v/>
      </c>
      <c r="AE46" s="391" t="str">
        <f t="shared" si="5"/>
        <v/>
      </c>
      <c r="AF46" s="379"/>
      <c r="AG46" s="380" t="str">
        <f t="shared" si="6"/>
        <v/>
      </c>
      <c r="AH46" s="381" t="str">
        <f t="shared" si="7"/>
        <v/>
      </c>
      <c r="AI46" s="392" t="str">
        <f t="shared" si="8"/>
        <v/>
      </c>
      <c r="AJ46" s="393" t="str">
        <f>IFERROR(VLOOKUP(AI46,'Helper(IMPORTANT!)'!$CQ$1:$CR$41,2,TRUE),"")</f>
        <v/>
      </c>
      <c r="AL46" s="268"/>
      <c r="AO46" s="270"/>
      <c r="AP46" s="270"/>
      <c r="AQ46" s="270"/>
      <c r="AR46" s="270"/>
      <c r="AS46" s="270"/>
      <c r="AT46" s="270"/>
      <c r="AU46" s="270"/>
      <c r="AV46" s="270"/>
      <c r="AW46" s="270"/>
      <c r="AX46" s="270"/>
      <c r="AY46" s="270"/>
      <c r="AZ46" s="270"/>
      <c r="BA46" s="270"/>
      <c r="BB46" s="270"/>
      <c r="BC46" s="270"/>
      <c r="BD46" s="270"/>
    </row>
    <row r="47" ht="18" customHeight="1" spans="1:56">
      <c r="A47" s="384">
        <v>35</v>
      </c>
      <c r="B47" s="369">
        <f>'INPUT DATA'!L45</f>
        <v>0</v>
      </c>
      <c r="C47" s="369"/>
      <c r="D47" s="369"/>
      <c r="E47" s="370"/>
      <c r="F47" s="394"/>
      <c r="G47" s="395"/>
      <c r="H47" s="395"/>
      <c r="I47" s="395"/>
      <c r="J47" s="395"/>
      <c r="K47" s="395"/>
      <c r="L47" s="395"/>
      <c r="M47" s="395"/>
      <c r="N47" s="395"/>
      <c r="O47" s="396"/>
      <c r="P47" s="388" t="str">
        <f t="shared" si="0"/>
        <v/>
      </c>
      <c r="Q47" s="380" t="str">
        <f t="shared" si="1"/>
        <v/>
      </c>
      <c r="R47" s="389" t="str">
        <f t="shared" si="2"/>
        <v/>
      </c>
      <c r="S47" s="394"/>
      <c r="T47" s="395"/>
      <c r="U47" s="395"/>
      <c r="V47" s="395"/>
      <c r="W47" s="395"/>
      <c r="X47" s="395"/>
      <c r="Y47" s="395"/>
      <c r="Z47" s="395"/>
      <c r="AA47" s="395"/>
      <c r="AB47" s="396"/>
      <c r="AC47" s="390" t="str">
        <f t="shared" si="3"/>
        <v/>
      </c>
      <c r="AD47" s="380" t="str">
        <f t="shared" si="4"/>
        <v/>
      </c>
      <c r="AE47" s="391" t="str">
        <f t="shared" si="5"/>
        <v/>
      </c>
      <c r="AF47" s="379"/>
      <c r="AG47" s="380" t="str">
        <f t="shared" si="6"/>
        <v/>
      </c>
      <c r="AH47" s="381" t="str">
        <f t="shared" si="7"/>
        <v/>
      </c>
      <c r="AI47" s="392" t="str">
        <f t="shared" si="8"/>
        <v/>
      </c>
      <c r="AJ47" s="393" t="str">
        <f>IFERROR(VLOOKUP(AI47,'Helper(IMPORTANT!)'!$CQ$1:$CR$41,2,TRUE),"")</f>
        <v/>
      </c>
      <c r="AL47" s="268"/>
      <c r="AO47" s="270"/>
      <c r="AP47" s="270"/>
      <c r="AQ47" s="270"/>
      <c r="AR47" s="270"/>
      <c r="AS47" s="270"/>
      <c r="AT47" s="270"/>
      <c r="AU47" s="270"/>
      <c r="AV47" s="270"/>
      <c r="AW47" s="270"/>
      <c r="AX47" s="270"/>
      <c r="AY47" s="270"/>
      <c r="AZ47" s="270"/>
      <c r="BA47" s="270"/>
      <c r="BB47" s="270"/>
      <c r="BC47" s="270"/>
      <c r="BD47" s="270"/>
    </row>
    <row r="48" ht="18" customHeight="1" spans="1:56">
      <c r="A48" s="384">
        <v>36</v>
      </c>
      <c r="B48" s="369">
        <f>'INPUT DATA'!L46</f>
        <v>0</v>
      </c>
      <c r="C48" s="369"/>
      <c r="D48" s="369"/>
      <c r="E48" s="370"/>
      <c r="F48" s="394"/>
      <c r="G48" s="395"/>
      <c r="H48" s="395"/>
      <c r="I48" s="395"/>
      <c r="J48" s="395"/>
      <c r="K48" s="395"/>
      <c r="L48" s="395"/>
      <c r="M48" s="395"/>
      <c r="N48" s="395"/>
      <c r="O48" s="396"/>
      <c r="P48" s="388" t="str">
        <f t="shared" si="0"/>
        <v/>
      </c>
      <c r="Q48" s="380" t="str">
        <f t="shared" si="1"/>
        <v/>
      </c>
      <c r="R48" s="389" t="str">
        <f t="shared" si="2"/>
        <v/>
      </c>
      <c r="S48" s="394"/>
      <c r="T48" s="395"/>
      <c r="U48" s="395"/>
      <c r="V48" s="395"/>
      <c r="W48" s="395"/>
      <c r="X48" s="395"/>
      <c r="Y48" s="395"/>
      <c r="Z48" s="395"/>
      <c r="AA48" s="395"/>
      <c r="AB48" s="396"/>
      <c r="AC48" s="390" t="str">
        <f t="shared" si="3"/>
        <v/>
      </c>
      <c r="AD48" s="380" t="str">
        <f t="shared" si="4"/>
        <v/>
      </c>
      <c r="AE48" s="391" t="str">
        <f t="shared" si="5"/>
        <v/>
      </c>
      <c r="AF48" s="379"/>
      <c r="AG48" s="380" t="str">
        <f t="shared" si="6"/>
        <v/>
      </c>
      <c r="AH48" s="381" t="str">
        <f t="shared" si="7"/>
        <v/>
      </c>
      <c r="AI48" s="392" t="str">
        <f t="shared" si="8"/>
        <v/>
      </c>
      <c r="AJ48" s="393" t="str">
        <f>IFERROR(VLOOKUP(AI48,'Helper(IMPORTANT!)'!$CQ$1:$CR$41,2,TRUE),"")</f>
        <v/>
      </c>
      <c r="AL48" s="268"/>
      <c r="AO48" s="270"/>
      <c r="AP48" s="270"/>
      <c r="AQ48" s="270"/>
      <c r="AR48" s="270"/>
      <c r="AS48" s="270"/>
      <c r="AT48" s="270"/>
      <c r="AU48" s="270"/>
      <c r="AV48" s="270"/>
      <c r="AW48" s="270"/>
      <c r="AX48" s="270"/>
      <c r="AY48" s="270"/>
      <c r="AZ48" s="270"/>
      <c r="BA48" s="270"/>
      <c r="BB48" s="270"/>
      <c r="BC48" s="270"/>
      <c r="BD48" s="270"/>
    </row>
    <row r="49" ht="18" customHeight="1" spans="1:56">
      <c r="A49" s="384">
        <v>37</v>
      </c>
      <c r="B49" s="369">
        <f>'INPUT DATA'!L47</f>
        <v>0</v>
      </c>
      <c r="C49" s="369"/>
      <c r="D49" s="369"/>
      <c r="E49" s="370"/>
      <c r="F49" s="394"/>
      <c r="G49" s="395"/>
      <c r="H49" s="395"/>
      <c r="I49" s="395"/>
      <c r="J49" s="395"/>
      <c r="K49" s="395"/>
      <c r="L49" s="395"/>
      <c r="M49" s="395"/>
      <c r="N49" s="395"/>
      <c r="O49" s="396"/>
      <c r="P49" s="388" t="str">
        <f t="shared" si="0"/>
        <v/>
      </c>
      <c r="Q49" s="380" t="str">
        <f t="shared" si="1"/>
        <v/>
      </c>
      <c r="R49" s="389" t="str">
        <f t="shared" si="2"/>
        <v/>
      </c>
      <c r="S49" s="394"/>
      <c r="T49" s="395"/>
      <c r="U49" s="395"/>
      <c r="V49" s="395"/>
      <c r="W49" s="395"/>
      <c r="X49" s="395"/>
      <c r="Y49" s="395"/>
      <c r="Z49" s="395"/>
      <c r="AA49" s="395"/>
      <c r="AB49" s="396"/>
      <c r="AC49" s="390" t="str">
        <f t="shared" si="3"/>
        <v/>
      </c>
      <c r="AD49" s="380" t="str">
        <f t="shared" si="4"/>
        <v/>
      </c>
      <c r="AE49" s="391" t="str">
        <f t="shared" si="5"/>
        <v/>
      </c>
      <c r="AF49" s="379"/>
      <c r="AG49" s="380" t="str">
        <f t="shared" si="6"/>
        <v/>
      </c>
      <c r="AH49" s="381" t="str">
        <f t="shared" si="7"/>
        <v/>
      </c>
      <c r="AI49" s="392" t="str">
        <f t="shared" si="8"/>
        <v/>
      </c>
      <c r="AJ49" s="393" t="str">
        <f>IFERROR(VLOOKUP(AI49,'Helper(IMPORTANT!)'!$CQ$1:$CR$41,2,TRUE),"")</f>
        <v/>
      </c>
      <c r="AL49" s="268"/>
      <c r="AO49" s="270"/>
      <c r="AP49" s="270"/>
      <c r="AQ49" s="270"/>
      <c r="AR49" s="270"/>
      <c r="AS49" s="270"/>
      <c r="AT49" s="270"/>
      <c r="AU49" s="270"/>
      <c r="AV49" s="270"/>
      <c r="AW49" s="270"/>
      <c r="AX49" s="270"/>
      <c r="AY49" s="270"/>
      <c r="AZ49" s="270"/>
      <c r="BA49" s="270"/>
      <c r="BB49" s="270"/>
      <c r="BC49" s="270"/>
      <c r="BD49" s="270"/>
    </row>
    <row r="50" ht="18" customHeight="1" spans="1:56">
      <c r="A50" s="384">
        <v>38</v>
      </c>
      <c r="B50" s="369">
        <f>'INPUT DATA'!L48</f>
        <v>0</v>
      </c>
      <c r="C50" s="369"/>
      <c r="D50" s="369"/>
      <c r="E50" s="370"/>
      <c r="F50" s="394"/>
      <c r="G50" s="395"/>
      <c r="H50" s="395"/>
      <c r="I50" s="395"/>
      <c r="J50" s="395"/>
      <c r="K50" s="395"/>
      <c r="L50" s="395"/>
      <c r="M50" s="395"/>
      <c r="N50" s="395"/>
      <c r="O50" s="396"/>
      <c r="P50" s="388" t="str">
        <f t="shared" si="0"/>
        <v/>
      </c>
      <c r="Q50" s="380" t="str">
        <f t="shared" si="1"/>
        <v/>
      </c>
      <c r="R50" s="389" t="str">
        <f t="shared" si="2"/>
        <v/>
      </c>
      <c r="S50" s="394"/>
      <c r="T50" s="395"/>
      <c r="U50" s="395"/>
      <c r="V50" s="395"/>
      <c r="W50" s="395"/>
      <c r="X50" s="395"/>
      <c r="Y50" s="395"/>
      <c r="Z50" s="395"/>
      <c r="AA50" s="395"/>
      <c r="AB50" s="396"/>
      <c r="AC50" s="390" t="str">
        <f t="shared" si="3"/>
        <v/>
      </c>
      <c r="AD50" s="380" t="str">
        <f t="shared" si="4"/>
        <v/>
      </c>
      <c r="AE50" s="391" t="str">
        <f t="shared" si="5"/>
        <v/>
      </c>
      <c r="AF50" s="379"/>
      <c r="AG50" s="380" t="str">
        <f t="shared" si="6"/>
        <v/>
      </c>
      <c r="AH50" s="381" t="str">
        <f t="shared" si="7"/>
        <v/>
      </c>
      <c r="AI50" s="392" t="str">
        <f t="shared" si="8"/>
        <v/>
      </c>
      <c r="AJ50" s="393" t="str">
        <f>IFERROR(VLOOKUP(AI50,'Helper(IMPORTANT!)'!$CQ$1:$CR$41,2,TRUE),"")</f>
        <v/>
      </c>
      <c r="AL50" s="268"/>
      <c r="AO50" s="270"/>
      <c r="AP50" s="270"/>
      <c r="AQ50" s="270"/>
      <c r="AR50" s="270"/>
      <c r="AS50" s="270"/>
      <c r="AT50" s="270"/>
      <c r="AU50" s="270"/>
      <c r="AV50" s="270"/>
      <c r="AW50" s="270"/>
      <c r="AX50" s="270"/>
      <c r="AY50" s="270"/>
      <c r="AZ50" s="270"/>
      <c r="BA50" s="270"/>
      <c r="BB50" s="270"/>
      <c r="BC50" s="270"/>
      <c r="BD50" s="270"/>
    </row>
    <row r="51" ht="18" customHeight="1" spans="1:56">
      <c r="A51" s="384">
        <v>39</v>
      </c>
      <c r="B51" s="369">
        <f>'INPUT DATA'!L49</f>
        <v>0</v>
      </c>
      <c r="C51" s="369"/>
      <c r="D51" s="369"/>
      <c r="E51" s="370"/>
      <c r="F51" s="394"/>
      <c r="G51" s="395"/>
      <c r="H51" s="395"/>
      <c r="I51" s="395"/>
      <c r="J51" s="395"/>
      <c r="K51" s="395"/>
      <c r="L51" s="395"/>
      <c r="M51" s="395"/>
      <c r="N51" s="395"/>
      <c r="O51" s="396"/>
      <c r="P51" s="388" t="str">
        <f t="shared" si="0"/>
        <v/>
      </c>
      <c r="Q51" s="380" t="str">
        <f t="shared" si="1"/>
        <v/>
      </c>
      <c r="R51" s="389" t="str">
        <f t="shared" si="2"/>
        <v/>
      </c>
      <c r="S51" s="394"/>
      <c r="T51" s="395"/>
      <c r="U51" s="395"/>
      <c r="V51" s="395"/>
      <c r="W51" s="395"/>
      <c r="X51" s="395"/>
      <c r="Y51" s="395"/>
      <c r="Z51" s="395"/>
      <c r="AA51" s="395"/>
      <c r="AB51" s="396"/>
      <c r="AC51" s="390" t="str">
        <f t="shared" si="3"/>
        <v/>
      </c>
      <c r="AD51" s="380" t="str">
        <f t="shared" si="4"/>
        <v/>
      </c>
      <c r="AE51" s="391" t="str">
        <f t="shared" si="5"/>
        <v/>
      </c>
      <c r="AF51" s="379"/>
      <c r="AG51" s="380" t="str">
        <f t="shared" si="6"/>
        <v/>
      </c>
      <c r="AH51" s="381" t="str">
        <f t="shared" si="7"/>
        <v/>
      </c>
      <c r="AI51" s="392" t="str">
        <f t="shared" si="8"/>
        <v/>
      </c>
      <c r="AJ51" s="393" t="str">
        <f>IFERROR(VLOOKUP(AI51,'Helper(IMPORTANT!)'!$CQ$1:$CR$41,2,TRUE),"")</f>
        <v/>
      </c>
      <c r="AL51" s="268"/>
      <c r="AO51" s="270"/>
      <c r="AP51" s="270"/>
      <c r="AQ51" s="270"/>
      <c r="AR51" s="270"/>
      <c r="AS51" s="270"/>
      <c r="AT51" s="270"/>
      <c r="AU51" s="270"/>
      <c r="AV51" s="270"/>
      <c r="AW51" s="270"/>
      <c r="AX51" s="270"/>
      <c r="AY51" s="270"/>
      <c r="AZ51" s="270"/>
      <c r="BA51" s="270"/>
      <c r="BB51" s="270"/>
      <c r="BC51" s="270"/>
      <c r="BD51" s="270"/>
    </row>
    <row r="52" ht="18" customHeight="1" spans="1:56">
      <c r="A52" s="384">
        <v>40</v>
      </c>
      <c r="B52" s="369">
        <f>'INPUT DATA'!L50</f>
        <v>0</v>
      </c>
      <c r="C52" s="369"/>
      <c r="D52" s="369"/>
      <c r="E52" s="370"/>
      <c r="F52" s="394"/>
      <c r="G52" s="395"/>
      <c r="H52" s="395"/>
      <c r="I52" s="395"/>
      <c r="J52" s="395"/>
      <c r="K52" s="395"/>
      <c r="L52" s="395"/>
      <c r="M52" s="395"/>
      <c r="N52" s="395"/>
      <c r="O52" s="396"/>
      <c r="P52" s="388" t="str">
        <f t="shared" si="0"/>
        <v/>
      </c>
      <c r="Q52" s="380" t="str">
        <f t="shared" si="1"/>
        <v/>
      </c>
      <c r="R52" s="389" t="str">
        <f t="shared" si="2"/>
        <v/>
      </c>
      <c r="S52" s="394"/>
      <c r="T52" s="395"/>
      <c r="U52" s="395"/>
      <c r="V52" s="395"/>
      <c r="W52" s="395"/>
      <c r="X52" s="395"/>
      <c r="Y52" s="395"/>
      <c r="Z52" s="395"/>
      <c r="AA52" s="395"/>
      <c r="AB52" s="396"/>
      <c r="AC52" s="390" t="str">
        <f t="shared" si="3"/>
        <v/>
      </c>
      <c r="AD52" s="380" t="str">
        <f t="shared" si="4"/>
        <v/>
      </c>
      <c r="AE52" s="391" t="str">
        <f t="shared" si="5"/>
        <v/>
      </c>
      <c r="AF52" s="379"/>
      <c r="AG52" s="380" t="str">
        <f t="shared" si="6"/>
        <v/>
      </c>
      <c r="AH52" s="381" t="str">
        <f t="shared" si="7"/>
        <v/>
      </c>
      <c r="AI52" s="392" t="str">
        <f t="shared" si="8"/>
        <v/>
      </c>
      <c r="AJ52" s="393" t="str">
        <f>IFERROR(VLOOKUP(AI52,'Helper(IMPORTANT!)'!$CQ$1:$CR$41,2,TRUE),"")</f>
        <v/>
      </c>
      <c r="AL52" s="268"/>
      <c r="AO52" s="270"/>
      <c r="AP52" s="270"/>
      <c r="AQ52" s="270"/>
      <c r="AR52" s="270"/>
      <c r="AS52" s="270"/>
      <c r="AT52" s="270"/>
      <c r="AU52" s="270"/>
      <c r="AV52" s="270"/>
      <c r="AW52" s="270"/>
      <c r="AX52" s="270"/>
      <c r="AY52" s="270"/>
      <c r="AZ52" s="270"/>
      <c r="BA52" s="270"/>
      <c r="BB52" s="270"/>
      <c r="BC52" s="270"/>
      <c r="BD52" s="270"/>
    </row>
    <row r="53" ht="18" customHeight="1" spans="1:56">
      <c r="A53" s="384">
        <v>41</v>
      </c>
      <c r="B53" s="369">
        <f>'INPUT DATA'!L51</f>
        <v>0</v>
      </c>
      <c r="C53" s="369"/>
      <c r="D53" s="369"/>
      <c r="E53" s="370"/>
      <c r="F53" s="394"/>
      <c r="G53" s="395"/>
      <c r="H53" s="395"/>
      <c r="I53" s="395"/>
      <c r="J53" s="395"/>
      <c r="K53" s="395"/>
      <c r="L53" s="395"/>
      <c r="M53" s="395"/>
      <c r="N53" s="395"/>
      <c r="O53" s="396"/>
      <c r="P53" s="388" t="str">
        <f t="shared" si="0"/>
        <v/>
      </c>
      <c r="Q53" s="380" t="str">
        <f t="shared" si="1"/>
        <v/>
      </c>
      <c r="R53" s="389" t="str">
        <f t="shared" si="2"/>
        <v/>
      </c>
      <c r="S53" s="394"/>
      <c r="T53" s="395"/>
      <c r="U53" s="395"/>
      <c r="V53" s="395"/>
      <c r="W53" s="395"/>
      <c r="X53" s="395"/>
      <c r="Y53" s="395"/>
      <c r="Z53" s="395"/>
      <c r="AA53" s="395"/>
      <c r="AB53" s="396"/>
      <c r="AC53" s="390" t="str">
        <f t="shared" si="3"/>
        <v/>
      </c>
      <c r="AD53" s="380" t="str">
        <f t="shared" si="4"/>
        <v/>
      </c>
      <c r="AE53" s="391" t="str">
        <f t="shared" si="5"/>
        <v/>
      </c>
      <c r="AF53" s="379"/>
      <c r="AG53" s="380" t="str">
        <f t="shared" si="6"/>
        <v/>
      </c>
      <c r="AH53" s="381" t="str">
        <f t="shared" si="7"/>
        <v/>
      </c>
      <c r="AI53" s="392" t="str">
        <f t="shared" si="8"/>
        <v/>
      </c>
      <c r="AJ53" s="393" t="str">
        <f>IFERROR(VLOOKUP(AI53,'Helper(IMPORTANT!)'!$CQ$1:$CR$41,2,TRUE),"")</f>
        <v/>
      </c>
      <c r="AL53" s="268"/>
      <c r="AO53" s="270"/>
      <c r="AP53" s="270"/>
      <c r="AQ53" s="270"/>
      <c r="AR53" s="270"/>
      <c r="AS53" s="270"/>
      <c r="AT53" s="270"/>
      <c r="AU53" s="270"/>
      <c r="AV53" s="270"/>
      <c r="AW53" s="270"/>
      <c r="AX53" s="270"/>
      <c r="AY53" s="270"/>
      <c r="AZ53" s="270"/>
      <c r="BA53" s="270"/>
      <c r="BB53" s="270"/>
      <c r="BC53" s="270"/>
      <c r="BD53" s="270"/>
    </row>
    <row r="54" ht="18" customHeight="1" spans="1:56">
      <c r="A54" s="384">
        <v>42</v>
      </c>
      <c r="B54" s="369">
        <f>'INPUT DATA'!L52</f>
        <v>0</v>
      </c>
      <c r="C54" s="369"/>
      <c r="D54" s="369"/>
      <c r="E54" s="370"/>
      <c r="F54" s="394"/>
      <c r="G54" s="395"/>
      <c r="H54" s="395"/>
      <c r="I54" s="395"/>
      <c r="J54" s="395"/>
      <c r="K54" s="395"/>
      <c r="L54" s="395"/>
      <c r="M54" s="395"/>
      <c r="N54" s="395"/>
      <c r="O54" s="396"/>
      <c r="P54" s="388" t="str">
        <f t="shared" si="0"/>
        <v/>
      </c>
      <c r="Q54" s="380" t="str">
        <f t="shared" si="1"/>
        <v/>
      </c>
      <c r="R54" s="389" t="str">
        <f t="shared" si="2"/>
        <v/>
      </c>
      <c r="S54" s="394"/>
      <c r="T54" s="395"/>
      <c r="U54" s="395"/>
      <c r="V54" s="395"/>
      <c r="W54" s="395"/>
      <c r="X54" s="395"/>
      <c r="Y54" s="395"/>
      <c r="Z54" s="395"/>
      <c r="AA54" s="395"/>
      <c r="AB54" s="396"/>
      <c r="AC54" s="390" t="str">
        <f t="shared" si="3"/>
        <v/>
      </c>
      <c r="AD54" s="380" t="str">
        <f t="shared" si="4"/>
        <v/>
      </c>
      <c r="AE54" s="391" t="str">
        <f t="shared" si="5"/>
        <v/>
      </c>
      <c r="AF54" s="379"/>
      <c r="AG54" s="380" t="str">
        <f t="shared" si="6"/>
        <v/>
      </c>
      <c r="AH54" s="381" t="str">
        <f t="shared" si="7"/>
        <v/>
      </c>
      <c r="AI54" s="392" t="str">
        <f t="shared" si="8"/>
        <v/>
      </c>
      <c r="AJ54" s="393" t="str">
        <f>IFERROR(VLOOKUP(AI54,'Helper(IMPORTANT!)'!$CQ$1:$CR$41,2,TRUE),"")</f>
        <v/>
      </c>
      <c r="AL54" s="268"/>
      <c r="AO54" s="270"/>
      <c r="AP54" s="270"/>
      <c r="AQ54" s="270"/>
      <c r="AR54" s="270"/>
      <c r="AS54" s="270"/>
      <c r="AT54" s="270"/>
      <c r="AU54" s="270"/>
      <c r="AV54" s="270"/>
      <c r="AW54" s="270"/>
      <c r="AX54" s="270"/>
      <c r="AY54" s="270"/>
      <c r="AZ54" s="270"/>
      <c r="BA54" s="270"/>
      <c r="BB54" s="270"/>
      <c r="BC54" s="270"/>
      <c r="BD54" s="270"/>
    </row>
    <row r="55" ht="18" customHeight="1" spans="1:56">
      <c r="A55" s="384">
        <v>43</v>
      </c>
      <c r="B55" s="369">
        <f>'INPUT DATA'!L53</f>
        <v>0</v>
      </c>
      <c r="C55" s="369"/>
      <c r="D55" s="369"/>
      <c r="E55" s="370"/>
      <c r="F55" s="394"/>
      <c r="G55" s="395"/>
      <c r="H55" s="395"/>
      <c r="I55" s="395"/>
      <c r="J55" s="395"/>
      <c r="K55" s="395"/>
      <c r="L55" s="395"/>
      <c r="M55" s="395"/>
      <c r="N55" s="395"/>
      <c r="O55" s="396"/>
      <c r="P55" s="388" t="str">
        <f t="shared" si="0"/>
        <v/>
      </c>
      <c r="Q55" s="380" t="str">
        <f t="shared" si="1"/>
        <v/>
      </c>
      <c r="R55" s="389" t="str">
        <f t="shared" si="2"/>
        <v/>
      </c>
      <c r="S55" s="394"/>
      <c r="T55" s="395"/>
      <c r="U55" s="395"/>
      <c r="V55" s="395"/>
      <c r="W55" s="395"/>
      <c r="X55" s="395"/>
      <c r="Y55" s="395"/>
      <c r="Z55" s="395"/>
      <c r="AA55" s="395"/>
      <c r="AB55" s="396"/>
      <c r="AC55" s="390" t="str">
        <f t="shared" si="3"/>
        <v/>
      </c>
      <c r="AD55" s="380" t="str">
        <f t="shared" si="4"/>
        <v/>
      </c>
      <c r="AE55" s="391" t="str">
        <f t="shared" si="5"/>
        <v/>
      </c>
      <c r="AF55" s="379"/>
      <c r="AG55" s="380" t="str">
        <f t="shared" si="6"/>
        <v/>
      </c>
      <c r="AH55" s="381" t="str">
        <f t="shared" si="7"/>
        <v/>
      </c>
      <c r="AI55" s="392" t="str">
        <f t="shared" si="8"/>
        <v/>
      </c>
      <c r="AJ55" s="393" t="str">
        <f>IFERROR(VLOOKUP(AI55,'Helper(IMPORTANT!)'!$CQ$1:$CR$41,2,TRUE),"")</f>
        <v/>
      </c>
      <c r="AL55" s="268"/>
      <c r="AO55" s="270"/>
      <c r="AP55" s="270"/>
      <c r="AQ55" s="270"/>
      <c r="AR55" s="270"/>
      <c r="AS55" s="270"/>
      <c r="AT55" s="270"/>
      <c r="AU55" s="270"/>
      <c r="AV55" s="270"/>
      <c r="AW55" s="270"/>
      <c r="AX55" s="270"/>
      <c r="AY55" s="270"/>
      <c r="AZ55" s="270"/>
      <c r="BA55" s="270"/>
      <c r="BB55" s="270"/>
      <c r="BC55" s="270"/>
      <c r="BD55" s="270"/>
    </row>
    <row r="56" ht="18" customHeight="1" spans="1:56">
      <c r="A56" s="384">
        <v>44</v>
      </c>
      <c r="B56" s="369">
        <f>'INPUT DATA'!L54</f>
        <v>0</v>
      </c>
      <c r="C56" s="369"/>
      <c r="D56" s="369"/>
      <c r="E56" s="370"/>
      <c r="F56" s="394"/>
      <c r="G56" s="395"/>
      <c r="H56" s="395"/>
      <c r="I56" s="395"/>
      <c r="J56" s="395"/>
      <c r="K56" s="395"/>
      <c r="L56" s="395"/>
      <c r="M56" s="395"/>
      <c r="N56" s="395"/>
      <c r="O56" s="396"/>
      <c r="P56" s="388" t="str">
        <f t="shared" si="0"/>
        <v/>
      </c>
      <c r="Q56" s="380" t="str">
        <f t="shared" si="1"/>
        <v/>
      </c>
      <c r="R56" s="389" t="str">
        <f t="shared" si="2"/>
        <v/>
      </c>
      <c r="S56" s="394"/>
      <c r="T56" s="395"/>
      <c r="U56" s="395"/>
      <c r="V56" s="395"/>
      <c r="W56" s="395"/>
      <c r="X56" s="395"/>
      <c r="Y56" s="395"/>
      <c r="Z56" s="395"/>
      <c r="AA56" s="395"/>
      <c r="AB56" s="396"/>
      <c r="AC56" s="390" t="str">
        <f t="shared" si="3"/>
        <v/>
      </c>
      <c r="AD56" s="380" t="str">
        <f t="shared" si="4"/>
        <v/>
      </c>
      <c r="AE56" s="391" t="str">
        <f t="shared" si="5"/>
        <v/>
      </c>
      <c r="AF56" s="379"/>
      <c r="AG56" s="380" t="str">
        <f t="shared" si="6"/>
        <v/>
      </c>
      <c r="AH56" s="381" t="str">
        <f t="shared" si="7"/>
        <v/>
      </c>
      <c r="AI56" s="392" t="str">
        <f t="shared" si="8"/>
        <v/>
      </c>
      <c r="AJ56" s="393" t="str">
        <f>IFERROR(VLOOKUP(AI56,'Helper(IMPORTANT!)'!$CQ$1:$CR$41,2,TRUE),"")</f>
        <v/>
      </c>
      <c r="AL56" s="268"/>
      <c r="AO56" s="270"/>
      <c r="AP56" s="270"/>
      <c r="AQ56" s="270"/>
      <c r="AR56" s="270"/>
      <c r="AS56" s="270"/>
      <c r="AT56" s="270"/>
      <c r="AU56" s="270"/>
      <c r="AV56" s="270"/>
      <c r="AW56" s="270"/>
      <c r="AX56" s="270"/>
      <c r="AY56" s="270"/>
      <c r="AZ56" s="270"/>
      <c r="BA56" s="270"/>
      <c r="BB56" s="270"/>
      <c r="BC56" s="270"/>
      <c r="BD56" s="270"/>
    </row>
    <row r="57" ht="18" customHeight="1" spans="1:56">
      <c r="A57" s="384">
        <v>45</v>
      </c>
      <c r="B57" s="369">
        <f>'INPUT DATA'!L55</f>
        <v>0</v>
      </c>
      <c r="C57" s="369"/>
      <c r="D57" s="369"/>
      <c r="E57" s="370"/>
      <c r="F57" s="394"/>
      <c r="G57" s="395"/>
      <c r="H57" s="395"/>
      <c r="I57" s="395"/>
      <c r="J57" s="395"/>
      <c r="K57" s="395"/>
      <c r="L57" s="395"/>
      <c r="M57" s="395"/>
      <c r="N57" s="395"/>
      <c r="O57" s="396"/>
      <c r="P57" s="388" t="str">
        <f t="shared" si="0"/>
        <v/>
      </c>
      <c r="Q57" s="380" t="str">
        <f t="shared" si="1"/>
        <v/>
      </c>
      <c r="R57" s="389" t="str">
        <f t="shared" si="2"/>
        <v/>
      </c>
      <c r="S57" s="394"/>
      <c r="T57" s="395"/>
      <c r="U57" s="395"/>
      <c r="V57" s="395"/>
      <c r="W57" s="395"/>
      <c r="X57" s="395"/>
      <c r="Y57" s="395"/>
      <c r="Z57" s="395"/>
      <c r="AA57" s="395"/>
      <c r="AB57" s="396"/>
      <c r="AC57" s="390" t="str">
        <f t="shared" si="3"/>
        <v/>
      </c>
      <c r="AD57" s="380" t="str">
        <f t="shared" si="4"/>
        <v/>
      </c>
      <c r="AE57" s="391" t="str">
        <f t="shared" si="5"/>
        <v/>
      </c>
      <c r="AF57" s="379"/>
      <c r="AG57" s="380" t="str">
        <f t="shared" si="6"/>
        <v/>
      </c>
      <c r="AH57" s="381" t="str">
        <f t="shared" si="7"/>
        <v/>
      </c>
      <c r="AI57" s="392" t="str">
        <f t="shared" si="8"/>
        <v/>
      </c>
      <c r="AJ57" s="393" t="str">
        <f>IFERROR(VLOOKUP(AI57,'Helper(IMPORTANT!)'!$CQ$1:$CR$41,2,TRUE),"")</f>
        <v/>
      </c>
      <c r="AL57" s="268"/>
      <c r="AO57" s="270"/>
      <c r="AP57" s="270"/>
      <c r="AQ57" s="270"/>
      <c r="AR57" s="270"/>
      <c r="AS57" s="270"/>
      <c r="AT57" s="270"/>
      <c r="AU57" s="270"/>
      <c r="AV57" s="270"/>
      <c r="AW57" s="270"/>
      <c r="AX57" s="270"/>
      <c r="AY57" s="270"/>
      <c r="AZ57" s="270"/>
      <c r="BA57" s="270"/>
      <c r="BB57" s="270"/>
      <c r="BC57" s="270"/>
      <c r="BD57" s="270"/>
    </row>
    <row r="58" ht="18" customHeight="1" spans="1:56">
      <c r="A58" s="384">
        <v>46</v>
      </c>
      <c r="B58" s="369">
        <f>'INPUT DATA'!L56</f>
        <v>0</v>
      </c>
      <c r="C58" s="369"/>
      <c r="D58" s="369"/>
      <c r="E58" s="370"/>
      <c r="F58" s="394"/>
      <c r="G58" s="395"/>
      <c r="H58" s="395"/>
      <c r="I58" s="395"/>
      <c r="J58" s="395"/>
      <c r="K58" s="395"/>
      <c r="L58" s="395"/>
      <c r="M58" s="395"/>
      <c r="N58" s="395"/>
      <c r="O58" s="396"/>
      <c r="P58" s="388" t="str">
        <f t="shared" si="0"/>
        <v/>
      </c>
      <c r="Q58" s="380" t="str">
        <f t="shared" si="1"/>
        <v/>
      </c>
      <c r="R58" s="389" t="str">
        <f t="shared" si="2"/>
        <v/>
      </c>
      <c r="S58" s="394"/>
      <c r="T58" s="395"/>
      <c r="U58" s="395"/>
      <c r="V58" s="395"/>
      <c r="W58" s="395"/>
      <c r="X58" s="395"/>
      <c r="Y58" s="395"/>
      <c r="Z58" s="395"/>
      <c r="AA58" s="395"/>
      <c r="AB58" s="396"/>
      <c r="AC58" s="390" t="str">
        <f t="shared" si="3"/>
        <v/>
      </c>
      <c r="AD58" s="380" t="str">
        <f t="shared" si="4"/>
        <v/>
      </c>
      <c r="AE58" s="391" t="str">
        <f t="shared" si="5"/>
        <v/>
      </c>
      <c r="AF58" s="379"/>
      <c r="AG58" s="380" t="str">
        <f t="shared" si="6"/>
        <v/>
      </c>
      <c r="AH58" s="381" t="str">
        <f t="shared" si="7"/>
        <v/>
      </c>
      <c r="AI58" s="392" t="str">
        <f t="shared" si="8"/>
        <v/>
      </c>
      <c r="AJ58" s="393" t="str">
        <f>IFERROR(VLOOKUP(AI58,'Helper(IMPORTANT!)'!$CQ$1:$CR$41,2,TRUE),"")</f>
        <v/>
      </c>
      <c r="AL58" s="268"/>
      <c r="AO58" s="270"/>
      <c r="AP58" s="270"/>
      <c r="AQ58" s="270"/>
      <c r="AR58" s="270"/>
      <c r="AS58" s="270"/>
      <c r="AT58" s="270"/>
      <c r="AU58" s="270"/>
      <c r="AV58" s="270"/>
      <c r="AW58" s="270"/>
      <c r="AX58" s="270"/>
      <c r="AY58" s="270"/>
      <c r="AZ58" s="270"/>
      <c r="BA58" s="270"/>
      <c r="BB58" s="270"/>
      <c r="BC58" s="270"/>
      <c r="BD58" s="270"/>
    </row>
    <row r="59" ht="18" customHeight="1" spans="1:56">
      <c r="A59" s="384">
        <v>47</v>
      </c>
      <c r="B59" s="369">
        <f>'INPUT DATA'!L57</f>
        <v>0</v>
      </c>
      <c r="C59" s="369"/>
      <c r="D59" s="369"/>
      <c r="E59" s="370"/>
      <c r="F59" s="394"/>
      <c r="G59" s="395"/>
      <c r="H59" s="395"/>
      <c r="I59" s="395"/>
      <c r="J59" s="395"/>
      <c r="K59" s="395"/>
      <c r="L59" s="395"/>
      <c r="M59" s="395"/>
      <c r="N59" s="395"/>
      <c r="O59" s="396"/>
      <c r="P59" s="388" t="str">
        <f t="shared" si="0"/>
        <v/>
      </c>
      <c r="Q59" s="380" t="str">
        <f t="shared" si="1"/>
        <v/>
      </c>
      <c r="R59" s="389" t="str">
        <f t="shared" si="2"/>
        <v/>
      </c>
      <c r="S59" s="394"/>
      <c r="T59" s="395"/>
      <c r="U59" s="395"/>
      <c r="V59" s="395"/>
      <c r="W59" s="395"/>
      <c r="X59" s="395"/>
      <c r="Y59" s="395"/>
      <c r="Z59" s="395"/>
      <c r="AA59" s="395"/>
      <c r="AB59" s="396"/>
      <c r="AC59" s="390" t="str">
        <f t="shared" si="3"/>
        <v/>
      </c>
      <c r="AD59" s="380" t="str">
        <f t="shared" si="4"/>
        <v/>
      </c>
      <c r="AE59" s="391" t="str">
        <f t="shared" si="5"/>
        <v/>
      </c>
      <c r="AF59" s="379"/>
      <c r="AG59" s="380" t="str">
        <f t="shared" si="6"/>
        <v/>
      </c>
      <c r="AH59" s="381" t="str">
        <f t="shared" si="7"/>
        <v/>
      </c>
      <c r="AI59" s="392" t="str">
        <f t="shared" si="8"/>
        <v/>
      </c>
      <c r="AJ59" s="393" t="str">
        <f>IFERROR(VLOOKUP(AI59,'Helper(IMPORTANT!)'!$CQ$1:$CR$41,2,TRUE),"")</f>
        <v/>
      </c>
      <c r="AL59" s="268"/>
      <c r="AO59" s="270"/>
      <c r="AP59" s="270"/>
      <c r="AQ59" s="270"/>
      <c r="AR59" s="270"/>
      <c r="AS59" s="270"/>
      <c r="AT59" s="270"/>
      <c r="AU59" s="270"/>
      <c r="AV59" s="270"/>
      <c r="AW59" s="270"/>
      <c r="AX59" s="270"/>
      <c r="AY59" s="270"/>
      <c r="AZ59" s="270"/>
      <c r="BA59" s="270"/>
      <c r="BB59" s="270"/>
      <c r="BC59" s="270"/>
      <c r="BD59" s="270"/>
    </row>
    <row r="60" ht="18" customHeight="1" spans="1:56">
      <c r="A60" s="384">
        <v>48</v>
      </c>
      <c r="B60" s="369">
        <f>'INPUT DATA'!L58</f>
        <v>0</v>
      </c>
      <c r="C60" s="369"/>
      <c r="D60" s="369"/>
      <c r="E60" s="370"/>
      <c r="F60" s="394"/>
      <c r="G60" s="395"/>
      <c r="H60" s="395"/>
      <c r="I60" s="395"/>
      <c r="J60" s="395"/>
      <c r="K60" s="395"/>
      <c r="L60" s="395"/>
      <c r="M60" s="395"/>
      <c r="N60" s="395"/>
      <c r="O60" s="396"/>
      <c r="P60" s="388" t="str">
        <f t="shared" si="0"/>
        <v/>
      </c>
      <c r="Q60" s="380" t="str">
        <f t="shared" si="1"/>
        <v/>
      </c>
      <c r="R60" s="389" t="str">
        <f t="shared" si="2"/>
        <v/>
      </c>
      <c r="S60" s="394"/>
      <c r="T60" s="395"/>
      <c r="U60" s="395"/>
      <c r="V60" s="395"/>
      <c r="W60" s="395"/>
      <c r="X60" s="395"/>
      <c r="Y60" s="395"/>
      <c r="Z60" s="395"/>
      <c r="AA60" s="395"/>
      <c r="AB60" s="396"/>
      <c r="AC60" s="390" t="str">
        <f t="shared" si="3"/>
        <v/>
      </c>
      <c r="AD60" s="380" t="str">
        <f t="shared" si="4"/>
        <v/>
      </c>
      <c r="AE60" s="391" t="str">
        <f t="shared" si="5"/>
        <v/>
      </c>
      <c r="AF60" s="379"/>
      <c r="AG60" s="380" t="str">
        <f t="shared" si="6"/>
        <v/>
      </c>
      <c r="AH60" s="381" t="str">
        <f t="shared" si="7"/>
        <v/>
      </c>
      <c r="AI60" s="392" t="str">
        <f t="shared" si="8"/>
        <v/>
      </c>
      <c r="AJ60" s="393" t="str">
        <f>IFERROR(VLOOKUP(AI60,'Helper(IMPORTANT!)'!$CQ$1:$CR$41,2,TRUE),"")</f>
        <v/>
      </c>
      <c r="AL60" s="268"/>
      <c r="AO60" s="270"/>
      <c r="AP60" s="270"/>
      <c r="AQ60" s="270"/>
      <c r="AR60" s="270"/>
      <c r="AS60" s="270"/>
      <c r="AT60" s="270"/>
      <c r="AU60" s="270"/>
      <c r="AV60" s="270"/>
      <c r="AW60" s="270"/>
      <c r="AX60" s="270"/>
      <c r="AY60" s="270"/>
      <c r="AZ60" s="270"/>
      <c r="BA60" s="270"/>
      <c r="BB60" s="270"/>
      <c r="BC60" s="270"/>
      <c r="BD60" s="270"/>
    </row>
    <row r="61" ht="18" customHeight="1" spans="1:56">
      <c r="A61" s="384">
        <v>49</v>
      </c>
      <c r="B61" s="369">
        <f>'INPUT DATA'!L59</f>
        <v>0</v>
      </c>
      <c r="C61" s="369"/>
      <c r="D61" s="369"/>
      <c r="E61" s="370"/>
      <c r="F61" s="394"/>
      <c r="G61" s="395"/>
      <c r="H61" s="395"/>
      <c r="I61" s="395"/>
      <c r="J61" s="395"/>
      <c r="K61" s="395"/>
      <c r="L61" s="395"/>
      <c r="M61" s="395"/>
      <c r="N61" s="395"/>
      <c r="O61" s="396"/>
      <c r="P61" s="388" t="str">
        <f t="shared" si="0"/>
        <v/>
      </c>
      <c r="Q61" s="380" t="str">
        <f t="shared" si="1"/>
        <v/>
      </c>
      <c r="R61" s="389" t="str">
        <f t="shared" si="2"/>
        <v/>
      </c>
      <c r="S61" s="394"/>
      <c r="T61" s="395"/>
      <c r="U61" s="395"/>
      <c r="V61" s="395"/>
      <c r="W61" s="395"/>
      <c r="X61" s="395"/>
      <c r="Y61" s="395"/>
      <c r="Z61" s="395"/>
      <c r="AA61" s="395"/>
      <c r="AB61" s="396"/>
      <c r="AC61" s="390" t="str">
        <f t="shared" si="3"/>
        <v/>
      </c>
      <c r="AD61" s="380" t="str">
        <f t="shared" si="4"/>
        <v/>
      </c>
      <c r="AE61" s="391" t="str">
        <f t="shared" si="5"/>
        <v/>
      </c>
      <c r="AF61" s="379"/>
      <c r="AG61" s="380" t="str">
        <f t="shared" ref="AG61:AG62" si="9">IFERROR(IF(AF61="","",ROUND(AF61/$AF$11*100,2)),"")</f>
        <v/>
      </c>
      <c r="AH61" s="381" t="str">
        <f t="shared" ref="AH61:AH62" si="10">IFERROR(IF(AG61="","",ROUND(AG61*$AH$11,2)),"")</f>
        <v/>
      </c>
      <c r="AI61" s="392" t="str">
        <f t="shared" si="8"/>
        <v/>
      </c>
      <c r="AJ61" s="393" t="str">
        <f>IFERROR(VLOOKUP(AI61,'Helper(IMPORTANT!)'!$CQ$1:$CR$41,2,TRUE),"")</f>
        <v/>
      </c>
      <c r="AL61" s="268"/>
      <c r="AO61" s="270"/>
      <c r="AP61" s="270"/>
      <c r="AQ61" s="270"/>
      <c r="AR61" s="270"/>
      <c r="AS61" s="270"/>
      <c r="AT61" s="270"/>
      <c r="AU61" s="270"/>
      <c r="AV61" s="270"/>
      <c r="AW61" s="270"/>
      <c r="AX61" s="270"/>
      <c r="AY61" s="270"/>
      <c r="AZ61" s="270"/>
      <c r="BA61" s="270"/>
      <c r="BB61" s="270"/>
      <c r="BC61" s="270"/>
      <c r="BD61" s="270"/>
    </row>
    <row r="62" ht="18" customHeight="1" spans="1:56">
      <c r="A62" s="398">
        <v>50</v>
      </c>
      <c r="B62" s="369">
        <f>'INPUT DATA'!L60</f>
        <v>0</v>
      </c>
      <c r="C62" s="369"/>
      <c r="D62" s="369"/>
      <c r="E62" s="370"/>
      <c r="F62" s="399"/>
      <c r="G62" s="400"/>
      <c r="H62" s="400"/>
      <c r="I62" s="400"/>
      <c r="J62" s="400"/>
      <c r="K62" s="400"/>
      <c r="L62" s="400"/>
      <c r="M62" s="400"/>
      <c r="N62" s="400"/>
      <c r="O62" s="401"/>
      <c r="P62" s="402" t="str">
        <f t="shared" si="0"/>
        <v/>
      </c>
      <c r="Q62" s="403" t="str">
        <f t="shared" si="1"/>
        <v/>
      </c>
      <c r="R62" s="404" t="str">
        <f t="shared" si="2"/>
        <v/>
      </c>
      <c r="S62" s="399"/>
      <c r="T62" s="400"/>
      <c r="U62" s="400"/>
      <c r="V62" s="400"/>
      <c r="W62" s="400"/>
      <c r="X62" s="400"/>
      <c r="Y62" s="400"/>
      <c r="Z62" s="400"/>
      <c r="AA62" s="400"/>
      <c r="AB62" s="401"/>
      <c r="AC62" s="405" t="str">
        <f t="shared" si="3"/>
        <v/>
      </c>
      <c r="AD62" s="403" t="str">
        <f t="shared" si="4"/>
        <v/>
      </c>
      <c r="AE62" s="406" t="str">
        <f t="shared" si="5"/>
        <v/>
      </c>
      <c r="AF62" s="407"/>
      <c r="AG62" s="380" t="str">
        <f t="shared" si="9"/>
        <v/>
      </c>
      <c r="AH62" s="381" t="str">
        <f t="shared" si="10"/>
        <v/>
      </c>
      <c r="AI62" s="408" t="str">
        <f t="shared" si="8"/>
        <v/>
      </c>
      <c r="AJ62" s="409" t="str">
        <f>IFERROR(VLOOKUP(AI62,'Helper(IMPORTANT!)'!$CQ$1:$CR$41,2,TRUE),"")</f>
        <v/>
      </c>
      <c r="AL62" s="268"/>
      <c r="AO62" s="270"/>
      <c r="AP62" s="270"/>
      <c r="AQ62" s="270"/>
      <c r="AR62" s="270"/>
      <c r="AS62" s="270"/>
      <c r="AT62" s="270"/>
      <c r="AU62" s="270"/>
      <c r="AV62" s="270"/>
      <c r="AW62" s="270"/>
      <c r="AX62" s="270"/>
      <c r="AY62" s="270"/>
      <c r="AZ62" s="270"/>
      <c r="BA62" s="270"/>
      <c r="BB62" s="270"/>
      <c r="BC62" s="270"/>
      <c r="BD62" s="270"/>
    </row>
    <row r="63" ht="18" customHeight="1" spans="1:56">
      <c r="A63" s="410" t="s">
        <v>92</v>
      </c>
      <c r="B63" s="411"/>
      <c r="C63" s="411"/>
      <c r="D63" s="411"/>
      <c r="E63" s="412"/>
      <c r="F63" s="413"/>
      <c r="G63" s="182"/>
      <c r="H63" s="182"/>
      <c r="I63" s="182"/>
      <c r="J63" s="182"/>
      <c r="K63" s="182"/>
      <c r="L63" s="182"/>
      <c r="M63" s="182"/>
      <c r="N63" s="182"/>
      <c r="O63" s="183"/>
      <c r="P63" s="414"/>
      <c r="Q63" s="364"/>
      <c r="R63" s="365"/>
      <c r="S63" s="413"/>
      <c r="T63" s="182"/>
      <c r="U63" s="182"/>
      <c r="V63" s="182"/>
      <c r="W63" s="182"/>
      <c r="X63" s="182"/>
      <c r="Y63" s="182"/>
      <c r="Z63" s="182"/>
      <c r="AA63" s="182"/>
      <c r="AB63" s="183"/>
      <c r="AC63" s="414"/>
      <c r="AD63" s="364"/>
      <c r="AE63" s="415"/>
      <c r="AF63" s="363"/>
      <c r="AG63" s="364"/>
      <c r="AH63" s="365"/>
      <c r="AI63" s="416"/>
      <c r="AJ63" s="417"/>
      <c r="AL63" s="268"/>
      <c r="AO63" s="270"/>
      <c r="AP63" s="270"/>
      <c r="AQ63" s="270"/>
      <c r="AR63" s="270"/>
      <c r="AS63" s="270"/>
      <c r="AT63" s="270"/>
      <c r="AU63" s="270"/>
      <c r="AV63" s="270"/>
      <c r="AW63" s="270"/>
      <c r="AX63" s="270"/>
      <c r="AY63" s="270"/>
      <c r="AZ63" s="270"/>
      <c r="BA63" s="270"/>
      <c r="BB63" s="270"/>
      <c r="BC63" s="270"/>
      <c r="BD63" s="270"/>
    </row>
    <row r="64" ht="18" customHeight="1" spans="1:56">
      <c r="A64" s="418">
        <v>1</v>
      </c>
      <c r="B64" s="369" t="str">
        <f>'INPUT DATA'!O11</f>
        <v>BASCO, FAITH U.</v>
      </c>
      <c r="C64" s="369"/>
      <c r="D64" s="369"/>
      <c r="E64" s="370"/>
      <c r="F64" s="419"/>
      <c r="G64" s="420"/>
      <c r="H64" s="420"/>
      <c r="I64" s="420"/>
      <c r="J64" s="420"/>
      <c r="K64" s="420"/>
      <c r="L64" s="420"/>
      <c r="M64" s="420"/>
      <c r="N64" s="420"/>
      <c r="O64" s="421"/>
      <c r="P64" s="374" t="str">
        <f t="shared" si="0"/>
        <v/>
      </c>
      <c r="Q64" s="375" t="str">
        <f t="shared" ref="Q64:Q113" si="11">IFERROR(IF(P64="","",ROUND(P64/$P$11*100,2)),"")</f>
        <v/>
      </c>
      <c r="R64" s="376" t="str">
        <f t="shared" ref="R64:R113" si="12">IFERROR(IF(Q64="","",ROUND(Q64*$R$11,2)),"")</f>
        <v/>
      </c>
      <c r="S64" s="419"/>
      <c r="T64" s="420"/>
      <c r="U64" s="420"/>
      <c r="V64" s="420"/>
      <c r="W64" s="420"/>
      <c r="X64" s="420"/>
      <c r="Y64" s="420"/>
      <c r="Z64" s="420"/>
      <c r="AA64" s="420"/>
      <c r="AB64" s="421"/>
      <c r="AC64" s="377" t="str">
        <f t="shared" si="3"/>
        <v/>
      </c>
      <c r="AD64" s="375" t="str">
        <f t="shared" ref="AD64:AD113" si="13">IFERROR(IF(AC64="","",ROUND(AC64/$AC$11*100,2)),"")</f>
        <v/>
      </c>
      <c r="AE64" s="378" t="str">
        <f t="shared" ref="AE64:AE113" si="14">IFERROR(IF(AD64="","",ROUND(AD64*$AE$11,2)),"")</f>
        <v/>
      </c>
      <c r="AF64" s="379"/>
      <c r="AG64" s="380" t="str">
        <f>IFERROR(IF(AF64="","",ROUND(AF64/$AF$11*100,2)),"")</f>
        <v/>
      </c>
      <c r="AH64" s="381" t="str">
        <f t="shared" ref="AH64:AH113" si="15">IFERROR(IF(AG64="","",ROUND(AG64*$AH$11,2)),"")</f>
        <v/>
      </c>
      <c r="AI64" s="382" t="str">
        <f t="shared" ref="AI64:AI113" si="16">IFERROR(R64+AE64+AH64,"")</f>
        <v/>
      </c>
      <c r="AJ64" s="383" t="str">
        <f>IFERROR(VLOOKUP(AI64,'Helper(IMPORTANT!)'!$CQ$1:$CR$41,2,TRUE),"")</f>
        <v/>
      </c>
      <c r="AL64" s="268"/>
      <c r="AO64" s="270"/>
      <c r="AP64" s="270"/>
      <c r="AQ64" s="270"/>
      <c r="AR64" s="270"/>
      <c r="AS64" s="270"/>
      <c r="AT64" s="270"/>
      <c r="AU64" s="270"/>
      <c r="AV64" s="270"/>
      <c r="AW64" s="270"/>
      <c r="AX64" s="270"/>
      <c r="AY64" s="270"/>
      <c r="AZ64" s="270"/>
      <c r="BA64" s="270"/>
      <c r="BB64" s="270"/>
      <c r="BC64" s="270"/>
      <c r="BD64" s="270"/>
    </row>
    <row r="65" ht="18" customHeight="1" spans="1:56">
      <c r="A65" s="384">
        <v>2</v>
      </c>
      <c r="B65" s="369" t="str">
        <f>'INPUT DATA'!O12</f>
        <v>BAUTISTA, MAE J.</v>
      </c>
      <c r="C65" s="369"/>
      <c r="D65" s="369"/>
      <c r="E65" s="370"/>
      <c r="F65" s="394"/>
      <c r="G65" s="395"/>
      <c r="H65" s="395"/>
      <c r="I65" s="395"/>
      <c r="J65" s="395"/>
      <c r="K65" s="395"/>
      <c r="L65" s="395"/>
      <c r="M65" s="395"/>
      <c r="N65" s="395"/>
      <c r="O65" s="396"/>
      <c r="P65" s="388" t="str">
        <f t="shared" si="0"/>
        <v/>
      </c>
      <c r="Q65" s="380" t="str">
        <f t="shared" si="11"/>
        <v/>
      </c>
      <c r="R65" s="389" t="str">
        <f t="shared" si="12"/>
        <v/>
      </c>
      <c r="S65" s="394"/>
      <c r="T65" s="395"/>
      <c r="U65" s="395"/>
      <c r="V65" s="395"/>
      <c r="W65" s="395"/>
      <c r="X65" s="395"/>
      <c r="Y65" s="395"/>
      <c r="Z65" s="395"/>
      <c r="AA65" s="395"/>
      <c r="AB65" s="396"/>
      <c r="AC65" s="390" t="str">
        <f t="shared" si="3"/>
        <v/>
      </c>
      <c r="AD65" s="380" t="str">
        <f t="shared" si="13"/>
        <v/>
      </c>
      <c r="AE65" s="391" t="str">
        <f t="shared" si="14"/>
        <v/>
      </c>
      <c r="AF65" s="379"/>
      <c r="AG65" s="380" t="str">
        <f t="shared" ref="AG65:AG113" si="17">IFERROR(IF(AF65="","",ROUND(AF65/$AF$11*100,2)),"")</f>
        <v/>
      </c>
      <c r="AH65" s="381" t="str">
        <f t="shared" si="15"/>
        <v/>
      </c>
      <c r="AI65" s="392" t="str">
        <f t="shared" si="16"/>
        <v/>
      </c>
      <c r="AJ65" s="393" t="str">
        <f>IFERROR(VLOOKUP(AI65,'Helper(IMPORTANT!)'!$CQ$1:$CR$41,2,TRUE),"")</f>
        <v/>
      </c>
      <c r="AL65" s="268"/>
      <c r="AO65" s="270"/>
      <c r="AP65" s="270"/>
      <c r="AQ65" s="270"/>
      <c r="AR65" s="270"/>
      <c r="AS65" s="270"/>
      <c r="AT65" s="270"/>
      <c r="AU65" s="270"/>
      <c r="AV65" s="270"/>
      <c r="AW65" s="270"/>
      <c r="AX65" s="270"/>
      <c r="AY65" s="270"/>
      <c r="AZ65" s="270"/>
      <c r="BA65" s="270"/>
      <c r="BB65" s="270"/>
      <c r="BC65" s="270"/>
      <c r="BD65" s="270"/>
    </row>
    <row r="66" ht="18" customHeight="1" spans="1:56">
      <c r="A66" s="384">
        <v>3</v>
      </c>
      <c r="B66" s="369" t="str">
        <f>'INPUT DATA'!O13</f>
        <v>CABRERA, RHEA Q.</v>
      </c>
      <c r="C66" s="369"/>
      <c r="D66" s="369"/>
      <c r="E66" s="370"/>
      <c r="F66" s="394"/>
      <c r="G66" s="395"/>
      <c r="H66" s="395"/>
      <c r="I66" s="395"/>
      <c r="J66" s="395"/>
      <c r="K66" s="395"/>
      <c r="L66" s="395"/>
      <c r="M66" s="395"/>
      <c r="N66" s="395"/>
      <c r="O66" s="396"/>
      <c r="P66" s="388" t="str">
        <f t="shared" si="0"/>
        <v/>
      </c>
      <c r="Q66" s="380" t="str">
        <f t="shared" si="11"/>
        <v/>
      </c>
      <c r="R66" s="389" t="str">
        <f t="shared" si="12"/>
        <v/>
      </c>
      <c r="S66" s="394"/>
      <c r="T66" s="395"/>
      <c r="U66" s="395"/>
      <c r="V66" s="395"/>
      <c r="W66" s="395"/>
      <c r="X66" s="395"/>
      <c r="Y66" s="395"/>
      <c r="Z66" s="395"/>
      <c r="AA66" s="395"/>
      <c r="AB66" s="396"/>
      <c r="AC66" s="390" t="str">
        <f t="shared" si="3"/>
        <v/>
      </c>
      <c r="AD66" s="380" t="str">
        <f t="shared" si="13"/>
        <v/>
      </c>
      <c r="AE66" s="391" t="str">
        <f t="shared" si="14"/>
        <v/>
      </c>
      <c r="AF66" s="379"/>
      <c r="AG66" s="380" t="str">
        <f t="shared" si="17"/>
        <v/>
      </c>
      <c r="AH66" s="381" t="str">
        <f t="shared" si="15"/>
        <v/>
      </c>
      <c r="AI66" s="392" t="str">
        <f t="shared" si="16"/>
        <v/>
      </c>
      <c r="AJ66" s="393" t="str">
        <f>IFERROR(VLOOKUP(AI66,'Helper(IMPORTANT!)'!$CQ$1:$CR$41,2,TRUE),"")</f>
        <v/>
      </c>
      <c r="AL66" s="268"/>
      <c r="AO66" s="270"/>
      <c r="AP66" s="270"/>
      <c r="AQ66" s="270"/>
      <c r="AR66" s="270"/>
      <c r="AS66" s="270"/>
      <c r="AT66" s="270"/>
      <c r="AU66" s="270"/>
      <c r="AV66" s="270"/>
      <c r="AW66" s="270"/>
      <c r="AX66" s="270"/>
      <c r="AY66" s="270"/>
      <c r="AZ66" s="270"/>
      <c r="BA66" s="270"/>
      <c r="BB66" s="270"/>
      <c r="BC66" s="270"/>
      <c r="BD66" s="270"/>
    </row>
    <row r="67" ht="18" customHeight="1" spans="1:56">
      <c r="A67" s="384">
        <v>4</v>
      </c>
      <c r="B67" s="369" t="str">
        <f>'INPUT DATA'!O14</f>
        <v>CUIZON, MAE J.</v>
      </c>
      <c r="C67" s="369"/>
      <c r="D67" s="369"/>
      <c r="E67" s="370"/>
      <c r="F67" s="394"/>
      <c r="G67" s="395"/>
      <c r="H67" s="395"/>
      <c r="I67" s="395"/>
      <c r="J67" s="395"/>
      <c r="K67" s="395"/>
      <c r="L67" s="395"/>
      <c r="M67" s="395"/>
      <c r="N67" s="395"/>
      <c r="O67" s="396"/>
      <c r="P67" s="388" t="str">
        <f t="shared" si="0"/>
        <v/>
      </c>
      <c r="Q67" s="380" t="str">
        <f t="shared" si="11"/>
        <v/>
      </c>
      <c r="R67" s="389" t="str">
        <f t="shared" si="12"/>
        <v/>
      </c>
      <c r="S67" s="394"/>
      <c r="T67" s="395"/>
      <c r="U67" s="395"/>
      <c r="V67" s="395"/>
      <c r="W67" s="395"/>
      <c r="X67" s="395"/>
      <c r="Y67" s="395"/>
      <c r="Z67" s="395"/>
      <c r="AA67" s="395"/>
      <c r="AB67" s="396"/>
      <c r="AC67" s="390" t="str">
        <f t="shared" si="3"/>
        <v/>
      </c>
      <c r="AD67" s="380" t="str">
        <f t="shared" si="13"/>
        <v/>
      </c>
      <c r="AE67" s="391" t="str">
        <f t="shared" si="14"/>
        <v/>
      </c>
      <c r="AF67" s="379"/>
      <c r="AG67" s="380" t="str">
        <f t="shared" si="17"/>
        <v/>
      </c>
      <c r="AH67" s="381" t="str">
        <f t="shared" si="15"/>
        <v/>
      </c>
      <c r="AI67" s="392" t="str">
        <f t="shared" si="16"/>
        <v/>
      </c>
      <c r="AJ67" s="393" t="str">
        <f>IFERROR(VLOOKUP(AI67,'Helper(IMPORTANT!)'!$CQ$1:$CR$41,2,TRUE),"")</f>
        <v/>
      </c>
      <c r="AL67" s="268"/>
      <c r="AO67" s="270"/>
      <c r="AP67" s="270"/>
      <c r="AQ67" s="270"/>
      <c r="AR67" s="270"/>
      <c r="AS67" s="270"/>
      <c r="AT67" s="270"/>
      <c r="AU67" s="270"/>
      <c r="AV67" s="270"/>
      <c r="AW67" s="270"/>
      <c r="AX67" s="270"/>
      <c r="AY67" s="270"/>
      <c r="AZ67" s="270"/>
      <c r="BA67" s="270"/>
      <c r="BB67" s="270"/>
      <c r="BC67" s="270"/>
      <c r="BD67" s="270"/>
    </row>
    <row r="68" ht="18" customHeight="1" spans="1:56">
      <c r="A68" s="384">
        <v>5</v>
      </c>
      <c r="B68" s="369" t="str">
        <f>'INPUT DATA'!O15</f>
        <v>DIMACULANGAN, MAE B.</v>
      </c>
      <c r="C68" s="369"/>
      <c r="D68" s="369"/>
      <c r="E68" s="370"/>
      <c r="F68" s="394"/>
      <c r="G68" s="395"/>
      <c r="H68" s="395"/>
      <c r="I68" s="395"/>
      <c r="J68" s="395"/>
      <c r="K68" s="395"/>
      <c r="L68" s="395"/>
      <c r="M68" s="395"/>
      <c r="N68" s="395"/>
      <c r="O68" s="396"/>
      <c r="P68" s="388" t="str">
        <f t="shared" si="0"/>
        <v/>
      </c>
      <c r="Q68" s="380" t="str">
        <f t="shared" si="11"/>
        <v/>
      </c>
      <c r="R68" s="389" t="str">
        <f t="shared" si="12"/>
        <v/>
      </c>
      <c r="S68" s="394"/>
      <c r="T68" s="395"/>
      <c r="U68" s="395"/>
      <c r="V68" s="395"/>
      <c r="W68" s="395"/>
      <c r="X68" s="395"/>
      <c r="Y68" s="395"/>
      <c r="Z68" s="395"/>
      <c r="AA68" s="395"/>
      <c r="AB68" s="396"/>
      <c r="AC68" s="390" t="str">
        <f t="shared" si="3"/>
        <v/>
      </c>
      <c r="AD68" s="380" t="str">
        <f t="shared" si="13"/>
        <v/>
      </c>
      <c r="AE68" s="391" t="str">
        <f t="shared" si="14"/>
        <v/>
      </c>
      <c r="AF68" s="379"/>
      <c r="AG68" s="380" t="str">
        <f t="shared" si="17"/>
        <v/>
      </c>
      <c r="AH68" s="381" t="str">
        <f t="shared" si="15"/>
        <v/>
      </c>
      <c r="AI68" s="392" t="str">
        <f t="shared" si="16"/>
        <v/>
      </c>
      <c r="AJ68" s="393" t="str">
        <f>IFERROR(VLOOKUP(AI68,'Helper(IMPORTANT!)'!$CQ$1:$CR$41,2,TRUE),"")</f>
        <v/>
      </c>
      <c r="AL68" s="268"/>
      <c r="AO68" s="270"/>
      <c r="AP68" s="270"/>
      <c r="AQ68" s="270"/>
      <c r="AR68" s="270"/>
      <c r="AS68" s="270"/>
      <c r="AT68" s="270"/>
      <c r="AU68" s="270"/>
      <c r="AV68" s="270"/>
      <c r="AW68" s="270"/>
      <c r="AX68" s="270"/>
      <c r="AY68" s="270"/>
      <c r="AZ68" s="270"/>
      <c r="BA68" s="270"/>
      <c r="BB68" s="270"/>
      <c r="BC68" s="270"/>
      <c r="BD68" s="270"/>
    </row>
    <row r="69" ht="18" customHeight="1" spans="1:56">
      <c r="A69" s="384">
        <v>6</v>
      </c>
      <c r="B69" s="369" t="str">
        <f>'INPUT DATA'!O16</f>
        <v>FLORES, DANICA T.</v>
      </c>
      <c r="C69" s="369"/>
      <c r="D69" s="369"/>
      <c r="E69" s="370"/>
      <c r="F69" s="394"/>
      <c r="G69" s="395"/>
      <c r="H69" s="395"/>
      <c r="I69" s="395"/>
      <c r="J69" s="395"/>
      <c r="K69" s="395"/>
      <c r="L69" s="395"/>
      <c r="M69" s="395"/>
      <c r="N69" s="395"/>
      <c r="O69" s="396"/>
      <c r="P69" s="388" t="str">
        <f t="shared" si="0"/>
        <v/>
      </c>
      <c r="Q69" s="380" t="str">
        <f t="shared" si="11"/>
        <v/>
      </c>
      <c r="R69" s="389" t="str">
        <f t="shared" si="12"/>
        <v/>
      </c>
      <c r="S69" s="394"/>
      <c r="T69" s="395"/>
      <c r="U69" s="395"/>
      <c r="V69" s="395"/>
      <c r="W69" s="395"/>
      <c r="X69" s="395"/>
      <c r="Y69" s="395"/>
      <c r="Z69" s="395"/>
      <c r="AA69" s="395"/>
      <c r="AB69" s="396"/>
      <c r="AC69" s="390" t="str">
        <f t="shared" si="3"/>
        <v/>
      </c>
      <c r="AD69" s="380" t="str">
        <f t="shared" si="13"/>
        <v/>
      </c>
      <c r="AE69" s="391" t="str">
        <f t="shared" si="14"/>
        <v/>
      </c>
      <c r="AF69" s="379"/>
      <c r="AG69" s="380" t="str">
        <f t="shared" si="17"/>
        <v/>
      </c>
      <c r="AH69" s="381" t="str">
        <f t="shared" si="15"/>
        <v/>
      </c>
      <c r="AI69" s="392" t="str">
        <f t="shared" si="16"/>
        <v/>
      </c>
      <c r="AJ69" s="393" t="str">
        <f>IFERROR(VLOOKUP(AI69,'Helper(IMPORTANT!)'!$CQ$1:$CR$41,2,TRUE),"")</f>
        <v/>
      </c>
      <c r="AL69" s="268"/>
      <c r="AO69" s="270"/>
      <c r="AP69" s="270"/>
      <c r="AQ69" s="270"/>
      <c r="AR69" s="270"/>
      <c r="AS69" s="270"/>
      <c r="AT69" s="270"/>
      <c r="AU69" s="270"/>
      <c r="AV69" s="270"/>
      <c r="AW69" s="270"/>
      <c r="AX69" s="270"/>
      <c r="AY69" s="270"/>
      <c r="AZ69" s="270"/>
      <c r="BA69" s="270"/>
      <c r="BB69" s="270"/>
      <c r="BC69" s="270"/>
      <c r="BD69" s="270"/>
    </row>
    <row r="70" ht="18" customHeight="1" spans="1:56">
      <c r="A70" s="384">
        <v>7</v>
      </c>
      <c r="B70" s="369" t="str">
        <f>'INPUT DATA'!O17</f>
        <v>LACSON, SOFIA B.</v>
      </c>
      <c r="C70" s="369"/>
      <c r="D70" s="369"/>
      <c r="E70" s="370"/>
      <c r="F70" s="394"/>
      <c r="G70" s="395"/>
      <c r="H70" s="395"/>
      <c r="I70" s="395"/>
      <c r="J70" s="395"/>
      <c r="K70" s="395"/>
      <c r="L70" s="395"/>
      <c r="M70" s="395"/>
      <c r="N70" s="395"/>
      <c r="O70" s="396"/>
      <c r="P70" s="388" t="str">
        <f t="shared" si="0"/>
        <v/>
      </c>
      <c r="Q70" s="380" t="str">
        <f t="shared" si="11"/>
        <v/>
      </c>
      <c r="R70" s="389" t="str">
        <f t="shared" si="12"/>
        <v/>
      </c>
      <c r="S70" s="394"/>
      <c r="T70" s="395"/>
      <c r="U70" s="395"/>
      <c r="V70" s="395"/>
      <c r="W70" s="395"/>
      <c r="X70" s="395"/>
      <c r="Y70" s="395"/>
      <c r="Z70" s="395"/>
      <c r="AA70" s="395"/>
      <c r="AB70" s="396"/>
      <c r="AC70" s="390" t="str">
        <f t="shared" si="3"/>
        <v/>
      </c>
      <c r="AD70" s="380" t="str">
        <f t="shared" si="13"/>
        <v/>
      </c>
      <c r="AE70" s="391" t="str">
        <f t="shared" si="14"/>
        <v/>
      </c>
      <c r="AF70" s="379"/>
      <c r="AG70" s="380" t="str">
        <f t="shared" si="17"/>
        <v/>
      </c>
      <c r="AH70" s="381" t="str">
        <f t="shared" si="15"/>
        <v/>
      </c>
      <c r="AI70" s="392" t="str">
        <f t="shared" si="16"/>
        <v/>
      </c>
      <c r="AJ70" s="393" t="str">
        <f>IFERROR(VLOOKUP(AI70,'Helper(IMPORTANT!)'!$CQ$1:$CR$41,2,TRUE),"")</f>
        <v/>
      </c>
      <c r="AL70" s="268"/>
      <c r="AO70" s="270"/>
      <c r="AP70" s="270"/>
      <c r="AQ70" s="270"/>
      <c r="AR70" s="270"/>
      <c r="AS70" s="270"/>
      <c r="AT70" s="270"/>
      <c r="AU70" s="270"/>
      <c r="AV70" s="270"/>
      <c r="AW70" s="270"/>
      <c r="AX70" s="270"/>
      <c r="AY70" s="270"/>
      <c r="AZ70" s="270"/>
      <c r="BA70" s="270"/>
      <c r="BB70" s="270"/>
      <c r="BC70" s="270"/>
      <c r="BD70" s="270"/>
    </row>
    <row r="71" ht="18" customHeight="1" spans="1:56">
      <c r="A71" s="384">
        <v>8</v>
      </c>
      <c r="B71" s="369" t="str">
        <f>'INPUT DATA'!O18</f>
        <v>LOPEZ, CZARINA M.</v>
      </c>
      <c r="C71" s="369"/>
      <c r="D71" s="369"/>
      <c r="E71" s="370"/>
      <c r="F71" s="394"/>
      <c r="G71" s="395"/>
      <c r="H71" s="395"/>
      <c r="I71" s="395"/>
      <c r="J71" s="395"/>
      <c r="K71" s="395"/>
      <c r="L71" s="395"/>
      <c r="M71" s="395"/>
      <c r="N71" s="395"/>
      <c r="O71" s="396"/>
      <c r="P71" s="388" t="str">
        <f t="shared" si="0"/>
        <v/>
      </c>
      <c r="Q71" s="380" t="str">
        <f t="shared" si="11"/>
        <v/>
      </c>
      <c r="R71" s="389" t="str">
        <f t="shared" si="12"/>
        <v/>
      </c>
      <c r="S71" s="394"/>
      <c r="T71" s="395"/>
      <c r="U71" s="395"/>
      <c r="V71" s="395"/>
      <c r="W71" s="395"/>
      <c r="X71" s="395"/>
      <c r="Y71" s="395"/>
      <c r="Z71" s="395"/>
      <c r="AA71" s="395"/>
      <c r="AB71" s="396"/>
      <c r="AC71" s="390" t="str">
        <f t="shared" si="3"/>
        <v/>
      </c>
      <c r="AD71" s="380" t="str">
        <f t="shared" si="13"/>
        <v/>
      </c>
      <c r="AE71" s="391" t="str">
        <f t="shared" si="14"/>
        <v/>
      </c>
      <c r="AF71" s="379"/>
      <c r="AG71" s="380" t="str">
        <f t="shared" si="17"/>
        <v/>
      </c>
      <c r="AH71" s="381" t="str">
        <f t="shared" si="15"/>
        <v/>
      </c>
      <c r="AI71" s="392" t="str">
        <f t="shared" si="16"/>
        <v/>
      </c>
      <c r="AJ71" s="393" t="str">
        <f>IFERROR(VLOOKUP(AI71,'Helper(IMPORTANT!)'!$CQ$1:$CR$41,2,TRUE),"")</f>
        <v/>
      </c>
      <c r="AL71" s="268"/>
      <c r="AO71" s="270"/>
      <c r="AP71" s="270"/>
      <c r="AQ71" s="270"/>
      <c r="AR71" s="270"/>
      <c r="AS71" s="270"/>
      <c r="AT71" s="270"/>
      <c r="AU71" s="270"/>
      <c r="AV71" s="270"/>
      <c r="AW71" s="270"/>
      <c r="AX71" s="270"/>
      <c r="AY71" s="270"/>
      <c r="AZ71" s="270"/>
      <c r="BA71" s="270"/>
      <c r="BB71" s="270"/>
      <c r="BC71" s="270"/>
      <c r="BD71" s="270"/>
    </row>
    <row r="72" ht="18" customHeight="1" spans="1:56">
      <c r="A72" s="384">
        <v>9</v>
      </c>
      <c r="B72" s="369" t="str">
        <f>'INPUT DATA'!O19</f>
        <v>LUMAPAS, FAITH G.</v>
      </c>
      <c r="C72" s="369"/>
      <c r="D72" s="369"/>
      <c r="E72" s="370"/>
      <c r="F72" s="394"/>
      <c r="G72" s="395"/>
      <c r="H72" s="395"/>
      <c r="I72" s="395"/>
      <c r="J72" s="395"/>
      <c r="K72" s="395"/>
      <c r="L72" s="395"/>
      <c r="M72" s="395"/>
      <c r="N72" s="395"/>
      <c r="O72" s="396"/>
      <c r="P72" s="388" t="str">
        <f t="shared" si="0"/>
        <v/>
      </c>
      <c r="Q72" s="380" t="str">
        <f t="shared" si="11"/>
        <v/>
      </c>
      <c r="R72" s="389" t="str">
        <f t="shared" si="12"/>
        <v/>
      </c>
      <c r="S72" s="394"/>
      <c r="T72" s="395"/>
      <c r="U72" s="395"/>
      <c r="V72" s="395"/>
      <c r="W72" s="395"/>
      <c r="X72" s="395"/>
      <c r="Y72" s="395"/>
      <c r="Z72" s="395"/>
      <c r="AA72" s="395"/>
      <c r="AB72" s="396"/>
      <c r="AC72" s="390" t="str">
        <f t="shared" si="3"/>
        <v/>
      </c>
      <c r="AD72" s="380" t="str">
        <f t="shared" si="13"/>
        <v/>
      </c>
      <c r="AE72" s="391" t="str">
        <f t="shared" si="14"/>
        <v/>
      </c>
      <c r="AF72" s="379"/>
      <c r="AG72" s="380" t="str">
        <f t="shared" si="17"/>
        <v/>
      </c>
      <c r="AH72" s="381" t="str">
        <f t="shared" si="15"/>
        <v/>
      </c>
      <c r="AI72" s="392" t="str">
        <f t="shared" si="16"/>
        <v/>
      </c>
      <c r="AJ72" s="393" t="str">
        <f>IFERROR(VLOOKUP(AI72,'Helper(IMPORTANT!)'!$CQ$1:$CR$41,2,TRUE),"")</f>
        <v/>
      </c>
      <c r="AL72" s="268"/>
      <c r="AO72" s="270"/>
      <c r="AP72" s="270"/>
      <c r="AQ72" s="270"/>
      <c r="AR72" s="270"/>
      <c r="AS72" s="270"/>
      <c r="AT72" s="270"/>
      <c r="AU72" s="270"/>
      <c r="AV72" s="270"/>
      <c r="AW72" s="270"/>
      <c r="AX72" s="270"/>
      <c r="AY72" s="270"/>
      <c r="AZ72" s="270"/>
      <c r="BA72" s="270"/>
      <c r="BB72" s="270"/>
      <c r="BC72" s="270"/>
      <c r="BD72" s="270"/>
    </row>
    <row r="73" ht="18" customHeight="1" spans="1:56">
      <c r="A73" s="384">
        <v>10</v>
      </c>
      <c r="B73" s="369" t="str">
        <f>'INPUT DATA'!O20</f>
        <v>MACARAEG, ANGELICA M.</v>
      </c>
      <c r="C73" s="369"/>
      <c r="D73" s="369"/>
      <c r="E73" s="370"/>
      <c r="F73" s="394"/>
      <c r="G73" s="395"/>
      <c r="H73" s="395"/>
      <c r="I73" s="395"/>
      <c r="J73" s="395"/>
      <c r="K73" s="395"/>
      <c r="L73" s="395"/>
      <c r="M73" s="395"/>
      <c r="N73" s="395"/>
      <c r="O73" s="396"/>
      <c r="P73" s="388" t="str">
        <f t="shared" si="0"/>
        <v/>
      </c>
      <c r="Q73" s="380" t="str">
        <f t="shared" si="11"/>
        <v/>
      </c>
      <c r="R73" s="389" t="str">
        <f t="shared" si="12"/>
        <v/>
      </c>
      <c r="S73" s="394"/>
      <c r="T73" s="395"/>
      <c r="U73" s="395"/>
      <c r="V73" s="395"/>
      <c r="W73" s="395"/>
      <c r="X73" s="395"/>
      <c r="Y73" s="395"/>
      <c r="Z73" s="395"/>
      <c r="AA73" s="395"/>
      <c r="AB73" s="396"/>
      <c r="AC73" s="390" t="str">
        <f t="shared" si="3"/>
        <v/>
      </c>
      <c r="AD73" s="380" t="str">
        <f t="shared" si="13"/>
        <v/>
      </c>
      <c r="AE73" s="391" t="str">
        <f t="shared" si="14"/>
        <v/>
      </c>
      <c r="AF73" s="379"/>
      <c r="AG73" s="380" t="str">
        <f t="shared" si="17"/>
        <v/>
      </c>
      <c r="AH73" s="381" t="str">
        <f t="shared" si="15"/>
        <v/>
      </c>
      <c r="AI73" s="392" t="str">
        <f t="shared" si="16"/>
        <v/>
      </c>
      <c r="AJ73" s="393" t="str">
        <f>IFERROR(VLOOKUP(AI73,'Helper(IMPORTANT!)'!$CQ$1:$CR$41,2,TRUE),"")</f>
        <v/>
      </c>
      <c r="AL73" s="268"/>
      <c r="AO73" s="270"/>
      <c r="AP73" s="270"/>
      <c r="AQ73" s="270"/>
      <c r="AR73" s="270"/>
      <c r="AS73" s="270"/>
      <c r="AT73" s="270"/>
      <c r="AU73" s="270"/>
      <c r="AV73" s="270"/>
      <c r="AW73" s="270"/>
      <c r="AX73" s="270"/>
      <c r="AY73" s="270"/>
      <c r="AZ73" s="270"/>
      <c r="BA73" s="270"/>
      <c r="BB73" s="270"/>
      <c r="BC73" s="270"/>
      <c r="BD73" s="270"/>
    </row>
    <row r="74" ht="18" customHeight="1" spans="1:56">
      <c r="A74" s="384">
        <v>11</v>
      </c>
      <c r="B74" s="369" t="str">
        <f>'INPUT DATA'!O21</f>
        <v>MACARAEG, JILLIAN K.</v>
      </c>
      <c r="C74" s="369"/>
      <c r="D74" s="369"/>
      <c r="E74" s="370"/>
      <c r="F74" s="394"/>
      <c r="G74" s="395"/>
      <c r="H74" s="395"/>
      <c r="I74" s="395"/>
      <c r="J74" s="395"/>
      <c r="K74" s="395"/>
      <c r="L74" s="395"/>
      <c r="M74" s="395"/>
      <c r="N74" s="395"/>
      <c r="O74" s="396"/>
      <c r="P74" s="388" t="str">
        <f t="shared" si="0"/>
        <v/>
      </c>
      <c r="Q74" s="380" t="str">
        <f t="shared" si="11"/>
        <v/>
      </c>
      <c r="R74" s="389" t="str">
        <f t="shared" si="12"/>
        <v/>
      </c>
      <c r="S74" s="394"/>
      <c r="T74" s="395"/>
      <c r="U74" s="395"/>
      <c r="V74" s="395"/>
      <c r="W74" s="395"/>
      <c r="X74" s="395"/>
      <c r="Y74" s="395"/>
      <c r="Z74" s="395"/>
      <c r="AA74" s="395"/>
      <c r="AB74" s="396"/>
      <c r="AC74" s="390" t="str">
        <f t="shared" si="3"/>
        <v/>
      </c>
      <c r="AD74" s="380" t="str">
        <f t="shared" si="13"/>
        <v/>
      </c>
      <c r="AE74" s="391" t="str">
        <f t="shared" si="14"/>
        <v/>
      </c>
      <c r="AF74" s="379"/>
      <c r="AG74" s="380" t="str">
        <f t="shared" si="17"/>
        <v/>
      </c>
      <c r="AH74" s="381" t="str">
        <f t="shared" si="15"/>
        <v/>
      </c>
      <c r="AI74" s="392" t="str">
        <f t="shared" si="16"/>
        <v/>
      </c>
      <c r="AJ74" s="393" t="str">
        <f>IFERROR(VLOOKUP(AI74,'Helper(IMPORTANT!)'!$CQ$1:$CR$41,2,TRUE),"")</f>
        <v/>
      </c>
      <c r="AL74" s="268"/>
      <c r="AO74" s="270"/>
      <c r="AP74" s="270"/>
      <c r="AQ74" s="270"/>
      <c r="AR74" s="270"/>
      <c r="AS74" s="270"/>
      <c r="AT74" s="270"/>
      <c r="AU74" s="270"/>
      <c r="AV74" s="270"/>
      <c r="AW74" s="270"/>
      <c r="AX74" s="270"/>
      <c r="AY74" s="270"/>
      <c r="AZ74" s="270"/>
      <c r="BA74" s="270"/>
      <c r="BB74" s="270"/>
      <c r="BC74" s="270"/>
      <c r="BD74" s="270"/>
    </row>
    <row r="75" ht="18" customHeight="1" spans="1:56">
      <c r="A75" s="384">
        <v>12</v>
      </c>
      <c r="B75" s="369" t="str">
        <f>'INPUT DATA'!O22</f>
        <v>MENDOZA, DIANE R.</v>
      </c>
      <c r="C75" s="369"/>
      <c r="D75" s="369"/>
      <c r="E75" s="370"/>
      <c r="F75" s="394"/>
      <c r="G75" s="395"/>
      <c r="H75" s="395"/>
      <c r="I75" s="395"/>
      <c r="J75" s="395"/>
      <c r="K75" s="395"/>
      <c r="L75" s="395"/>
      <c r="M75" s="395"/>
      <c r="N75" s="395"/>
      <c r="O75" s="396"/>
      <c r="P75" s="388" t="str">
        <f t="shared" si="0"/>
        <v/>
      </c>
      <c r="Q75" s="380" t="str">
        <f t="shared" si="11"/>
        <v/>
      </c>
      <c r="R75" s="389" t="str">
        <f t="shared" si="12"/>
        <v/>
      </c>
      <c r="S75" s="394"/>
      <c r="T75" s="395"/>
      <c r="U75" s="395"/>
      <c r="V75" s="395"/>
      <c r="W75" s="395"/>
      <c r="X75" s="395"/>
      <c r="Y75" s="395"/>
      <c r="Z75" s="395"/>
      <c r="AA75" s="395"/>
      <c r="AB75" s="396"/>
      <c r="AC75" s="390" t="str">
        <f t="shared" si="3"/>
        <v/>
      </c>
      <c r="AD75" s="380" t="str">
        <f t="shared" si="13"/>
        <v/>
      </c>
      <c r="AE75" s="391" t="str">
        <f t="shared" si="14"/>
        <v/>
      </c>
      <c r="AF75" s="379"/>
      <c r="AG75" s="380" t="str">
        <f t="shared" si="17"/>
        <v/>
      </c>
      <c r="AH75" s="381" t="str">
        <f t="shared" si="15"/>
        <v/>
      </c>
      <c r="AI75" s="392" t="str">
        <f t="shared" si="16"/>
        <v/>
      </c>
      <c r="AJ75" s="393" t="str">
        <f>IFERROR(VLOOKUP(AI75,'Helper(IMPORTANT!)'!$CQ$1:$CR$41,2,TRUE),"")</f>
        <v/>
      </c>
      <c r="AL75" s="268"/>
      <c r="AO75" s="270"/>
      <c r="AP75" s="270"/>
      <c r="AQ75" s="270"/>
      <c r="AR75" s="270"/>
      <c r="AS75" s="270"/>
      <c r="AT75" s="270"/>
      <c r="AU75" s="270"/>
      <c r="AV75" s="270"/>
      <c r="AW75" s="270"/>
      <c r="AX75" s="270"/>
      <c r="AY75" s="270"/>
      <c r="AZ75" s="270"/>
      <c r="BA75" s="270"/>
      <c r="BB75" s="270"/>
      <c r="BC75" s="270"/>
      <c r="BD75" s="270"/>
    </row>
    <row r="76" ht="18" customHeight="1" spans="1:56">
      <c r="A76" s="384">
        <v>13</v>
      </c>
      <c r="B76" s="369" t="str">
        <f>'INPUT DATA'!O23</f>
        <v>MENDOZA, NICOLE N.</v>
      </c>
      <c r="C76" s="369"/>
      <c r="D76" s="369"/>
      <c r="E76" s="370"/>
      <c r="F76" s="394"/>
      <c r="G76" s="395"/>
      <c r="H76" s="395"/>
      <c r="I76" s="395"/>
      <c r="J76" s="395"/>
      <c r="K76" s="395"/>
      <c r="L76" s="395"/>
      <c r="M76" s="395"/>
      <c r="N76" s="395"/>
      <c r="O76" s="396"/>
      <c r="P76" s="388" t="str">
        <f t="shared" si="0"/>
        <v/>
      </c>
      <c r="Q76" s="380" t="str">
        <f t="shared" si="11"/>
        <v/>
      </c>
      <c r="R76" s="389" t="str">
        <f t="shared" si="12"/>
        <v/>
      </c>
      <c r="S76" s="394"/>
      <c r="T76" s="395"/>
      <c r="U76" s="395"/>
      <c r="V76" s="395"/>
      <c r="W76" s="395"/>
      <c r="X76" s="395"/>
      <c r="Y76" s="395"/>
      <c r="Z76" s="395"/>
      <c r="AA76" s="395"/>
      <c r="AB76" s="396"/>
      <c r="AC76" s="390" t="str">
        <f t="shared" si="3"/>
        <v/>
      </c>
      <c r="AD76" s="380" t="str">
        <f t="shared" si="13"/>
        <v/>
      </c>
      <c r="AE76" s="391" t="str">
        <f t="shared" si="14"/>
        <v/>
      </c>
      <c r="AF76" s="379"/>
      <c r="AG76" s="380" t="str">
        <f t="shared" si="17"/>
        <v/>
      </c>
      <c r="AH76" s="381" t="str">
        <f t="shared" si="15"/>
        <v/>
      </c>
      <c r="AI76" s="392" t="str">
        <f t="shared" si="16"/>
        <v/>
      </c>
      <c r="AJ76" s="393" t="str">
        <f>IFERROR(VLOOKUP(AI76,'Helper(IMPORTANT!)'!$CQ$1:$CR$41,2,TRUE),"")</f>
        <v/>
      </c>
      <c r="AL76" s="268"/>
      <c r="AO76" s="270"/>
      <c r="AP76" s="270"/>
      <c r="AQ76" s="270"/>
      <c r="AR76" s="270"/>
      <c r="AS76" s="270"/>
      <c r="AT76" s="270"/>
      <c r="AU76" s="270"/>
      <c r="AV76" s="270"/>
      <c r="AW76" s="270"/>
      <c r="AX76" s="270"/>
      <c r="AY76" s="270"/>
      <c r="AZ76" s="270"/>
      <c r="BA76" s="270"/>
      <c r="BB76" s="270"/>
      <c r="BC76" s="270"/>
      <c r="BD76" s="270"/>
    </row>
    <row r="77" ht="18" customHeight="1" spans="1:56">
      <c r="A77" s="384">
        <v>14</v>
      </c>
      <c r="B77" s="369" t="str">
        <f>'INPUT DATA'!O24</f>
        <v>OCAMPO, HANNAH S.</v>
      </c>
      <c r="C77" s="369"/>
      <c r="D77" s="369"/>
      <c r="E77" s="370"/>
      <c r="F77" s="394"/>
      <c r="G77" s="395"/>
      <c r="H77" s="395"/>
      <c r="I77" s="395"/>
      <c r="J77" s="395"/>
      <c r="K77" s="395"/>
      <c r="L77" s="395"/>
      <c r="M77" s="395"/>
      <c r="N77" s="395"/>
      <c r="O77" s="396"/>
      <c r="P77" s="388" t="str">
        <f t="shared" si="0"/>
        <v/>
      </c>
      <c r="Q77" s="380" t="str">
        <f t="shared" si="11"/>
        <v/>
      </c>
      <c r="R77" s="389" t="str">
        <f t="shared" si="12"/>
        <v/>
      </c>
      <c r="S77" s="394"/>
      <c r="T77" s="395"/>
      <c r="U77" s="395"/>
      <c r="V77" s="395"/>
      <c r="W77" s="395"/>
      <c r="X77" s="395"/>
      <c r="Y77" s="395"/>
      <c r="Z77" s="395"/>
      <c r="AA77" s="395"/>
      <c r="AB77" s="396"/>
      <c r="AC77" s="390" t="str">
        <f t="shared" si="3"/>
        <v/>
      </c>
      <c r="AD77" s="380" t="str">
        <f t="shared" si="13"/>
        <v/>
      </c>
      <c r="AE77" s="391" t="str">
        <f t="shared" si="14"/>
        <v/>
      </c>
      <c r="AF77" s="379"/>
      <c r="AG77" s="380" t="str">
        <f t="shared" si="17"/>
        <v/>
      </c>
      <c r="AH77" s="381" t="str">
        <f t="shared" si="15"/>
        <v/>
      </c>
      <c r="AI77" s="392" t="str">
        <f t="shared" si="16"/>
        <v/>
      </c>
      <c r="AJ77" s="393" t="str">
        <f>IFERROR(VLOOKUP(AI77,'Helper(IMPORTANT!)'!$CQ$1:$CR$41,2,TRUE),"")</f>
        <v/>
      </c>
      <c r="AL77" s="268"/>
      <c r="AO77" s="270"/>
      <c r="AP77" s="270"/>
      <c r="AQ77" s="270"/>
      <c r="AR77" s="270"/>
      <c r="AS77" s="270"/>
      <c r="AT77" s="270"/>
      <c r="AU77" s="270"/>
      <c r="AV77" s="270"/>
      <c r="AW77" s="270"/>
      <c r="AX77" s="270"/>
      <c r="AY77" s="270"/>
      <c r="AZ77" s="270"/>
      <c r="BA77" s="270"/>
      <c r="BB77" s="270"/>
      <c r="BC77" s="270"/>
      <c r="BD77" s="270"/>
    </row>
    <row r="78" ht="18" customHeight="1" spans="1:56">
      <c r="A78" s="384">
        <v>15</v>
      </c>
      <c r="B78" s="369" t="str">
        <f>'INPUT DATA'!O25</f>
        <v>OCAMPO, SOFIA S.</v>
      </c>
      <c r="C78" s="369"/>
      <c r="D78" s="369"/>
      <c r="E78" s="370"/>
      <c r="F78" s="394"/>
      <c r="G78" s="395"/>
      <c r="H78" s="395"/>
      <c r="I78" s="395"/>
      <c r="J78" s="395"/>
      <c r="K78" s="395"/>
      <c r="L78" s="395"/>
      <c r="M78" s="395"/>
      <c r="N78" s="395"/>
      <c r="O78" s="396"/>
      <c r="P78" s="388" t="str">
        <f t="shared" ref="P78:P113" si="18">IF(COUNT($F78:$O78)=0,"",SUM($F78:$O78))</f>
        <v/>
      </c>
      <c r="Q78" s="380" t="str">
        <f t="shared" si="11"/>
        <v/>
      </c>
      <c r="R78" s="389" t="str">
        <f t="shared" si="12"/>
        <v/>
      </c>
      <c r="S78" s="394"/>
      <c r="T78" s="395"/>
      <c r="U78" s="395"/>
      <c r="V78" s="395"/>
      <c r="W78" s="395"/>
      <c r="X78" s="395"/>
      <c r="Y78" s="395"/>
      <c r="Z78" s="395"/>
      <c r="AA78" s="395"/>
      <c r="AB78" s="396"/>
      <c r="AC78" s="390" t="str">
        <f t="shared" ref="AC78:AC113" si="19">IF(COUNT($S78:$AB78)=0,"",SUM($S78:$AB78))</f>
        <v/>
      </c>
      <c r="AD78" s="380" t="str">
        <f t="shared" si="13"/>
        <v/>
      </c>
      <c r="AE78" s="391" t="str">
        <f t="shared" si="14"/>
        <v/>
      </c>
      <c r="AF78" s="379"/>
      <c r="AG78" s="380" t="str">
        <f t="shared" si="17"/>
        <v/>
      </c>
      <c r="AH78" s="381" t="str">
        <f t="shared" si="15"/>
        <v/>
      </c>
      <c r="AI78" s="392" t="str">
        <f t="shared" si="16"/>
        <v/>
      </c>
      <c r="AJ78" s="393" t="str">
        <f>IFERROR(VLOOKUP(AI78,'Helper(IMPORTANT!)'!$CQ$1:$CR$41,2,TRUE),"")</f>
        <v/>
      </c>
      <c r="AL78" s="268"/>
      <c r="AO78" s="270"/>
      <c r="AP78" s="270"/>
      <c r="AQ78" s="270"/>
      <c r="AR78" s="270"/>
      <c r="AS78" s="270"/>
      <c r="AT78" s="270"/>
      <c r="AU78" s="270"/>
      <c r="AV78" s="270"/>
      <c r="AW78" s="270"/>
      <c r="AX78" s="270"/>
      <c r="AY78" s="270"/>
      <c r="AZ78" s="270"/>
      <c r="BA78" s="270"/>
      <c r="BB78" s="270"/>
      <c r="BC78" s="270"/>
      <c r="BD78" s="270"/>
    </row>
    <row r="79" ht="18" customHeight="1" spans="1:56">
      <c r="A79" s="384">
        <v>16</v>
      </c>
      <c r="B79" s="369" t="str">
        <f>'INPUT DATA'!O26</f>
        <v>REYES, HANNAH G.</v>
      </c>
      <c r="C79" s="369"/>
      <c r="D79" s="369"/>
      <c r="E79" s="370"/>
      <c r="F79" s="394"/>
      <c r="G79" s="395"/>
      <c r="H79" s="395"/>
      <c r="I79" s="395"/>
      <c r="J79" s="395"/>
      <c r="K79" s="395"/>
      <c r="L79" s="395"/>
      <c r="M79" s="395"/>
      <c r="N79" s="395"/>
      <c r="O79" s="396"/>
      <c r="P79" s="388" t="str">
        <f t="shared" si="18"/>
        <v/>
      </c>
      <c r="Q79" s="380" t="str">
        <f t="shared" si="11"/>
        <v/>
      </c>
      <c r="R79" s="389" t="str">
        <f t="shared" si="12"/>
        <v/>
      </c>
      <c r="S79" s="394"/>
      <c r="T79" s="395"/>
      <c r="U79" s="395"/>
      <c r="V79" s="395"/>
      <c r="W79" s="395"/>
      <c r="X79" s="395"/>
      <c r="Y79" s="395"/>
      <c r="Z79" s="395"/>
      <c r="AA79" s="395"/>
      <c r="AB79" s="396"/>
      <c r="AC79" s="390" t="str">
        <f t="shared" si="19"/>
        <v/>
      </c>
      <c r="AD79" s="380" t="str">
        <f t="shared" si="13"/>
        <v/>
      </c>
      <c r="AE79" s="391" t="str">
        <f t="shared" si="14"/>
        <v/>
      </c>
      <c r="AF79" s="379"/>
      <c r="AG79" s="380" t="str">
        <f t="shared" si="17"/>
        <v/>
      </c>
      <c r="AH79" s="381" t="str">
        <f t="shared" si="15"/>
        <v/>
      </c>
      <c r="AI79" s="392" t="str">
        <f t="shared" si="16"/>
        <v/>
      </c>
      <c r="AJ79" s="393" t="str">
        <f>IFERROR(VLOOKUP(AI79,'Helper(IMPORTANT!)'!$CQ$1:$CR$41,2,TRUE),"")</f>
        <v/>
      </c>
      <c r="AL79" s="268"/>
      <c r="AO79" s="270"/>
      <c r="AP79" s="270"/>
      <c r="AQ79" s="270"/>
      <c r="AR79" s="270"/>
      <c r="AS79" s="270"/>
      <c r="AT79" s="270"/>
      <c r="AU79" s="270"/>
      <c r="AV79" s="270"/>
      <c r="AW79" s="270"/>
      <c r="AX79" s="270"/>
      <c r="AY79" s="270"/>
      <c r="AZ79" s="270"/>
      <c r="BA79" s="270"/>
      <c r="BB79" s="270"/>
      <c r="BC79" s="270"/>
      <c r="BD79" s="270"/>
    </row>
    <row r="80" ht="18" customHeight="1" spans="1:56">
      <c r="A80" s="384">
        <v>17</v>
      </c>
      <c r="B80" s="369" t="str">
        <f>'INPUT DATA'!O27</f>
        <v>ROSALES, DIANE E.</v>
      </c>
      <c r="C80" s="369"/>
      <c r="D80" s="369"/>
      <c r="E80" s="370"/>
      <c r="F80" s="394"/>
      <c r="G80" s="395"/>
      <c r="H80" s="395"/>
      <c r="I80" s="395"/>
      <c r="J80" s="395"/>
      <c r="K80" s="395"/>
      <c r="L80" s="395"/>
      <c r="M80" s="395"/>
      <c r="N80" s="395"/>
      <c r="O80" s="396"/>
      <c r="P80" s="388" t="str">
        <f t="shared" si="18"/>
        <v/>
      </c>
      <c r="Q80" s="380" t="str">
        <f t="shared" si="11"/>
        <v/>
      </c>
      <c r="R80" s="389" t="str">
        <f t="shared" si="12"/>
        <v/>
      </c>
      <c r="S80" s="394"/>
      <c r="T80" s="395"/>
      <c r="U80" s="395"/>
      <c r="V80" s="395"/>
      <c r="W80" s="395"/>
      <c r="X80" s="395"/>
      <c r="Y80" s="395"/>
      <c r="Z80" s="395"/>
      <c r="AA80" s="395"/>
      <c r="AB80" s="396"/>
      <c r="AC80" s="390" t="str">
        <f t="shared" si="19"/>
        <v/>
      </c>
      <c r="AD80" s="380" t="str">
        <f t="shared" si="13"/>
        <v/>
      </c>
      <c r="AE80" s="391" t="str">
        <f t="shared" si="14"/>
        <v/>
      </c>
      <c r="AF80" s="379"/>
      <c r="AG80" s="380" t="str">
        <f t="shared" si="17"/>
        <v/>
      </c>
      <c r="AH80" s="381" t="str">
        <f t="shared" si="15"/>
        <v/>
      </c>
      <c r="AI80" s="392" t="str">
        <f t="shared" si="16"/>
        <v/>
      </c>
      <c r="AJ80" s="393" t="str">
        <f>IFERROR(VLOOKUP(AI80,'Helper(IMPORTANT!)'!$CQ$1:$CR$41,2,TRUE),"")</f>
        <v/>
      </c>
      <c r="AL80" s="268"/>
      <c r="AO80" s="270"/>
      <c r="AP80" s="270"/>
      <c r="AQ80" s="270"/>
      <c r="AR80" s="270"/>
      <c r="AS80" s="270"/>
      <c r="AT80" s="270"/>
      <c r="AU80" s="270"/>
      <c r="AV80" s="270"/>
      <c r="AW80" s="270"/>
      <c r="AX80" s="270"/>
      <c r="AY80" s="270"/>
      <c r="AZ80" s="270"/>
      <c r="BA80" s="270"/>
      <c r="BB80" s="270"/>
      <c r="BC80" s="270"/>
      <c r="BD80" s="270"/>
    </row>
    <row r="81" ht="18" customHeight="1" spans="1:56">
      <c r="A81" s="384">
        <v>18</v>
      </c>
      <c r="B81" s="369" t="str">
        <f>'INPUT DATA'!O28</f>
        <v>TAMPOS, JILLIAN Y.</v>
      </c>
      <c r="C81" s="369"/>
      <c r="D81" s="369"/>
      <c r="E81" s="370"/>
      <c r="F81" s="394"/>
      <c r="G81" s="395"/>
      <c r="H81" s="395"/>
      <c r="I81" s="395"/>
      <c r="J81" s="395"/>
      <c r="K81" s="395"/>
      <c r="L81" s="395"/>
      <c r="M81" s="395"/>
      <c r="N81" s="395"/>
      <c r="O81" s="396"/>
      <c r="P81" s="388" t="str">
        <f t="shared" si="18"/>
        <v/>
      </c>
      <c r="Q81" s="380" t="str">
        <f t="shared" si="11"/>
        <v/>
      </c>
      <c r="R81" s="389" t="str">
        <f t="shared" si="12"/>
        <v/>
      </c>
      <c r="S81" s="394"/>
      <c r="T81" s="395"/>
      <c r="U81" s="395"/>
      <c r="V81" s="395"/>
      <c r="W81" s="395"/>
      <c r="X81" s="395"/>
      <c r="Y81" s="395"/>
      <c r="Z81" s="395"/>
      <c r="AA81" s="395"/>
      <c r="AB81" s="396"/>
      <c r="AC81" s="390" t="str">
        <f t="shared" si="19"/>
        <v/>
      </c>
      <c r="AD81" s="380" t="str">
        <f t="shared" si="13"/>
        <v/>
      </c>
      <c r="AE81" s="391" t="str">
        <f t="shared" si="14"/>
        <v/>
      </c>
      <c r="AF81" s="379"/>
      <c r="AG81" s="380" t="str">
        <f t="shared" si="17"/>
        <v/>
      </c>
      <c r="AH81" s="381" t="str">
        <f t="shared" si="15"/>
        <v/>
      </c>
      <c r="AI81" s="392" t="str">
        <f t="shared" si="16"/>
        <v/>
      </c>
      <c r="AJ81" s="393" t="str">
        <f>IFERROR(VLOOKUP(AI81,'Helper(IMPORTANT!)'!$CQ$1:$CR$41,2,TRUE),"")</f>
        <v/>
      </c>
      <c r="AL81" s="268"/>
      <c r="AO81" s="270"/>
      <c r="AP81" s="270"/>
      <c r="AQ81" s="270"/>
      <c r="AR81" s="270"/>
      <c r="AS81" s="270"/>
      <c r="AT81" s="270"/>
      <c r="AU81" s="270"/>
      <c r="AV81" s="270"/>
      <c r="AW81" s="270"/>
      <c r="AX81" s="270"/>
      <c r="AY81" s="270"/>
      <c r="AZ81" s="270"/>
      <c r="BA81" s="270"/>
      <c r="BB81" s="270"/>
      <c r="BC81" s="270"/>
      <c r="BD81" s="270"/>
    </row>
    <row r="82" ht="18" customHeight="1" spans="1:56">
      <c r="A82" s="384">
        <v>19</v>
      </c>
      <c r="B82" s="369" t="str">
        <f>'INPUT DATA'!O29</f>
        <v>VILLANUEVA, ANDREA S.</v>
      </c>
      <c r="C82" s="369"/>
      <c r="D82" s="369"/>
      <c r="E82" s="370"/>
      <c r="F82" s="394"/>
      <c r="G82" s="395"/>
      <c r="H82" s="395"/>
      <c r="I82" s="395"/>
      <c r="J82" s="395"/>
      <c r="K82" s="395"/>
      <c r="L82" s="395"/>
      <c r="M82" s="395"/>
      <c r="N82" s="395"/>
      <c r="O82" s="396"/>
      <c r="P82" s="388" t="str">
        <f t="shared" si="18"/>
        <v/>
      </c>
      <c r="Q82" s="380" t="str">
        <f t="shared" si="11"/>
        <v/>
      </c>
      <c r="R82" s="389" t="str">
        <f t="shared" si="12"/>
        <v/>
      </c>
      <c r="S82" s="394"/>
      <c r="T82" s="395"/>
      <c r="U82" s="395"/>
      <c r="V82" s="395"/>
      <c r="W82" s="395"/>
      <c r="X82" s="395"/>
      <c r="Y82" s="395"/>
      <c r="Z82" s="395"/>
      <c r="AA82" s="395"/>
      <c r="AB82" s="396"/>
      <c r="AC82" s="390" t="str">
        <f t="shared" si="19"/>
        <v/>
      </c>
      <c r="AD82" s="380" t="str">
        <f t="shared" si="13"/>
        <v/>
      </c>
      <c r="AE82" s="391" t="str">
        <f t="shared" si="14"/>
        <v/>
      </c>
      <c r="AF82" s="379"/>
      <c r="AG82" s="380" t="str">
        <f t="shared" si="17"/>
        <v/>
      </c>
      <c r="AH82" s="381" t="str">
        <f t="shared" si="15"/>
        <v/>
      </c>
      <c r="AI82" s="392" t="str">
        <f t="shared" si="16"/>
        <v/>
      </c>
      <c r="AJ82" s="393" t="str">
        <f>IFERROR(VLOOKUP(AI82,'Helper(IMPORTANT!)'!$CQ$1:$CR$41,2,TRUE),"")</f>
        <v/>
      </c>
      <c r="AL82" s="268"/>
      <c r="AO82" s="270"/>
      <c r="AP82" s="270"/>
      <c r="AQ82" s="270"/>
      <c r="AR82" s="270"/>
      <c r="AS82" s="270"/>
      <c r="AT82" s="270"/>
      <c r="AU82" s="270"/>
      <c r="AV82" s="270"/>
      <c r="AW82" s="270"/>
      <c r="AX82" s="270"/>
      <c r="AY82" s="270"/>
      <c r="AZ82" s="270"/>
      <c r="BA82" s="270"/>
      <c r="BB82" s="270"/>
      <c r="BC82" s="270"/>
      <c r="BD82" s="270"/>
    </row>
    <row r="83" ht="18" customHeight="1" spans="1:56">
      <c r="A83" s="384">
        <v>20</v>
      </c>
      <c r="B83" s="369" t="str">
        <f>'INPUT DATA'!O30</f>
        <v>VILLANUEVA, NICOLE E.</v>
      </c>
      <c r="C83" s="369"/>
      <c r="D83" s="369"/>
      <c r="E83" s="370"/>
      <c r="F83" s="394"/>
      <c r="G83" s="395"/>
      <c r="H83" s="395"/>
      <c r="I83" s="395"/>
      <c r="J83" s="395"/>
      <c r="K83" s="395"/>
      <c r="L83" s="395"/>
      <c r="M83" s="395"/>
      <c r="N83" s="395"/>
      <c r="O83" s="396"/>
      <c r="P83" s="388" t="str">
        <f t="shared" si="18"/>
        <v/>
      </c>
      <c r="Q83" s="380" t="str">
        <f t="shared" si="11"/>
        <v/>
      </c>
      <c r="R83" s="389" t="str">
        <f t="shared" si="12"/>
        <v/>
      </c>
      <c r="S83" s="394"/>
      <c r="T83" s="395"/>
      <c r="U83" s="395"/>
      <c r="V83" s="395"/>
      <c r="W83" s="395"/>
      <c r="X83" s="395"/>
      <c r="Y83" s="395"/>
      <c r="Z83" s="395"/>
      <c r="AA83" s="395"/>
      <c r="AB83" s="396"/>
      <c r="AC83" s="390" t="str">
        <f t="shared" si="19"/>
        <v/>
      </c>
      <c r="AD83" s="380" t="str">
        <f t="shared" si="13"/>
        <v/>
      </c>
      <c r="AE83" s="391" t="str">
        <f t="shared" si="14"/>
        <v/>
      </c>
      <c r="AF83" s="379"/>
      <c r="AG83" s="380" t="str">
        <f t="shared" si="17"/>
        <v/>
      </c>
      <c r="AH83" s="381" t="str">
        <f t="shared" si="15"/>
        <v/>
      </c>
      <c r="AI83" s="392" t="str">
        <f t="shared" si="16"/>
        <v/>
      </c>
      <c r="AJ83" s="393" t="str">
        <f>IFERROR(VLOOKUP(AI83,'Helper(IMPORTANT!)'!$CQ$1:$CR$41,2,TRUE),"")</f>
        <v/>
      </c>
      <c r="AL83" s="268"/>
      <c r="AO83" s="270"/>
      <c r="AP83" s="270"/>
      <c r="AQ83" s="270"/>
      <c r="AR83" s="270"/>
      <c r="AS83" s="270"/>
      <c r="AT83" s="270"/>
      <c r="AU83" s="270"/>
      <c r="AV83" s="270"/>
      <c r="AW83" s="270"/>
      <c r="AX83" s="270"/>
      <c r="AY83" s="270"/>
      <c r="AZ83" s="270"/>
      <c r="BA83" s="270"/>
      <c r="BB83" s="270"/>
      <c r="BC83" s="270"/>
      <c r="BD83" s="270"/>
    </row>
    <row r="84" ht="18" customHeight="1" spans="1:56">
      <c r="A84" s="384">
        <v>21</v>
      </c>
      <c r="B84" s="369">
        <f>'INPUT DATA'!O31</f>
        <v>0</v>
      </c>
      <c r="C84" s="369"/>
      <c r="D84" s="369"/>
      <c r="E84" s="370"/>
      <c r="F84" s="394"/>
      <c r="G84" s="395"/>
      <c r="H84" s="395"/>
      <c r="I84" s="395"/>
      <c r="J84" s="395"/>
      <c r="K84" s="395"/>
      <c r="L84" s="395"/>
      <c r="M84" s="395"/>
      <c r="N84" s="395"/>
      <c r="O84" s="396"/>
      <c r="P84" s="388" t="str">
        <f t="shared" si="18"/>
        <v/>
      </c>
      <c r="Q84" s="380" t="str">
        <f t="shared" si="11"/>
        <v/>
      </c>
      <c r="R84" s="389" t="str">
        <f t="shared" si="12"/>
        <v/>
      </c>
      <c r="S84" s="394"/>
      <c r="T84" s="395"/>
      <c r="U84" s="395"/>
      <c r="V84" s="395"/>
      <c r="W84" s="395"/>
      <c r="X84" s="395"/>
      <c r="Y84" s="395"/>
      <c r="Z84" s="395"/>
      <c r="AA84" s="395"/>
      <c r="AB84" s="396"/>
      <c r="AC84" s="390" t="str">
        <f t="shared" si="19"/>
        <v/>
      </c>
      <c r="AD84" s="380" t="str">
        <f t="shared" si="13"/>
        <v/>
      </c>
      <c r="AE84" s="391" t="str">
        <f t="shared" si="14"/>
        <v/>
      </c>
      <c r="AF84" s="379"/>
      <c r="AG84" s="380" t="str">
        <f t="shared" si="17"/>
        <v/>
      </c>
      <c r="AH84" s="381" t="str">
        <f t="shared" si="15"/>
        <v/>
      </c>
      <c r="AI84" s="392" t="str">
        <f t="shared" si="16"/>
        <v/>
      </c>
      <c r="AJ84" s="393" t="str">
        <f>IFERROR(VLOOKUP(AI84,'Helper(IMPORTANT!)'!$CQ$1:$CR$41,2,TRUE),"")</f>
        <v/>
      </c>
      <c r="AL84" s="268"/>
      <c r="AO84" s="270"/>
      <c r="AP84" s="270"/>
      <c r="AQ84" s="270"/>
      <c r="AR84" s="270"/>
      <c r="AS84" s="270"/>
      <c r="AT84" s="270"/>
      <c r="AU84" s="270"/>
      <c r="AV84" s="270"/>
      <c r="AW84" s="270"/>
      <c r="AX84" s="270"/>
      <c r="AY84" s="270"/>
      <c r="AZ84" s="270"/>
      <c r="BA84" s="270"/>
      <c r="BB84" s="270"/>
      <c r="BC84" s="270"/>
      <c r="BD84" s="270"/>
    </row>
    <row r="85" ht="18" customHeight="1" spans="1:56">
      <c r="A85" s="384">
        <v>22</v>
      </c>
      <c r="B85" s="369">
        <f>'INPUT DATA'!O32</f>
        <v>0</v>
      </c>
      <c r="C85" s="369"/>
      <c r="D85" s="369"/>
      <c r="E85" s="370"/>
      <c r="F85" s="394"/>
      <c r="G85" s="395"/>
      <c r="H85" s="395"/>
      <c r="I85" s="395"/>
      <c r="J85" s="395"/>
      <c r="K85" s="395"/>
      <c r="L85" s="395"/>
      <c r="M85" s="395"/>
      <c r="N85" s="395"/>
      <c r="O85" s="396"/>
      <c r="P85" s="388" t="str">
        <f t="shared" si="18"/>
        <v/>
      </c>
      <c r="Q85" s="380" t="str">
        <f t="shared" si="11"/>
        <v/>
      </c>
      <c r="R85" s="389" t="str">
        <f t="shared" si="12"/>
        <v/>
      </c>
      <c r="S85" s="394"/>
      <c r="T85" s="395"/>
      <c r="U85" s="395"/>
      <c r="V85" s="395"/>
      <c r="W85" s="395"/>
      <c r="X85" s="395"/>
      <c r="Y85" s="395"/>
      <c r="Z85" s="395"/>
      <c r="AA85" s="395"/>
      <c r="AB85" s="396"/>
      <c r="AC85" s="390" t="str">
        <f t="shared" si="19"/>
        <v/>
      </c>
      <c r="AD85" s="380" t="str">
        <f t="shared" si="13"/>
        <v/>
      </c>
      <c r="AE85" s="391" t="str">
        <f t="shared" si="14"/>
        <v/>
      </c>
      <c r="AF85" s="379"/>
      <c r="AG85" s="380" t="str">
        <f t="shared" si="17"/>
        <v/>
      </c>
      <c r="AH85" s="381" t="str">
        <f t="shared" si="15"/>
        <v/>
      </c>
      <c r="AI85" s="392" t="str">
        <f t="shared" si="16"/>
        <v/>
      </c>
      <c r="AJ85" s="393" t="str">
        <f>IFERROR(VLOOKUP(AI85,'Helper(IMPORTANT!)'!$CQ$1:$CR$41,2,TRUE),"")</f>
        <v/>
      </c>
      <c r="AL85" s="268"/>
      <c r="AO85" s="270"/>
      <c r="AP85" s="270"/>
      <c r="AQ85" s="270"/>
      <c r="AR85" s="270"/>
      <c r="AS85" s="270"/>
      <c r="AT85" s="270"/>
      <c r="AU85" s="270"/>
      <c r="AV85" s="270"/>
      <c r="AW85" s="270"/>
      <c r="AX85" s="270"/>
      <c r="AY85" s="270"/>
      <c r="AZ85" s="270"/>
      <c r="BA85" s="270"/>
      <c r="BB85" s="270"/>
      <c r="BC85" s="270"/>
      <c r="BD85" s="270"/>
    </row>
    <row r="86" ht="18" customHeight="1" spans="1:56">
      <c r="A86" s="384">
        <v>23</v>
      </c>
      <c r="B86" s="369">
        <f>'INPUT DATA'!O33</f>
        <v>0</v>
      </c>
      <c r="C86" s="369"/>
      <c r="D86" s="369"/>
      <c r="E86" s="370"/>
      <c r="F86" s="394"/>
      <c r="G86" s="395"/>
      <c r="H86" s="395"/>
      <c r="I86" s="395"/>
      <c r="J86" s="395"/>
      <c r="K86" s="395"/>
      <c r="L86" s="395"/>
      <c r="M86" s="395"/>
      <c r="N86" s="395"/>
      <c r="O86" s="396"/>
      <c r="P86" s="388" t="str">
        <f t="shared" si="18"/>
        <v/>
      </c>
      <c r="Q86" s="380" t="str">
        <f t="shared" si="11"/>
        <v/>
      </c>
      <c r="R86" s="389" t="str">
        <f t="shared" si="12"/>
        <v/>
      </c>
      <c r="S86" s="394"/>
      <c r="T86" s="395"/>
      <c r="U86" s="395"/>
      <c r="V86" s="395"/>
      <c r="W86" s="395"/>
      <c r="X86" s="395"/>
      <c r="Y86" s="395"/>
      <c r="Z86" s="395"/>
      <c r="AA86" s="395"/>
      <c r="AB86" s="396"/>
      <c r="AC86" s="390" t="str">
        <f t="shared" si="19"/>
        <v/>
      </c>
      <c r="AD86" s="380" t="str">
        <f t="shared" si="13"/>
        <v/>
      </c>
      <c r="AE86" s="391" t="str">
        <f t="shared" si="14"/>
        <v/>
      </c>
      <c r="AF86" s="379"/>
      <c r="AG86" s="380" t="str">
        <f t="shared" si="17"/>
        <v/>
      </c>
      <c r="AH86" s="381" t="str">
        <f t="shared" si="15"/>
        <v/>
      </c>
      <c r="AI86" s="392" t="str">
        <f t="shared" si="16"/>
        <v/>
      </c>
      <c r="AJ86" s="393" t="str">
        <f>IFERROR(VLOOKUP(AI86,'Helper(IMPORTANT!)'!$CQ$1:$CR$41,2,TRUE),"")</f>
        <v/>
      </c>
      <c r="AL86" s="268"/>
      <c r="AO86" s="270"/>
      <c r="AP86" s="270"/>
      <c r="AQ86" s="270"/>
      <c r="AR86" s="270"/>
      <c r="AS86" s="270"/>
      <c r="AT86" s="270"/>
      <c r="AU86" s="270"/>
      <c r="AV86" s="270"/>
      <c r="AW86" s="270"/>
      <c r="AX86" s="270"/>
      <c r="AY86" s="270"/>
      <c r="AZ86" s="270"/>
      <c r="BA86" s="270"/>
      <c r="BB86" s="270"/>
      <c r="BC86" s="270"/>
      <c r="BD86" s="270"/>
    </row>
    <row r="87" ht="18" customHeight="1" spans="1:56">
      <c r="A87" s="384">
        <v>24</v>
      </c>
      <c r="B87" s="369">
        <f>'INPUT DATA'!O34</f>
        <v>0</v>
      </c>
      <c r="C87" s="369"/>
      <c r="D87" s="369"/>
      <c r="E87" s="370"/>
      <c r="F87" s="394"/>
      <c r="G87" s="395"/>
      <c r="H87" s="395"/>
      <c r="I87" s="395"/>
      <c r="J87" s="395"/>
      <c r="K87" s="395"/>
      <c r="L87" s="395"/>
      <c r="M87" s="395"/>
      <c r="N87" s="395"/>
      <c r="O87" s="396"/>
      <c r="P87" s="388" t="str">
        <f t="shared" si="18"/>
        <v/>
      </c>
      <c r="Q87" s="380" t="str">
        <f t="shared" si="11"/>
        <v/>
      </c>
      <c r="R87" s="389" t="str">
        <f t="shared" si="12"/>
        <v/>
      </c>
      <c r="S87" s="394"/>
      <c r="T87" s="395"/>
      <c r="U87" s="395"/>
      <c r="V87" s="395"/>
      <c r="W87" s="395"/>
      <c r="X87" s="395"/>
      <c r="Y87" s="395"/>
      <c r="Z87" s="395"/>
      <c r="AA87" s="395"/>
      <c r="AB87" s="396"/>
      <c r="AC87" s="390" t="str">
        <f t="shared" si="19"/>
        <v/>
      </c>
      <c r="AD87" s="380" t="str">
        <f t="shared" si="13"/>
        <v/>
      </c>
      <c r="AE87" s="391" t="str">
        <f t="shared" si="14"/>
        <v/>
      </c>
      <c r="AF87" s="379"/>
      <c r="AG87" s="380" t="str">
        <f t="shared" si="17"/>
        <v/>
      </c>
      <c r="AH87" s="381" t="str">
        <f t="shared" si="15"/>
        <v/>
      </c>
      <c r="AI87" s="392" t="str">
        <f t="shared" si="16"/>
        <v/>
      </c>
      <c r="AJ87" s="393" t="str">
        <f>IFERROR(VLOOKUP(AI87,'Helper(IMPORTANT!)'!$CQ$1:$CR$41,2,TRUE),"")</f>
        <v/>
      </c>
      <c r="AL87" s="268"/>
      <c r="AO87" s="270"/>
      <c r="AP87" s="270"/>
      <c r="AQ87" s="270"/>
      <c r="AR87" s="270"/>
      <c r="AS87" s="270"/>
      <c r="AT87" s="270"/>
      <c r="AU87" s="270"/>
      <c r="AV87" s="270"/>
      <c r="AW87" s="270"/>
      <c r="AX87" s="270"/>
      <c r="AY87" s="270"/>
      <c r="AZ87" s="270"/>
      <c r="BA87" s="270"/>
      <c r="BB87" s="270"/>
      <c r="BC87" s="270"/>
      <c r="BD87" s="270"/>
    </row>
    <row r="88" ht="18" customHeight="1" spans="1:56">
      <c r="A88" s="384">
        <v>25</v>
      </c>
      <c r="B88" s="369">
        <f>'INPUT DATA'!O35</f>
        <v>0</v>
      </c>
      <c r="C88" s="369"/>
      <c r="D88" s="369"/>
      <c r="E88" s="370"/>
      <c r="F88" s="394"/>
      <c r="G88" s="395"/>
      <c r="H88" s="395"/>
      <c r="I88" s="395"/>
      <c r="J88" s="395"/>
      <c r="K88" s="395"/>
      <c r="L88" s="395"/>
      <c r="M88" s="395"/>
      <c r="N88" s="395"/>
      <c r="O88" s="396"/>
      <c r="P88" s="388" t="str">
        <f t="shared" si="18"/>
        <v/>
      </c>
      <c r="Q88" s="380" t="str">
        <f t="shared" si="11"/>
        <v/>
      </c>
      <c r="R88" s="389" t="str">
        <f t="shared" si="12"/>
        <v/>
      </c>
      <c r="S88" s="394"/>
      <c r="T88" s="395"/>
      <c r="U88" s="395"/>
      <c r="V88" s="395"/>
      <c r="W88" s="395"/>
      <c r="X88" s="395"/>
      <c r="Y88" s="395"/>
      <c r="Z88" s="395"/>
      <c r="AA88" s="395"/>
      <c r="AB88" s="396"/>
      <c r="AC88" s="390" t="str">
        <f t="shared" si="19"/>
        <v/>
      </c>
      <c r="AD88" s="380" t="str">
        <f t="shared" si="13"/>
        <v/>
      </c>
      <c r="AE88" s="391" t="str">
        <f t="shared" si="14"/>
        <v/>
      </c>
      <c r="AF88" s="379"/>
      <c r="AG88" s="380" t="str">
        <f t="shared" si="17"/>
        <v/>
      </c>
      <c r="AH88" s="381" t="str">
        <f t="shared" si="15"/>
        <v/>
      </c>
      <c r="AI88" s="392" t="str">
        <f t="shared" si="16"/>
        <v/>
      </c>
      <c r="AJ88" s="393" t="str">
        <f>IFERROR(VLOOKUP(AI88,'Helper(IMPORTANT!)'!$CQ$1:$CR$41,2,TRUE),"")</f>
        <v/>
      </c>
      <c r="AL88" s="268"/>
      <c r="AO88" s="270"/>
      <c r="AP88" s="270"/>
      <c r="AQ88" s="270"/>
      <c r="AR88" s="270"/>
      <c r="AS88" s="270"/>
      <c r="AT88" s="270"/>
      <c r="AU88" s="270"/>
      <c r="AV88" s="270"/>
      <c r="AW88" s="270"/>
      <c r="AX88" s="270"/>
      <c r="AY88" s="270"/>
      <c r="AZ88" s="270"/>
      <c r="BA88" s="270"/>
      <c r="BB88" s="270"/>
      <c r="BC88" s="270"/>
      <c r="BD88" s="270"/>
    </row>
    <row r="89" ht="18" customHeight="1" spans="1:56">
      <c r="A89" s="384">
        <v>26</v>
      </c>
      <c r="B89" s="369">
        <f>'INPUT DATA'!O36</f>
        <v>0</v>
      </c>
      <c r="C89" s="369"/>
      <c r="D89" s="369"/>
      <c r="E89" s="370"/>
      <c r="F89" s="394"/>
      <c r="G89" s="395"/>
      <c r="H89" s="395"/>
      <c r="I89" s="395"/>
      <c r="J89" s="395"/>
      <c r="K89" s="395"/>
      <c r="L89" s="395"/>
      <c r="M89" s="395"/>
      <c r="N89" s="395"/>
      <c r="O89" s="396"/>
      <c r="P89" s="388" t="str">
        <f t="shared" si="18"/>
        <v/>
      </c>
      <c r="Q89" s="380" t="str">
        <f t="shared" si="11"/>
        <v/>
      </c>
      <c r="R89" s="389" t="str">
        <f t="shared" si="12"/>
        <v/>
      </c>
      <c r="S89" s="394"/>
      <c r="T89" s="395"/>
      <c r="U89" s="395"/>
      <c r="V89" s="395"/>
      <c r="W89" s="395"/>
      <c r="X89" s="395"/>
      <c r="Y89" s="395"/>
      <c r="Z89" s="395"/>
      <c r="AA89" s="395"/>
      <c r="AB89" s="396"/>
      <c r="AC89" s="390" t="str">
        <f t="shared" si="19"/>
        <v/>
      </c>
      <c r="AD89" s="380" t="str">
        <f t="shared" si="13"/>
        <v/>
      </c>
      <c r="AE89" s="391" t="str">
        <f t="shared" si="14"/>
        <v/>
      </c>
      <c r="AF89" s="379"/>
      <c r="AG89" s="380" t="str">
        <f t="shared" si="17"/>
        <v/>
      </c>
      <c r="AH89" s="381" t="str">
        <f t="shared" si="15"/>
        <v/>
      </c>
      <c r="AI89" s="392" t="str">
        <f t="shared" si="16"/>
        <v/>
      </c>
      <c r="AJ89" s="393" t="str">
        <f>IFERROR(VLOOKUP(AI89,'Helper(IMPORTANT!)'!$CQ$1:$CR$41,2,TRUE),"")</f>
        <v/>
      </c>
      <c r="AL89" s="268"/>
      <c r="AO89" s="270"/>
      <c r="AP89" s="270"/>
      <c r="AQ89" s="270"/>
      <c r="AR89" s="270"/>
      <c r="AS89" s="270"/>
      <c r="AT89" s="270"/>
      <c r="AU89" s="270"/>
      <c r="AV89" s="270"/>
      <c r="AW89" s="270"/>
      <c r="AX89" s="270"/>
      <c r="AY89" s="270"/>
      <c r="AZ89" s="270"/>
      <c r="BA89" s="270"/>
      <c r="BB89" s="270"/>
      <c r="BC89" s="270"/>
      <c r="BD89" s="270"/>
    </row>
    <row r="90" ht="18" customHeight="1" spans="1:56">
      <c r="A90" s="384">
        <v>27</v>
      </c>
      <c r="B90" s="369">
        <f>'INPUT DATA'!O37</f>
        <v>0</v>
      </c>
      <c r="C90" s="369"/>
      <c r="D90" s="369"/>
      <c r="E90" s="370"/>
      <c r="F90" s="394"/>
      <c r="G90" s="395"/>
      <c r="H90" s="395"/>
      <c r="I90" s="395"/>
      <c r="J90" s="395"/>
      <c r="K90" s="395"/>
      <c r="L90" s="395"/>
      <c r="M90" s="395"/>
      <c r="N90" s="395"/>
      <c r="O90" s="396"/>
      <c r="P90" s="388" t="str">
        <f t="shared" si="18"/>
        <v/>
      </c>
      <c r="Q90" s="380" t="str">
        <f t="shared" si="11"/>
        <v/>
      </c>
      <c r="R90" s="389" t="str">
        <f t="shared" si="12"/>
        <v/>
      </c>
      <c r="S90" s="394"/>
      <c r="T90" s="395"/>
      <c r="U90" s="395"/>
      <c r="V90" s="395"/>
      <c r="W90" s="395"/>
      <c r="X90" s="395"/>
      <c r="Y90" s="395"/>
      <c r="Z90" s="395"/>
      <c r="AA90" s="395"/>
      <c r="AB90" s="396"/>
      <c r="AC90" s="390" t="str">
        <f t="shared" si="19"/>
        <v/>
      </c>
      <c r="AD90" s="380" t="str">
        <f t="shared" si="13"/>
        <v/>
      </c>
      <c r="AE90" s="391" t="str">
        <f t="shared" si="14"/>
        <v/>
      </c>
      <c r="AF90" s="379"/>
      <c r="AG90" s="380" t="str">
        <f t="shared" si="17"/>
        <v/>
      </c>
      <c r="AH90" s="381" t="str">
        <f t="shared" si="15"/>
        <v/>
      </c>
      <c r="AI90" s="392" t="str">
        <f t="shared" si="16"/>
        <v/>
      </c>
      <c r="AJ90" s="393" t="str">
        <f>IFERROR(VLOOKUP(AI90,'Helper(IMPORTANT!)'!$CQ$1:$CR$41,2,TRUE),"")</f>
        <v/>
      </c>
      <c r="AL90" s="268"/>
      <c r="AO90" s="270"/>
      <c r="AP90" s="270"/>
      <c r="AQ90" s="270"/>
      <c r="AR90" s="270"/>
      <c r="AS90" s="270"/>
      <c r="AT90" s="270"/>
      <c r="AU90" s="270"/>
      <c r="AV90" s="270"/>
      <c r="AW90" s="270"/>
      <c r="AX90" s="270"/>
      <c r="AY90" s="270"/>
      <c r="AZ90" s="270"/>
      <c r="BA90" s="270"/>
      <c r="BB90" s="270"/>
      <c r="BC90" s="270"/>
      <c r="BD90" s="270"/>
    </row>
    <row r="91" ht="18" customHeight="1" spans="1:56">
      <c r="A91" s="384">
        <v>28</v>
      </c>
      <c r="B91" s="369">
        <f>'INPUT DATA'!O38</f>
        <v>0</v>
      </c>
      <c r="C91" s="369"/>
      <c r="D91" s="369"/>
      <c r="E91" s="370"/>
      <c r="F91" s="394"/>
      <c r="G91" s="395"/>
      <c r="H91" s="395"/>
      <c r="I91" s="395"/>
      <c r="J91" s="395"/>
      <c r="K91" s="395"/>
      <c r="L91" s="395"/>
      <c r="M91" s="395"/>
      <c r="N91" s="395"/>
      <c r="O91" s="396"/>
      <c r="P91" s="388" t="str">
        <f t="shared" si="18"/>
        <v/>
      </c>
      <c r="Q91" s="380" t="str">
        <f t="shared" si="11"/>
        <v/>
      </c>
      <c r="R91" s="389" t="str">
        <f t="shared" si="12"/>
        <v/>
      </c>
      <c r="S91" s="394"/>
      <c r="T91" s="395"/>
      <c r="U91" s="395"/>
      <c r="V91" s="395"/>
      <c r="W91" s="395"/>
      <c r="X91" s="395"/>
      <c r="Y91" s="395"/>
      <c r="Z91" s="395"/>
      <c r="AA91" s="395"/>
      <c r="AB91" s="396"/>
      <c r="AC91" s="390" t="str">
        <f t="shared" si="19"/>
        <v/>
      </c>
      <c r="AD91" s="380" t="str">
        <f t="shared" si="13"/>
        <v/>
      </c>
      <c r="AE91" s="391" t="str">
        <f t="shared" si="14"/>
        <v/>
      </c>
      <c r="AF91" s="379"/>
      <c r="AG91" s="380" t="str">
        <f t="shared" si="17"/>
        <v/>
      </c>
      <c r="AH91" s="381" t="str">
        <f t="shared" si="15"/>
        <v/>
      </c>
      <c r="AI91" s="392" t="str">
        <f t="shared" si="16"/>
        <v/>
      </c>
      <c r="AJ91" s="393" t="str">
        <f>IFERROR(VLOOKUP(AI91,'Helper(IMPORTANT!)'!$CQ$1:$CR$41,2,TRUE),"")</f>
        <v/>
      </c>
      <c r="AL91" s="268"/>
      <c r="AO91" s="270"/>
      <c r="AP91" s="270"/>
      <c r="AQ91" s="270"/>
      <c r="AR91" s="270"/>
      <c r="AS91" s="270"/>
      <c r="AT91" s="270"/>
      <c r="AU91" s="270"/>
      <c r="AV91" s="270"/>
      <c r="AW91" s="270"/>
      <c r="AX91" s="270"/>
      <c r="AY91" s="270"/>
      <c r="AZ91" s="270"/>
      <c r="BA91" s="270"/>
      <c r="BB91" s="270"/>
      <c r="BC91" s="270"/>
      <c r="BD91" s="270"/>
    </row>
    <row r="92" ht="18" customHeight="1" spans="1:56">
      <c r="A92" s="384">
        <v>29</v>
      </c>
      <c r="B92" s="369">
        <f>'INPUT DATA'!O39</f>
        <v>0</v>
      </c>
      <c r="C92" s="369"/>
      <c r="D92" s="369"/>
      <c r="E92" s="370"/>
      <c r="F92" s="394"/>
      <c r="G92" s="395"/>
      <c r="H92" s="395"/>
      <c r="I92" s="395"/>
      <c r="J92" s="395"/>
      <c r="K92" s="395"/>
      <c r="L92" s="395"/>
      <c r="M92" s="395"/>
      <c r="N92" s="395"/>
      <c r="O92" s="396"/>
      <c r="P92" s="388" t="str">
        <f t="shared" si="18"/>
        <v/>
      </c>
      <c r="Q92" s="380" t="str">
        <f t="shared" si="11"/>
        <v/>
      </c>
      <c r="R92" s="389" t="str">
        <f t="shared" si="12"/>
        <v/>
      </c>
      <c r="S92" s="394"/>
      <c r="T92" s="395"/>
      <c r="U92" s="395"/>
      <c r="V92" s="395"/>
      <c r="W92" s="395"/>
      <c r="X92" s="395"/>
      <c r="Y92" s="395"/>
      <c r="Z92" s="395"/>
      <c r="AA92" s="395"/>
      <c r="AB92" s="396"/>
      <c r="AC92" s="390" t="str">
        <f t="shared" si="19"/>
        <v/>
      </c>
      <c r="AD92" s="380" t="str">
        <f t="shared" si="13"/>
        <v/>
      </c>
      <c r="AE92" s="391" t="str">
        <f t="shared" si="14"/>
        <v/>
      </c>
      <c r="AF92" s="379"/>
      <c r="AG92" s="380" t="str">
        <f t="shared" si="17"/>
        <v/>
      </c>
      <c r="AH92" s="381" t="str">
        <f t="shared" si="15"/>
        <v/>
      </c>
      <c r="AI92" s="392" t="str">
        <f t="shared" si="16"/>
        <v/>
      </c>
      <c r="AJ92" s="393" t="str">
        <f>IFERROR(VLOOKUP(AI92,'Helper(IMPORTANT!)'!$CQ$1:$CR$41,2,TRUE),"")</f>
        <v/>
      </c>
      <c r="AL92" s="268"/>
      <c r="AO92" s="270"/>
      <c r="AP92" s="270"/>
      <c r="AQ92" s="270"/>
      <c r="AR92" s="270"/>
      <c r="AS92" s="270"/>
      <c r="AT92" s="270"/>
      <c r="AU92" s="270"/>
      <c r="AV92" s="270"/>
      <c r="AW92" s="270"/>
      <c r="AX92" s="270"/>
      <c r="AY92" s="270"/>
      <c r="AZ92" s="270"/>
      <c r="BA92" s="270"/>
      <c r="BB92" s="270"/>
      <c r="BC92" s="270"/>
      <c r="BD92" s="270"/>
    </row>
    <row r="93" ht="18" customHeight="1" spans="1:56">
      <c r="A93" s="384">
        <v>30</v>
      </c>
      <c r="B93" s="369">
        <f>'INPUT DATA'!O40</f>
        <v>0</v>
      </c>
      <c r="C93" s="369"/>
      <c r="D93" s="369"/>
      <c r="E93" s="370"/>
      <c r="F93" s="394"/>
      <c r="G93" s="395"/>
      <c r="H93" s="395"/>
      <c r="I93" s="395"/>
      <c r="J93" s="395"/>
      <c r="K93" s="395"/>
      <c r="L93" s="395"/>
      <c r="M93" s="395"/>
      <c r="N93" s="395"/>
      <c r="O93" s="396"/>
      <c r="P93" s="388" t="str">
        <f t="shared" si="18"/>
        <v/>
      </c>
      <c r="Q93" s="380" t="str">
        <f t="shared" si="11"/>
        <v/>
      </c>
      <c r="R93" s="389" t="str">
        <f t="shared" si="12"/>
        <v/>
      </c>
      <c r="S93" s="394"/>
      <c r="T93" s="395"/>
      <c r="U93" s="395"/>
      <c r="V93" s="395"/>
      <c r="W93" s="395"/>
      <c r="X93" s="395"/>
      <c r="Y93" s="395"/>
      <c r="Z93" s="395"/>
      <c r="AA93" s="395"/>
      <c r="AB93" s="396"/>
      <c r="AC93" s="390" t="str">
        <f t="shared" si="19"/>
        <v/>
      </c>
      <c r="AD93" s="380" t="str">
        <f t="shared" si="13"/>
        <v/>
      </c>
      <c r="AE93" s="391" t="str">
        <f t="shared" si="14"/>
        <v/>
      </c>
      <c r="AF93" s="379"/>
      <c r="AG93" s="380" t="str">
        <f t="shared" si="17"/>
        <v/>
      </c>
      <c r="AH93" s="381" t="str">
        <f t="shared" si="15"/>
        <v/>
      </c>
      <c r="AI93" s="392" t="str">
        <f t="shared" si="16"/>
        <v/>
      </c>
      <c r="AJ93" s="393" t="str">
        <f>IFERROR(VLOOKUP(AI93,'Helper(IMPORTANT!)'!$CQ$1:$CR$41,2,TRUE),"")</f>
        <v/>
      </c>
      <c r="AL93" s="268"/>
      <c r="AO93" s="270"/>
      <c r="AP93" s="270"/>
      <c r="AQ93" s="270"/>
      <c r="AR93" s="270"/>
      <c r="AS93" s="270"/>
      <c r="AT93" s="270"/>
      <c r="AU93" s="270"/>
      <c r="AV93" s="270"/>
      <c r="AW93" s="270"/>
      <c r="AX93" s="270"/>
      <c r="AY93" s="270"/>
      <c r="AZ93" s="270"/>
      <c r="BA93" s="270"/>
      <c r="BB93" s="270"/>
      <c r="BC93" s="270"/>
      <c r="BD93" s="270"/>
    </row>
    <row r="94" ht="18" customHeight="1" spans="1:56">
      <c r="A94" s="384">
        <v>31</v>
      </c>
      <c r="B94" s="369">
        <f>'INPUT DATA'!O41</f>
        <v>0</v>
      </c>
      <c r="C94" s="369"/>
      <c r="D94" s="369"/>
      <c r="E94" s="370"/>
      <c r="F94" s="394"/>
      <c r="G94" s="395"/>
      <c r="H94" s="395"/>
      <c r="I94" s="395"/>
      <c r="J94" s="395"/>
      <c r="K94" s="395"/>
      <c r="L94" s="395"/>
      <c r="M94" s="395"/>
      <c r="N94" s="395"/>
      <c r="O94" s="396"/>
      <c r="P94" s="388" t="str">
        <f t="shared" si="18"/>
        <v/>
      </c>
      <c r="Q94" s="380" t="str">
        <f t="shared" si="11"/>
        <v/>
      </c>
      <c r="R94" s="389" t="str">
        <f t="shared" si="12"/>
        <v/>
      </c>
      <c r="S94" s="394"/>
      <c r="T94" s="395"/>
      <c r="U94" s="395"/>
      <c r="V94" s="395"/>
      <c r="W94" s="395"/>
      <c r="X94" s="395"/>
      <c r="Y94" s="395"/>
      <c r="Z94" s="395"/>
      <c r="AA94" s="395"/>
      <c r="AB94" s="396"/>
      <c r="AC94" s="390" t="str">
        <f t="shared" si="19"/>
        <v/>
      </c>
      <c r="AD94" s="380" t="str">
        <f t="shared" si="13"/>
        <v/>
      </c>
      <c r="AE94" s="391" t="str">
        <f t="shared" si="14"/>
        <v/>
      </c>
      <c r="AF94" s="379"/>
      <c r="AG94" s="380" t="str">
        <f t="shared" si="17"/>
        <v/>
      </c>
      <c r="AH94" s="381" t="str">
        <f t="shared" si="15"/>
        <v/>
      </c>
      <c r="AI94" s="392" t="str">
        <f t="shared" si="16"/>
        <v/>
      </c>
      <c r="AJ94" s="393" t="str">
        <f>IFERROR(VLOOKUP(AI94,'Helper(IMPORTANT!)'!$CQ$1:$CR$41,2,TRUE),"")</f>
        <v/>
      </c>
      <c r="AL94" s="268"/>
      <c r="AO94" s="270"/>
      <c r="AP94" s="270"/>
      <c r="AQ94" s="270"/>
      <c r="AR94" s="270"/>
      <c r="AS94" s="270"/>
      <c r="AT94" s="270"/>
      <c r="AU94" s="270"/>
      <c r="AV94" s="270"/>
      <c r="AW94" s="270"/>
      <c r="AX94" s="270"/>
      <c r="AY94" s="270"/>
      <c r="AZ94" s="270"/>
      <c r="BA94" s="270"/>
      <c r="BB94" s="270"/>
      <c r="BC94" s="270"/>
      <c r="BD94" s="270"/>
    </row>
    <row r="95" ht="18" customHeight="1" spans="1:56">
      <c r="A95" s="384">
        <v>32</v>
      </c>
      <c r="B95" s="369">
        <f>'INPUT DATA'!O42</f>
        <v>0</v>
      </c>
      <c r="C95" s="369"/>
      <c r="D95" s="369"/>
      <c r="E95" s="370"/>
      <c r="F95" s="394"/>
      <c r="G95" s="395"/>
      <c r="H95" s="395"/>
      <c r="I95" s="395"/>
      <c r="J95" s="395"/>
      <c r="K95" s="395"/>
      <c r="L95" s="395"/>
      <c r="M95" s="395"/>
      <c r="N95" s="395"/>
      <c r="O95" s="396"/>
      <c r="P95" s="388" t="str">
        <f t="shared" si="18"/>
        <v/>
      </c>
      <c r="Q95" s="380" t="str">
        <f t="shared" si="11"/>
        <v/>
      </c>
      <c r="R95" s="389" t="str">
        <f t="shared" si="12"/>
        <v/>
      </c>
      <c r="S95" s="394"/>
      <c r="T95" s="395"/>
      <c r="U95" s="395"/>
      <c r="V95" s="395"/>
      <c r="W95" s="395"/>
      <c r="X95" s="395"/>
      <c r="Y95" s="395"/>
      <c r="Z95" s="395"/>
      <c r="AA95" s="395"/>
      <c r="AB95" s="396"/>
      <c r="AC95" s="390" t="str">
        <f t="shared" si="19"/>
        <v/>
      </c>
      <c r="AD95" s="380" t="str">
        <f t="shared" si="13"/>
        <v/>
      </c>
      <c r="AE95" s="391" t="str">
        <f t="shared" si="14"/>
        <v/>
      </c>
      <c r="AF95" s="379"/>
      <c r="AG95" s="380" t="str">
        <f t="shared" si="17"/>
        <v/>
      </c>
      <c r="AH95" s="381" t="str">
        <f t="shared" si="15"/>
        <v/>
      </c>
      <c r="AI95" s="392" t="str">
        <f t="shared" si="16"/>
        <v/>
      </c>
      <c r="AJ95" s="393" t="str">
        <f>IFERROR(VLOOKUP(AI95,'Helper(IMPORTANT!)'!$CQ$1:$CR$41,2,TRUE),"")</f>
        <v/>
      </c>
      <c r="AL95" s="268"/>
      <c r="AO95" s="270"/>
      <c r="AP95" s="270"/>
      <c r="AQ95" s="270"/>
      <c r="AR95" s="270"/>
      <c r="AS95" s="270"/>
      <c r="AT95" s="270"/>
      <c r="AU95" s="270"/>
      <c r="AV95" s="270"/>
      <c r="AW95" s="270"/>
      <c r="AX95" s="270"/>
      <c r="AY95" s="270"/>
      <c r="AZ95" s="270"/>
      <c r="BA95" s="270"/>
      <c r="BB95" s="270"/>
      <c r="BC95" s="270"/>
      <c r="BD95" s="270"/>
    </row>
    <row r="96" ht="18" customHeight="1" spans="1:56">
      <c r="A96" s="384">
        <v>33</v>
      </c>
      <c r="B96" s="369">
        <f>'INPUT DATA'!O43</f>
        <v>0</v>
      </c>
      <c r="C96" s="369"/>
      <c r="D96" s="369"/>
      <c r="E96" s="370"/>
      <c r="F96" s="394"/>
      <c r="G96" s="395"/>
      <c r="H96" s="395"/>
      <c r="I96" s="395"/>
      <c r="J96" s="395"/>
      <c r="K96" s="395"/>
      <c r="L96" s="395"/>
      <c r="M96" s="395"/>
      <c r="N96" s="395"/>
      <c r="O96" s="396"/>
      <c r="P96" s="388" t="str">
        <f t="shared" si="18"/>
        <v/>
      </c>
      <c r="Q96" s="380" t="str">
        <f t="shared" si="11"/>
        <v/>
      </c>
      <c r="R96" s="389" t="str">
        <f t="shared" si="12"/>
        <v/>
      </c>
      <c r="S96" s="394"/>
      <c r="T96" s="395"/>
      <c r="U96" s="395"/>
      <c r="V96" s="395"/>
      <c r="W96" s="395"/>
      <c r="X96" s="395"/>
      <c r="Y96" s="395"/>
      <c r="Z96" s="395"/>
      <c r="AA96" s="395"/>
      <c r="AB96" s="396"/>
      <c r="AC96" s="390" t="str">
        <f t="shared" si="19"/>
        <v/>
      </c>
      <c r="AD96" s="380" t="str">
        <f t="shared" si="13"/>
        <v/>
      </c>
      <c r="AE96" s="391" t="str">
        <f t="shared" si="14"/>
        <v/>
      </c>
      <c r="AF96" s="379"/>
      <c r="AG96" s="380" t="str">
        <f t="shared" si="17"/>
        <v/>
      </c>
      <c r="AH96" s="381" t="str">
        <f t="shared" si="15"/>
        <v/>
      </c>
      <c r="AI96" s="392" t="str">
        <f t="shared" si="16"/>
        <v/>
      </c>
      <c r="AJ96" s="393" t="str">
        <f>IFERROR(VLOOKUP(AI96,'Helper(IMPORTANT!)'!$CQ$1:$CR$41,2,TRUE),"")</f>
        <v/>
      </c>
      <c r="AL96" s="268"/>
      <c r="AO96" s="270"/>
      <c r="AP96" s="270"/>
      <c r="AQ96" s="270"/>
      <c r="AR96" s="270"/>
      <c r="AS96" s="270"/>
      <c r="AT96" s="270"/>
      <c r="AU96" s="270"/>
      <c r="AV96" s="270"/>
      <c r="AW96" s="270"/>
      <c r="AX96" s="270"/>
      <c r="AY96" s="270"/>
      <c r="AZ96" s="270"/>
      <c r="BA96" s="270"/>
      <c r="BB96" s="270"/>
      <c r="BC96" s="270"/>
      <c r="BD96" s="270"/>
    </row>
    <row r="97" ht="18" customHeight="1" spans="1:56">
      <c r="A97" s="384">
        <v>34</v>
      </c>
      <c r="B97" s="369">
        <f>'INPUT DATA'!O44</f>
        <v>0</v>
      </c>
      <c r="C97" s="369"/>
      <c r="D97" s="369"/>
      <c r="E97" s="370"/>
      <c r="F97" s="394"/>
      <c r="G97" s="395"/>
      <c r="H97" s="395"/>
      <c r="I97" s="395"/>
      <c r="J97" s="395"/>
      <c r="K97" s="395"/>
      <c r="L97" s="395"/>
      <c r="M97" s="395"/>
      <c r="N97" s="395"/>
      <c r="O97" s="396"/>
      <c r="P97" s="388" t="str">
        <f t="shared" si="18"/>
        <v/>
      </c>
      <c r="Q97" s="380" t="str">
        <f t="shared" si="11"/>
        <v/>
      </c>
      <c r="R97" s="389" t="str">
        <f t="shared" si="12"/>
        <v/>
      </c>
      <c r="S97" s="394"/>
      <c r="T97" s="395"/>
      <c r="U97" s="395"/>
      <c r="V97" s="395"/>
      <c r="W97" s="395"/>
      <c r="X97" s="395"/>
      <c r="Y97" s="395"/>
      <c r="Z97" s="395"/>
      <c r="AA97" s="395"/>
      <c r="AB97" s="396"/>
      <c r="AC97" s="390" t="str">
        <f t="shared" si="19"/>
        <v/>
      </c>
      <c r="AD97" s="380" t="str">
        <f t="shared" si="13"/>
        <v/>
      </c>
      <c r="AE97" s="391" t="str">
        <f t="shared" si="14"/>
        <v/>
      </c>
      <c r="AF97" s="379"/>
      <c r="AG97" s="380" t="str">
        <f t="shared" si="17"/>
        <v/>
      </c>
      <c r="AH97" s="381" t="str">
        <f t="shared" si="15"/>
        <v/>
      </c>
      <c r="AI97" s="392" t="str">
        <f t="shared" si="16"/>
        <v/>
      </c>
      <c r="AJ97" s="393" t="str">
        <f>IFERROR(VLOOKUP(AI97,'Helper(IMPORTANT!)'!$CQ$1:$CR$41,2,TRUE),"")</f>
        <v/>
      </c>
      <c r="AL97" s="268"/>
      <c r="AO97" s="270"/>
      <c r="AP97" s="270"/>
      <c r="AQ97" s="270"/>
      <c r="AR97" s="270"/>
      <c r="AS97" s="270"/>
      <c r="AT97" s="270"/>
      <c r="AU97" s="270"/>
      <c r="AV97" s="270"/>
      <c r="AW97" s="270"/>
      <c r="AX97" s="270"/>
      <c r="AY97" s="270"/>
      <c r="AZ97" s="270"/>
      <c r="BA97" s="270"/>
      <c r="BB97" s="270"/>
      <c r="BC97" s="270"/>
      <c r="BD97" s="270"/>
    </row>
    <row r="98" ht="18" customHeight="1" spans="1:56">
      <c r="A98" s="384">
        <v>35</v>
      </c>
      <c r="B98" s="369">
        <f>'INPUT DATA'!O45</f>
        <v>0</v>
      </c>
      <c r="C98" s="369"/>
      <c r="D98" s="369"/>
      <c r="E98" s="370"/>
      <c r="F98" s="394"/>
      <c r="G98" s="395"/>
      <c r="H98" s="395"/>
      <c r="I98" s="395"/>
      <c r="J98" s="395"/>
      <c r="K98" s="395"/>
      <c r="L98" s="395"/>
      <c r="M98" s="395"/>
      <c r="N98" s="395"/>
      <c r="O98" s="396"/>
      <c r="P98" s="388" t="str">
        <f t="shared" si="18"/>
        <v/>
      </c>
      <c r="Q98" s="380" t="str">
        <f t="shared" si="11"/>
        <v/>
      </c>
      <c r="R98" s="389" t="str">
        <f t="shared" si="12"/>
        <v/>
      </c>
      <c r="S98" s="394"/>
      <c r="T98" s="395"/>
      <c r="U98" s="395"/>
      <c r="V98" s="395"/>
      <c r="W98" s="395"/>
      <c r="X98" s="395"/>
      <c r="Y98" s="395"/>
      <c r="Z98" s="395"/>
      <c r="AA98" s="395"/>
      <c r="AB98" s="396"/>
      <c r="AC98" s="390" t="str">
        <f t="shared" si="19"/>
        <v/>
      </c>
      <c r="AD98" s="380" t="str">
        <f t="shared" si="13"/>
        <v/>
      </c>
      <c r="AE98" s="391" t="str">
        <f t="shared" si="14"/>
        <v/>
      </c>
      <c r="AF98" s="379"/>
      <c r="AG98" s="380" t="str">
        <f t="shared" si="17"/>
        <v/>
      </c>
      <c r="AH98" s="381" t="str">
        <f t="shared" si="15"/>
        <v/>
      </c>
      <c r="AI98" s="392" t="str">
        <f t="shared" si="16"/>
        <v/>
      </c>
      <c r="AJ98" s="393" t="str">
        <f>IFERROR(VLOOKUP(AI98,'Helper(IMPORTANT!)'!$CQ$1:$CR$41,2,TRUE),"")</f>
        <v/>
      </c>
      <c r="AL98" s="268"/>
      <c r="AO98" s="270"/>
      <c r="AP98" s="270"/>
      <c r="AQ98" s="270"/>
      <c r="AR98" s="270"/>
      <c r="AS98" s="270"/>
      <c r="AT98" s="270"/>
      <c r="AU98" s="270"/>
      <c r="AV98" s="270"/>
      <c r="AW98" s="270"/>
      <c r="AX98" s="270"/>
      <c r="AY98" s="270"/>
      <c r="AZ98" s="270"/>
      <c r="BA98" s="270"/>
      <c r="BB98" s="270"/>
      <c r="BC98" s="270"/>
      <c r="BD98" s="270"/>
    </row>
    <row r="99" ht="18" customHeight="1" spans="1:56">
      <c r="A99" s="384">
        <v>36</v>
      </c>
      <c r="B99" s="369">
        <f>'INPUT DATA'!O46</f>
        <v>0</v>
      </c>
      <c r="C99" s="369"/>
      <c r="D99" s="369"/>
      <c r="E99" s="370"/>
      <c r="F99" s="394"/>
      <c r="G99" s="395"/>
      <c r="H99" s="395"/>
      <c r="I99" s="395"/>
      <c r="J99" s="395"/>
      <c r="K99" s="395"/>
      <c r="L99" s="395"/>
      <c r="M99" s="395"/>
      <c r="N99" s="395"/>
      <c r="O99" s="396"/>
      <c r="P99" s="388" t="str">
        <f t="shared" si="18"/>
        <v/>
      </c>
      <c r="Q99" s="380" t="str">
        <f t="shared" si="11"/>
        <v/>
      </c>
      <c r="R99" s="389" t="str">
        <f t="shared" si="12"/>
        <v/>
      </c>
      <c r="S99" s="394"/>
      <c r="T99" s="395"/>
      <c r="U99" s="395"/>
      <c r="V99" s="395"/>
      <c r="W99" s="395"/>
      <c r="X99" s="395"/>
      <c r="Y99" s="395"/>
      <c r="Z99" s="395"/>
      <c r="AA99" s="395"/>
      <c r="AB99" s="396"/>
      <c r="AC99" s="390" t="str">
        <f t="shared" si="19"/>
        <v/>
      </c>
      <c r="AD99" s="380" t="str">
        <f t="shared" si="13"/>
        <v/>
      </c>
      <c r="AE99" s="391" t="str">
        <f t="shared" si="14"/>
        <v/>
      </c>
      <c r="AF99" s="379"/>
      <c r="AG99" s="380" t="str">
        <f t="shared" si="17"/>
        <v/>
      </c>
      <c r="AH99" s="381" t="str">
        <f t="shared" si="15"/>
        <v/>
      </c>
      <c r="AI99" s="392" t="str">
        <f t="shared" si="16"/>
        <v/>
      </c>
      <c r="AJ99" s="393" t="str">
        <f>IFERROR(VLOOKUP(AI99,'Helper(IMPORTANT!)'!$CQ$1:$CR$41,2,TRUE),"")</f>
        <v/>
      </c>
      <c r="AL99" s="268"/>
      <c r="AO99" s="270"/>
      <c r="AP99" s="270"/>
      <c r="AQ99" s="270"/>
      <c r="AR99" s="270"/>
      <c r="AS99" s="270"/>
      <c r="AT99" s="270"/>
      <c r="AU99" s="270"/>
      <c r="AV99" s="270"/>
      <c r="AW99" s="270"/>
      <c r="AX99" s="270"/>
      <c r="AY99" s="270"/>
      <c r="AZ99" s="270"/>
      <c r="BA99" s="270"/>
      <c r="BB99" s="270"/>
      <c r="BC99" s="270"/>
      <c r="BD99" s="270"/>
    </row>
    <row r="100" ht="18" customHeight="1" spans="1:56">
      <c r="A100" s="384">
        <v>37</v>
      </c>
      <c r="B100" s="369">
        <f>'INPUT DATA'!O47</f>
        <v>0</v>
      </c>
      <c r="C100" s="369"/>
      <c r="D100" s="369"/>
      <c r="E100" s="370"/>
      <c r="F100" s="394"/>
      <c r="G100" s="395"/>
      <c r="H100" s="395"/>
      <c r="I100" s="395"/>
      <c r="J100" s="395"/>
      <c r="K100" s="395"/>
      <c r="L100" s="395"/>
      <c r="M100" s="395"/>
      <c r="N100" s="395"/>
      <c r="O100" s="396"/>
      <c r="P100" s="388" t="str">
        <f t="shared" si="18"/>
        <v/>
      </c>
      <c r="Q100" s="380" t="str">
        <f t="shared" si="11"/>
        <v/>
      </c>
      <c r="R100" s="389" t="str">
        <f t="shared" si="12"/>
        <v/>
      </c>
      <c r="S100" s="394"/>
      <c r="T100" s="395"/>
      <c r="U100" s="395"/>
      <c r="V100" s="395"/>
      <c r="W100" s="395"/>
      <c r="X100" s="395"/>
      <c r="Y100" s="395"/>
      <c r="Z100" s="395"/>
      <c r="AA100" s="395"/>
      <c r="AB100" s="396"/>
      <c r="AC100" s="390" t="str">
        <f t="shared" si="19"/>
        <v/>
      </c>
      <c r="AD100" s="380" t="str">
        <f t="shared" si="13"/>
        <v/>
      </c>
      <c r="AE100" s="391" t="str">
        <f t="shared" si="14"/>
        <v/>
      </c>
      <c r="AF100" s="379"/>
      <c r="AG100" s="380" t="str">
        <f t="shared" si="17"/>
        <v/>
      </c>
      <c r="AH100" s="381" t="str">
        <f t="shared" si="15"/>
        <v/>
      </c>
      <c r="AI100" s="392" t="str">
        <f t="shared" si="16"/>
        <v/>
      </c>
      <c r="AJ100" s="393" t="str">
        <f>IFERROR(VLOOKUP(AI100,'Helper(IMPORTANT!)'!$CQ$1:$CR$41,2,TRUE),"")</f>
        <v/>
      </c>
      <c r="AL100" s="268"/>
      <c r="AO100" s="270"/>
      <c r="AP100" s="270"/>
      <c r="AQ100" s="270"/>
      <c r="AR100" s="270"/>
      <c r="AS100" s="270"/>
      <c r="AT100" s="270"/>
      <c r="AU100" s="270"/>
      <c r="AV100" s="270"/>
      <c r="AW100" s="270"/>
      <c r="AX100" s="270"/>
      <c r="AY100" s="270"/>
      <c r="AZ100" s="270"/>
      <c r="BA100" s="270"/>
      <c r="BB100" s="270"/>
      <c r="BC100" s="270"/>
      <c r="BD100" s="270"/>
    </row>
    <row r="101" ht="18" customHeight="1" spans="1:56">
      <c r="A101" s="384">
        <v>38</v>
      </c>
      <c r="B101" s="369">
        <f>'INPUT DATA'!O48</f>
        <v>0</v>
      </c>
      <c r="C101" s="369"/>
      <c r="D101" s="369"/>
      <c r="E101" s="370"/>
      <c r="F101" s="394"/>
      <c r="G101" s="395"/>
      <c r="H101" s="395"/>
      <c r="I101" s="395"/>
      <c r="J101" s="395"/>
      <c r="K101" s="395"/>
      <c r="L101" s="395"/>
      <c r="M101" s="395"/>
      <c r="N101" s="395"/>
      <c r="O101" s="396"/>
      <c r="P101" s="388" t="str">
        <f t="shared" si="18"/>
        <v/>
      </c>
      <c r="Q101" s="380" t="str">
        <f t="shared" si="11"/>
        <v/>
      </c>
      <c r="R101" s="389" t="str">
        <f t="shared" si="12"/>
        <v/>
      </c>
      <c r="S101" s="394"/>
      <c r="T101" s="395"/>
      <c r="U101" s="395"/>
      <c r="V101" s="395"/>
      <c r="W101" s="395"/>
      <c r="X101" s="395"/>
      <c r="Y101" s="395"/>
      <c r="Z101" s="395"/>
      <c r="AA101" s="395"/>
      <c r="AB101" s="396"/>
      <c r="AC101" s="390" t="str">
        <f t="shared" si="19"/>
        <v/>
      </c>
      <c r="AD101" s="380" t="str">
        <f t="shared" si="13"/>
        <v/>
      </c>
      <c r="AE101" s="391" t="str">
        <f t="shared" si="14"/>
        <v/>
      </c>
      <c r="AF101" s="379"/>
      <c r="AG101" s="380" t="str">
        <f t="shared" si="17"/>
        <v/>
      </c>
      <c r="AH101" s="381" t="str">
        <f t="shared" si="15"/>
        <v/>
      </c>
      <c r="AI101" s="392" t="str">
        <f t="shared" si="16"/>
        <v/>
      </c>
      <c r="AJ101" s="393" t="str">
        <f>IFERROR(VLOOKUP(AI101,'Helper(IMPORTANT!)'!$CQ$1:$CR$41,2,TRUE),"")</f>
        <v/>
      </c>
      <c r="AL101" s="268"/>
      <c r="AO101" s="270"/>
      <c r="AP101" s="270"/>
      <c r="AQ101" s="270"/>
      <c r="AR101" s="270"/>
      <c r="AS101" s="270"/>
      <c r="AT101" s="270"/>
      <c r="AU101" s="270"/>
      <c r="AV101" s="270"/>
      <c r="AW101" s="270"/>
      <c r="AX101" s="270"/>
      <c r="AY101" s="270"/>
      <c r="AZ101" s="270"/>
      <c r="BA101" s="270"/>
      <c r="BB101" s="270"/>
      <c r="BC101" s="270"/>
      <c r="BD101" s="270"/>
    </row>
    <row r="102" ht="18" customHeight="1" spans="1:56">
      <c r="A102" s="384">
        <v>39</v>
      </c>
      <c r="B102" s="369">
        <f>'INPUT DATA'!O49</f>
        <v>0</v>
      </c>
      <c r="C102" s="369"/>
      <c r="D102" s="369"/>
      <c r="E102" s="370"/>
      <c r="F102" s="394"/>
      <c r="G102" s="395"/>
      <c r="H102" s="395"/>
      <c r="I102" s="395"/>
      <c r="J102" s="395"/>
      <c r="K102" s="395"/>
      <c r="L102" s="395"/>
      <c r="M102" s="395"/>
      <c r="N102" s="395"/>
      <c r="O102" s="396"/>
      <c r="P102" s="388" t="str">
        <f t="shared" si="18"/>
        <v/>
      </c>
      <c r="Q102" s="380" t="str">
        <f t="shared" si="11"/>
        <v/>
      </c>
      <c r="R102" s="389" t="str">
        <f t="shared" si="12"/>
        <v/>
      </c>
      <c r="S102" s="394"/>
      <c r="T102" s="395"/>
      <c r="U102" s="395"/>
      <c r="V102" s="395"/>
      <c r="W102" s="395"/>
      <c r="X102" s="395"/>
      <c r="Y102" s="395"/>
      <c r="Z102" s="395"/>
      <c r="AA102" s="395"/>
      <c r="AB102" s="396"/>
      <c r="AC102" s="390" t="str">
        <f t="shared" si="19"/>
        <v/>
      </c>
      <c r="AD102" s="380" t="str">
        <f t="shared" si="13"/>
        <v/>
      </c>
      <c r="AE102" s="391" t="str">
        <f t="shared" si="14"/>
        <v/>
      </c>
      <c r="AF102" s="379"/>
      <c r="AG102" s="380" t="str">
        <f t="shared" si="17"/>
        <v/>
      </c>
      <c r="AH102" s="381" t="str">
        <f t="shared" si="15"/>
        <v/>
      </c>
      <c r="AI102" s="392" t="str">
        <f t="shared" si="16"/>
        <v/>
      </c>
      <c r="AJ102" s="393" t="str">
        <f>IFERROR(VLOOKUP(AI102,'Helper(IMPORTANT!)'!$CQ$1:$CR$41,2,TRUE),"")</f>
        <v/>
      </c>
      <c r="AL102" s="268"/>
      <c r="AO102" s="270"/>
      <c r="AP102" s="270"/>
      <c r="AQ102" s="270"/>
      <c r="AR102" s="270"/>
      <c r="AS102" s="270"/>
      <c r="AT102" s="270"/>
      <c r="AU102" s="270"/>
      <c r="AV102" s="270"/>
      <c r="AW102" s="270"/>
      <c r="AX102" s="270"/>
      <c r="AY102" s="270"/>
      <c r="AZ102" s="270"/>
      <c r="BA102" s="270"/>
      <c r="BB102" s="270"/>
      <c r="BC102" s="270"/>
      <c r="BD102" s="270"/>
    </row>
    <row r="103" ht="18" customHeight="1" spans="1:56">
      <c r="A103" s="384">
        <v>40</v>
      </c>
      <c r="B103" s="369">
        <f>'INPUT DATA'!O50</f>
        <v>0</v>
      </c>
      <c r="C103" s="369"/>
      <c r="D103" s="369"/>
      <c r="E103" s="370"/>
      <c r="F103" s="394"/>
      <c r="G103" s="395"/>
      <c r="H103" s="395"/>
      <c r="I103" s="395"/>
      <c r="J103" s="395"/>
      <c r="K103" s="395"/>
      <c r="L103" s="395"/>
      <c r="M103" s="395"/>
      <c r="N103" s="395"/>
      <c r="O103" s="396"/>
      <c r="P103" s="388" t="str">
        <f t="shared" si="18"/>
        <v/>
      </c>
      <c r="Q103" s="380" t="str">
        <f t="shared" si="11"/>
        <v/>
      </c>
      <c r="R103" s="389" t="str">
        <f t="shared" si="12"/>
        <v/>
      </c>
      <c r="S103" s="394"/>
      <c r="T103" s="395"/>
      <c r="U103" s="395"/>
      <c r="V103" s="395"/>
      <c r="W103" s="395"/>
      <c r="X103" s="395"/>
      <c r="Y103" s="395"/>
      <c r="Z103" s="395"/>
      <c r="AA103" s="395"/>
      <c r="AB103" s="396"/>
      <c r="AC103" s="390" t="str">
        <f t="shared" si="19"/>
        <v/>
      </c>
      <c r="AD103" s="380" t="str">
        <f t="shared" si="13"/>
        <v/>
      </c>
      <c r="AE103" s="391" t="str">
        <f t="shared" si="14"/>
        <v/>
      </c>
      <c r="AF103" s="379"/>
      <c r="AG103" s="380" t="str">
        <f t="shared" si="17"/>
        <v/>
      </c>
      <c r="AH103" s="381" t="str">
        <f t="shared" si="15"/>
        <v/>
      </c>
      <c r="AI103" s="392" t="str">
        <f t="shared" si="16"/>
        <v/>
      </c>
      <c r="AJ103" s="393" t="str">
        <f>IFERROR(VLOOKUP(AI103,'Helper(IMPORTANT!)'!$CQ$1:$CR$41,2,TRUE),"")</f>
        <v/>
      </c>
      <c r="AL103" s="268"/>
      <c r="AO103" s="270"/>
      <c r="AP103" s="270"/>
      <c r="AQ103" s="270"/>
      <c r="AR103" s="270"/>
      <c r="AS103" s="270"/>
      <c r="AT103" s="270"/>
      <c r="AU103" s="270"/>
      <c r="AV103" s="270"/>
      <c r="AW103" s="270"/>
      <c r="AX103" s="270"/>
      <c r="AY103" s="270"/>
      <c r="AZ103" s="270"/>
      <c r="BA103" s="270"/>
      <c r="BB103" s="270"/>
      <c r="BC103" s="270"/>
      <c r="BD103" s="270"/>
    </row>
    <row r="104" ht="18" customHeight="1" spans="1:56">
      <c r="A104" s="384">
        <v>41</v>
      </c>
      <c r="B104" s="369">
        <f>'INPUT DATA'!O51</f>
        <v>0</v>
      </c>
      <c r="C104" s="369"/>
      <c r="D104" s="369"/>
      <c r="E104" s="370"/>
      <c r="F104" s="394"/>
      <c r="G104" s="395"/>
      <c r="H104" s="395"/>
      <c r="I104" s="395"/>
      <c r="J104" s="395"/>
      <c r="K104" s="395"/>
      <c r="L104" s="395"/>
      <c r="M104" s="395"/>
      <c r="N104" s="395"/>
      <c r="O104" s="396"/>
      <c r="P104" s="388" t="str">
        <f t="shared" si="18"/>
        <v/>
      </c>
      <c r="Q104" s="380" t="str">
        <f t="shared" si="11"/>
        <v/>
      </c>
      <c r="R104" s="389" t="str">
        <f t="shared" si="12"/>
        <v/>
      </c>
      <c r="S104" s="394"/>
      <c r="T104" s="395"/>
      <c r="U104" s="395"/>
      <c r="V104" s="395"/>
      <c r="W104" s="395"/>
      <c r="X104" s="395"/>
      <c r="Y104" s="395"/>
      <c r="Z104" s="395"/>
      <c r="AA104" s="395"/>
      <c r="AB104" s="396"/>
      <c r="AC104" s="390" t="str">
        <f t="shared" si="19"/>
        <v/>
      </c>
      <c r="AD104" s="380" t="str">
        <f t="shared" si="13"/>
        <v/>
      </c>
      <c r="AE104" s="391" t="str">
        <f t="shared" si="14"/>
        <v/>
      </c>
      <c r="AF104" s="379"/>
      <c r="AG104" s="380" t="str">
        <f t="shared" si="17"/>
        <v/>
      </c>
      <c r="AH104" s="381" t="str">
        <f t="shared" si="15"/>
        <v/>
      </c>
      <c r="AI104" s="392" t="str">
        <f t="shared" si="16"/>
        <v/>
      </c>
      <c r="AJ104" s="393" t="str">
        <f>IFERROR(VLOOKUP(AI104,'Helper(IMPORTANT!)'!$CQ$1:$CR$41,2,TRUE),"")</f>
        <v/>
      </c>
      <c r="AL104" s="268"/>
      <c r="AO104" s="270"/>
      <c r="AP104" s="270"/>
      <c r="AQ104" s="270"/>
      <c r="AR104" s="270"/>
      <c r="AS104" s="270"/>
      <c r="AT104" s="270"/>
      <c r="AU104" s="270"/>
      <c r="AV104" s="270"/>
      <c r="AW104" s="270"/>
      <c r="AX104" s="270"/>
      <c r="AY104" s="270"/>
      <c r="AZ104" s="270"/>
      <c r="BA104" s="270"/>
      <c r="BB104" s="270"/>
      <c r="BC104" s="270"/>
      <c r="BD104" s="270"/>
    </row>
    <row r="105" ht="18" customHeight="1" spans="1:56">
      <c r="A105" s="384">
        <v>42</v>
      </c>
      <c r="B105" s="369">
        <f>'INPUT DATA'!O52</f>
        <v>0</v>
      </c>
      <c r="C105" s="369"/>
      <c r="D105" s="369"/>
      <c r="E105" s="370"/>
      <c r="F105" s="394"/>
      <c r="G105" s="395"/>
      <c r="H105" s="395"/>
      <c r="I105" s="395"/>
      <c r="J105" s="395"/>
      <c r="K105" s="395"/>
      <c r="L105" s="395"/>
      <c r="M105" s="395"/>
      <c r="N105" s="395"/>
      <c r="O105" s="396"/>
      <c r="P105" s="388" t="str">
        <f t="shared" si="18"/>
        <v/>
      </c>
      <c r="Q105" s="380" t="str">
        <f t="shared" si="11"/>
        <v/>
      </c>
      <c r="R105" s="389" t="str">
        <f t="shared" si="12"/>
        <v/>
      </c>
      <c r="S105" s="394"/>
      <c r="T105" s="395"/>
      <c r="U105" s="395"/>
      <c r="V105" s="395"/>
      <c r="W105" s="395"/>
      <c r="X105" s="395"/>
      <c r="Y105" s="395"/>
      <c r="Z105" s="395"/>
      <c r="AA105" s="395"/>
      <c r="AB105" s="396"/>
      <c r="AC105" s="390" t="str">
        <f t="shared" si="19"/>
        <v/>
      </c>
      <c r="AD105" s="380" t="str">
        <f t="shared" si="13"/>
        <v/>
      </c>
      <c r="AE105" s="391" t="str">
        <f t="shared" si="14"/>
        <v/>
      </c>
      <c r="AF105" s="379"/>
      <c r="AG105" s="380" t="str">
        <f t="shared" si="17"/>
        <v/>
      </c>
      <c r="AH105" s="381" t="str">
        <f t="shared" si="15"/>
        <v/>
      </c>
      <c r="AI105" s="392" t="str">
        <f t="shared" si="16"/>
        <v/>
      </c>
      <c r="AJ105" s="393" t="str">
        <f>IFERROR(VLOOKUP(AI105,'Helper(IMPORTANT!)'!$CQ$1:$CR$41,2,TRUE),"")</f>
        <v/>
      </c>
      <c r="AL105" s="268"/>
      <c r="AO105" s="270"/>
      <c r="AP105" s="270"/>
      <c r="AQ105" s="270"/>
      <c r="AR105" s="270"/>
      <c r="AS105" s="270"/>
      <c r="AT105" s="270"/>
      <c r="AU105" s="270"/>
      <c r="AV105" s="270"/>
      <c r="AW105" s="270"/>
      <c r="AX105" s="270"/>
      <c r="AY105" s="270"/>
      <c r="AZ105" s="270"/>
      <c r="BA105" s="270"/>
      <c r="BB105" s="270"/>
      <c r="BC105" s="270"/>
      <c r="BD105" s="270"/>
    </row>
    <row r="106" ht="18" customHeight="1" spans="1:56">
      <c r="A106" s="384">
        <v>43</v>
      </c>
      <c r="B106" s="369">
        <f>'INPUT DATA'!O53</f>
        <v>0</v>
      </c>
      <c r="C106" s="369"/>
      <c r="D106" s="369"/>
      <c r="E106" s="370"/>
      <c r="F106" s="394"/>
      <c r="G106" s="395"/>
      <c r="H106" s="395"/>
      <c r="I106" s="395"/>
      <c r="J106" s="395"/>
      <c r="K106" s="395"/>
      <c r="L106" s="395"/>
      <c r="M106" s="395"/>
      <c r="N106" s="395"/>
      <c r="O106" s="396"/>
      <c r="P106" s="388" t="str">
        <f t="shared" si="18"/>
        <v/>
      </c>
      <c r="Q106" s="380" t="str">
        <f t="shared" si="11"/>
        <v/>
      </c>
      <c r="R106" s="389" t="str">
        <f t="shared" si="12"/>
        <v/>
      </c>
      <c r="S106" s="394"/>
      <c r="T106" s="395"/>
      <c r="U106" s="395"/>
      <c r="V106" s="395"/>
      <c r="W106" s="395"/>
      <c r="X106" s="395"/>
      <c r="Y106" s="395"/>
      <c r="Z106" s="395"/>
      <c r="AA106" s="395"/>
      <c r="AB106" s="396"/>
      <c r="AC106" s="390" t="str">
        <f t="shared" si="19"/>
        <v/>
      </c>
      <c r="AD106" s="380" t="str">
        <f t="shared" si="13"/>
        <v/>
      </c>
      <c r="AE106" s="391" t="str">
        <f t="shared" si="14"/>
        <v/>
      </c>
      <c r="AF106" s="379"/>
      <c r="AG106" s="380" t="str">
        <f t="shared" si="17"/>
        <v/>
      </c>
      <c r="AH106" s="381" t="str">
        <f t="shared" si="15"/>
        <v/>
      </c>
      <c r="AI106" s="392" t="str">
        <f t="shared" si="16"/>
        <v/>
      </c>
      <c r="AJ106" s="393" t="str">
        <f>IFERROR(VLOOKUP(AI106,'Helper(IMPORTANT!)'!$CQ$1:$CR$41,2,TRUE),"")</f>
        <v/>
      </c>
      <c r="AL106" s="268"/>
      <c r="AO106" s="270"/>
      <c r="AP106" s="270"/>
      <c r="AQ106" s="270"/>
      <c r="AR106" s="270"/>
      <c r="AS106" s="270"/>
      <c r="AT106" s="270"/>
      <c r="AU106" s="270"/>
      <c r="AV106" s="270"/>
      <c r="AW106" s="270"/>
      <c r="AX106" s="270"/>
      <c r="AY106" s="270"/>
      <c r="AZ106" s="270"/>
      <c r="BA106" s="270"/>
      <c r="BB106" s="270"/>
      <c r="BC106" s="270"/>
      <c r="BD106" s="270"/>
    </row>
    <row r="107" ht="18" customHeight="1" spans="1:56">
      <c r="A107" s="384">
        <v>44</v>
      </c>
      <c r="B107" s="369">
        <f>'INPUT DATA'!O54</f>
        <v>0</v>
      </c>
      <c r="C107" s="369"/>
      <c r="D107" s="369"/>
      <c r="E107" s="370"/>
      <c r="F107" s="394"/>
      <c r="G107" s="395"/>
      <c r="H107" s="395"/>
      <c r="I107" s="395"/>
      <c r="J107" s="395"/>
      <c r="K107" s="395"/>
      <c r="L107" s="395"/>
      <c r="M107" s="395"/>
      <c r="N107" s="395"/>
      <c r="O107" s="396"/>
      <c r="P107" s="388" t="str">
        <f t="shared" si="18"/>
        <v/>
      </c>
      <c r="Q107" s="380" t="str">
        <f t="shared" si="11"/>
        <v/>
      </c>
      <c r="R107" s="389" t="str">
        <f t="shared" si="12"/>
        <v/>
      </c>
      <c r="S107" s="394"/>
      <c r="T107" s="395"/>
      <c r="U107" s="395"/>
      <c r="V107" s="395"/>
      <c r="W107" s="395"/>
      <c r="X107" s="395"/>
      <c r="Y107" s="395"/>
      <c r="Z107" s="395"/>
      <c r="AA107" s="395"/>
      <c r="AB107" s="396"/>
      <c r="AC107" s="390" t="str">
        <f t="shared" si="19"/>
        <v/>
      </c>
      <c r="AD107" s="380" t="str">
        <f t="shared" si="13"/>
        <v/>
      </c>
      <c r="AE107" s="391" t="str">
        <f t="shared" si="14"/>
        <v/>
      </c>
      <c r="AF107" s="379"/>
      <c r="AG107" s="380" t="str">
        <f t="shared" si="17"/>
        <v/>
      </c>
      <c r="AH107" s="381" t="str">
        <f t="shared" si="15"/>
        <v/>
      </c>
      <c r="AI107" s="392" t="str">
        <f t="shared" si="16"/>
        <v/>
      </c>
      <c r="AJ107" s="393" t="str">
        <f>IFERROR(VLOOKUP(AI107,'Helper(IMPORTANT!)'!$CQ$1:$CR$41,2,TRUE),"")</f>
        <v/>
      </c>
      <c r="AL107" s="268"/>
      <c r="AO107" s="270"/>
      <c r="AP107" s="270"/>
      <c r="AQ107" s="270"/>
      <c r="AR107" s="270"/>
      <c r="AS107" s="270"/>
      <c r="AT107" s="270"/>
      <c r="AU107" s="270"/>
      <c r="AV107" s="270"/>
      <c r="AW107" s="270"/>
      <c r="AX107" s="270"/>
      <c r="AY107" s="270"/>
      <c r="AZ107" s="270"/>
      <c r="BA107" s="270"/>
      <c r="BB107" s="270"/>
      <c r="BC107" s="270"/>
      <c r="BD107" s="270"/>
    </row>
    <row r="108" ht="18" customHeight="1" spans="1:56">
      <c r="A108" s="384">
        <v>45</v>
      </c>
      <c r="B108" s="369">
        <f>'INPUT DATA'!O55</f>
        <v>0</v>
      </c>
      <c r="C108" s="369"/>
      <c r="D108" s="369"/>
      <c r="E108" s="370"/>
      <c r="F108" s="394"/>
      <c r="G108" s="395"/>
      <c r="H108" s="395"/>
      <c r="I108" s="395"/>
      <c r="J108" s="395"/>
      <c r="K108" s="395"/>
      <c r="L108" s="395"/>
      <c r="M108" s="395"/>
      <c r="N108" s="395"/>
      <c r="O108" s="396"/>
      <c r="P108" s="388" t="str">
        <f t="shared" si="18"/>
        <v/>
      </c>
      <c r="Q108" s="380" t="str">
        <f t="shared" si="11"/>
        <v/>
      </c>
      <c r="R108" s="389" t="str">
        <f t="shared" si="12"/>
        <v/>
      </c>
      <c r="S108" s="394"/>
      <c r="T108" s="395"/>
      <c r="U108" s="395"/>
      <c r="V108" s="395"/>
      <c r="W108" s="395"/>
      <c r="X108" s="395"/>
      <c r="Y108" s="395"/>
      <c r="Z108" s="395"/>
      <c r="AA108" s="395"/>
      <c r="AB108" s="396"/>
      <c r="AC108" s="390" t="str">
        <f t="shared" si="19"/>
        <v/>
      </c>
      <c r="AD108" s="380" t="str">
        <f t="shared" si="13"/>
        <v/>
      </c>
      <c r="AE108" s="391" t="str">
        <f t="shared" si="14"/>
        <v/>
      </c>
      <c r="AF108" s="379"/>
      <c r="AG108" s="380" t="str">
        <f t="shared" si="17"/>
        <v/>
      </c>
      <c r="AH108" s="381" t="str">
        <f t="shared" si="15"/>
        <v/>
      </c>
      <c r="AI108" s="392" t="str">
        <f t="shared" si="16"/>
        <v/>
      </c>
      <c r="AJ108" s="393" t="str">
        <f>IFERROR(VLOOKUP(AI108,'Helper(IMPORTANT!)'!$CQ$1:$CR$41,2,TRUE),"")</f>
        <v/>
      </c>
      <c r="AL108" s="268"/>
      <c r="AO108" s="270"/>
      <c r="AP108" s="270"/>
      <c r="AQ108" s="270"/>
      <c r="AR108" s="270"/>
      <c r="AS108" s="270"/>
      <c r="AT108" s="270"/>
      <c r="AU108" s="270"/>
      <c r="AV108" s="270"/>
      <c r="AW108" s="270"/>
      <c r="AX108" s="270"/>
      <c r="AY108" s="270"/>
      <c r="AZ108" s="270"/>
      <c r="BA108" s="270"/>
      <c r="BB108" s="270"/>
      <c r="BC108" s="270"/>
      <c r="BD108" s="270"/>
    </row>
    <row r="109" ht="18" customHeight="1" spans="1:56">
      <c r="A109" s="384">
        <v>46</v>
      </c>
      <c r="B109" s="369">
        <f>'INPUT DATA'!O56</f>
        <v>0</v>
      </c>
      <c r="C109" s="369"/>
      <c r="D109" s="369"/>
      <c r="E109" s="370"/>
      <c r="F109" s="394"/>
      <c r="G109" s="395"/>
      <c r="H109" s="395"/>
      <c r="I109" s="395"/>
      <c r="J109" s="395"/>
      <c r="K109" s="395"/>
      <c r="L109" s="395"/>
      <c r="M109" s="395"/>
      <c r="N109" s="395"/>
      <c r="O109" s="396"/>
      <c r="P109" s="388" t="str">
        <f t="shared" si="18"/>
        <v/>
      </c>
      <c r="Q109" s="380" t="str">
        <f t="shared" si="11"/>
        <v/>
      </c>
      <c r="R109" s="389" t="str">
        <f t="shared" si="12"/>
        <v/>
      </c>
      <c r="S109" s="394"/>
      <c r="T109" s="395"/>
      <c r="U109" s="395"/>
      <c r="V109" s="395"/>
      <c r="W109" s="395"/>
      <c r="X109" s="395"/>
      <c r="Y109" s="395"/>
      <c r="Z109" s="395"/>
      <c r="AA109" s="395"/>
      <c r="AB109" s="396"/>
      <c r="AC109" s="390" t="str">
        <f t="shared" si="19"/>
        <v/>
      </c>
      <c r="AD109" s="380" t="str">
        <f t="shared" si="13"/>
        <v/>
      </c>
      <c r="AE109" s="391" t="str">
        <f t="shared" si="14"/>
        <v/>
      </c>
      <c r="AF109" s="379"/>
      <c r="AG109" s="380" t="str">
        <f t="shared" si="17"/>
        <v/>
      </c>
      <c r="AH109" s="381" t="str">
        <f t="shared" si="15"/>
        <v/>
      </c>
      <c r="AI109" s="392" t="str">
        <f t="shared" si="16"/>
        <v/>
      </c>
      <c r="AJ109" s="393" t="str">
        <f>IFERROR(VLOOKUP(AI109,'Helper(IMPORTANT!)'!$CQ$1:$CR$41,2,TRUE),"")</f>
        <v/>
      </c>
      <c r="AL109" s="268"/>
      <c r="AO109" s="270"/>
      <c r="AP109" s="270"/>
      <c r="AQ109" s="270"/>
      <c r="AR109" s="270"/>
      <c r="AS109" s="270"/>
      <c r="AT109" s="270"/>
      <c r="AU109" s="270"/>
      <c r="AV109" s="270"/>
      <c r="AW109" s="270"/>
      <c r="AX109" s="270"/>
      <c r="AY109" s="270"/>
      <c r="AZ109" s="270"/>
      <c r="BA109" s="270"/>
      <c r="BB109" s="270"/>
      <c r="BC109" s="270"/>
      <c r="BD109" s="270"/>
    </row>
    <row r="110" ht="18" customHeight="1" spans="1:56">
      <c r="A110" s="384">
        <v>47</v>
      </c>
      <c r="B110" s="369">
        <f>'INPUT DATA'!O57</f>
        <v>0</v>
      </c>
      <c r="C110" s="369"/>
      <c r="D110" s="369"/>
      <c r="E110" s="370"/>
      <c r="F110" s="394"/>
      <c r="G110" s="395"/>
      <c r="H110" s="395"/>
      <c r="I110" s="395"/>
      <c r="J110" s="395"/>
      <c r="K110" s="395"/>
      <c r="L110" s="395"/>
      <c r="M110" s="395"/>
      <c r="N110" s="395"/>
      <c r="O110" s="396"/>
      <c r="P110" s="388" t="str">
        <f t="shared" si="18"/>
        <v/>
      </c>
      <c r="Q110" s="380" t="str">
        <f t="shared" si="11"/>
        <v/>
      </c>
      <c r="R110" s="389" t="str">
        <f t="shared" si="12"/>
        <v/>
      </c>
      <c r="S110" s="394"/>
      <c r="T110" s="395"/>
      <c r="U110" s="395"/>
      <c r="V110" s="395"/>
      <c r="W110" s="395"/>
      <c r="X110" s="395"/>
      <c r="Y110" s="395"/>
      <c r="Z110" s="395"/>
      <c r="AA110" s="395"/>
      <c r="AB110" s="396"/>
      <c r="AC110" s="390" t="str">
        <f t="shared" si="19"/>
        <v/>
      </c>
      <c r="AD110" s="380" t="str">
        <f t="shared" si="13"/>
        <v/>
      </c>
      <c r="AE110" s="391" t="str">
        <f t="shared" si="14"/>
        <v/>
      </c>
      <c r="AF110" s="379"/>
      <c r="AG110" s="380" t="str">
        <f t="shared" si="17"/>
        <v/>
      </c>
      <c r="AH110" s="381" t="str">
        <f t="shared" si="15"/>
        <v/>
      </c>
      <c r="AI110" s="392" t="str">
        <f t="shared" si="16"/>
        <v/>
      </c>
      <c r="AJ110" s="393" t="str">
        <f>IFERROR(VLOOKUP(AI110,'Helper(IMPORTANT!)'!$CQ$1:$CR$41,2,TRUE),"")</f>
        <v/>
      </c>
      <c r="AL110" s="268"/>
      <c r="AO110" s="270"/>
      <c r="AP110" s="270"/>
      <c r="AQ110" s="270"/>
      <c r="AR110" s="270"/>
      <c r="AS110" s="270"/>
      <c r="AT110" s="270"/>
      <c r="AU110" s="270"/>
      <c r="AV110" s="270"/>
      <c r="AW110" s="270"/>
      <c r="AX110" s="270"/>
      <c r="AY110" s="270"/>
      <c r="AZ110" s="270"/>
      <c r="BA110" s="270"/>
      <c r="BB110" s="270"/>
      <c r="BC110" s="270"/>
      <c r="BD110" s="270"/>
    </row>
    <row r="111" ht="18" customHeight="1" spans="1:56">
      <c r="A111" s="384">
        <v>48</v>
      </c>
      <c r="B111" s="369">
        <f>'INPUT DATA'!O58</f>
        <v>0</v>
      </c>
      <c r="C111" s="369"/>
      <c r="D111" s="369"/>
      <c r="E111" s="370"/>
      <c r="F111" s="394"/>
      <c r="G111" s="395"/>
      <c r="H111" s="395"/>
      <c r="I111" s="395"/>
      <c r="J111" s="395"/>
      <c r="K111" s="395"/>
      <c r="L111" s="395"/>
      <c r="M111" s="395"/>
      <c r="N111" s="395"/>
      <c r="O111" s="396"/>
      <c r="P111" s="388" t="str">
        <f t="shared" si="18"/>
        <v/>
      </c>
      <c r="Q111" s="380" t="str">
        <f t="shared" si="11"/>
        <v/>
      </c>
      <c r="R111" s="389" t="str">
        <f t="shared" si="12"/>
        <v/>
      </c>
      <c r="S111" s="394"/>
      <c r="T111" s="395"/>
      <c r="U111" s="395"/>
      <c r="V111" s="395"/>
      <c r="W111" s="395"/>
      <c r="X111" s="395"/>
      <c r="Y111" s="395"/>
      <c r="Z111" s="395"/>
      <c r="AA111" s="395"/>
      <c r="AB111" s="396"/>
      <c r="AC111" s="390" t="str">
        <f t="shared" si="19"/>
        <v/>
      </c>
      <c r="AD111" s="380" t="str">
        <f t="shared" si="13"/>
        <v/>
      </c>
      <c r="AE111" s="391" t="str">
        <f t="shared" si="14"/>
        <v/>
      </c>
      <c r="AF111" s="379"/>
      <c r="AG111" s="380" t="str">
        <f t="shared" si="17"/>
        <v/>
      </c>
      <c r="AH111" s="381" t="str">
        <f t="shared" si="15"/>
        <v/>
      </c>
      <c r="AI111" s="392" t="str">
        <f t="shared" si="16"/>
        <v/>
      </c>
      <c r="AJ111" s="393" t="str">
        <f>IFERROR(VLOOKUP(AI111,'Helper(IMPORTANT!)'!$CQ$1:$CR$41,2,TRUE),"")</f>
        <v/>
      </c>
      <c r="AL111" s="268"/>
      <c r="AO111" s="270"/>
      <c r="AP111" s="270"/>
      <c r="AQ111" s="270"/>
      <c r="AR111" s="270"/>
      <c r="AS111" s="270"/>
      <c r="AT111" s="270"/>
      <c r="AU111" s="270"/>
      <c r="AV111" s="270"/>
      <c r="AW111" s="270"/>
      <c r="AX111" s="270"/>
      <c r="AY111" s="270"/>
      <c r="AZ111" s="270"/>
      <c r="BA111" s="270"/>
      <c r="BB111" s="270"/>
      <c r="BC111" s="270"/>
      <c r="BD111" s="270"/>
    </row>
    <row r="112" ht="18" customHeight="1" spans="1:56">
      <c r="A112" s="384">
        <v>49</v>
      </c>
      <c r="B112" s="369">
        <f>'INPUT DATA'!O59</f>
        <v>0</v>
      </c>
      <c r="C112" s="369"/>
      <c r="D112" s="369"/>
      <c r="E112" s="370"/>
      <c r="F112" s="394"/>
      <c r="G112" s="395"/>
      <c r="H112" s="395"/>
      <c r="I112" s="395"/>
      <c r="J112" s="395"/>
      <c r="K112" s="395"/>
      <c r="L112" s="395"/>
      <c r="M112" s="395"/>
      <c r="N112" s="395"/>
      <c r="O112" s="396"/>
      <c r="P112" s="388" t="str">
        <f t="shared" si="18"/>
        <v/>
      </c>
      <c r="Q112" s="380" t="str">
        <f t="shared" si="11"/>
        <v/>
      </c>
      <c r="R112" s="389" t="str">
        <f t="shared" si="12"/>
        <v/>
      </c>
      <c r="S112" s="394"/>
      <c r="T112" s="395"/>
      <c r="U112" s="395"/>
      <c r="V112" s="395"/>
      <c r="W112" s="395"/>
      <c r="X112" s="395"/>
      <c r="Y112" s="395"/>
      <c r="Z112" s="395"/>
      <c r="AA112" s="395"/>
      <c r="AB112" s="396"/>
      <c r="AC112" s="390" t="str">
        <f t="shared" si="19"/>
        <v/>
      </c>
      <c r="AD112" s="380" t="str">
        <f t="shared" si="13"/>
        <v/>
      </c>
      <c r="AE112" s="391" t="str">
        <f t="shared" si="14"/>
        <v/>
      </c>
      <c r="AF112" s="379"/>
      <c r="AG112" s="380" t="str">
        <f t="shared" si="17"/>
        <v/>
      </c>
      <c r="AH112" s="381" t="str">
        <f t="shared" si="15"/>
        <v/>
      </c>
      <c r="AI112" s="392" t="str">
        <f t="shared" si="16"/>
        <v/>
      </c>
      <c r="AJ112" s="393" t="str">
        <f>IFERROR(VLOOKUP(AI112,'Helper(IMPORTANT!)'!$CQ$1:$CR$41,2,TRUE),"")</f>
        <v/>
      </c>
      <c r="AO112" s="270"/>
      <c r="AP112" s="270"/>
      <c r="AQ112" s="270"/>
      <c r="AR112" s="270"/>
      <c r="AS112" s="270"/>
      <c r="AT112" s="270"/>
      <c r="AU112" s="270"/>
      <c r="AV112" s="270"/>
      <c r="AW112" s="270"/>
      <c r="AX112" s="270"/>
      <c r="AY112" s="270"/>
      <c r="AZ112" s="270"/>
      <c r="BA112" s="270"/>
      <c r="BB112" s="270"/>
      <c r="BC112" s="270"/>
      <c r="BD112" s="270"/>
    </row>
    <row r="113" ht="18" customHeight="1" spans="1:56">
      <c r="A113" s="422">
        <v>50</v>
      </c>
      <c r="B113" s="423">
        <f>'INPUT DATA'!O60</f>
        <v>0</v>
      </c>
      <c r="C113" s="423"/>
      <c r="D113" s="423"/>
      <c r="E113" s="424"/>
      <c r="F113" s="425"/>
      <c r="G113" s="426"/>
      <c r="H113" s="426"/>
      <c r="I113" s="426"/>
      <c r="J113" s="426"/>
      <c r="K113" s="426"/>
      <c r="L113" s="426"/>
      <c r="M113" s="426"/>
      <c r="N113" s="426"/>
      <c r="O113" s="427"/>
      <c r="P113" s="428" t="str">
        <f t="shared" si="18"/>
        <v/>
      </c>
      <c r="Q113" s="429" t="str">
        <f t="shared" si="11"/>
        <v/>
      </c>
      <c r="R113" s="430" t="str">
        <f t="shared" si="12"/>
        <v/>
      </c>
      <c r="S113" s="425"/>
      <c r="T113" s="426"/>
      <c r="U113" s="426"/>
      <c r="V113" s="426"/>
      <c r="W113" s="426"/>
      <c r="X113" s="426"/>
      <c r="Y113" s="426"/>
      <c r="Z113" s="426"/>
      <c r="AA113" s="426"/>
      <c r="AB113" s="427"/>
      <c r="AC113" s="431" t="str">
        <f t="shared" si="19"/>
        <v/>
      </c>
      <c r="AD113" s="429" t="str">
        <f t="shared" si="13"/>
        <v/>
      </c>
      <c r="AE113" s="432" t="str">
        <f t="shared" si="14"/>
        <v/>
      </c>
      <c r="AF113" s="433"/>
      <c r="AG113" s="429" t="str">
        <f t="shared" si="17"/>
        <v/>
      </c>
      <c r="AH113" s="434" t="str">
        <f t="shared" si="15"/>
        <v/>
      </c>
      <c r="AI113" s="435" t="str">
        <f t="shared" si="16"/>
        <v/>
      </c>
      <c r="AJ113" s="436" t="str">
        <f>IFERROR(VLOOKUP(AI113,'Helper(IMPORTANT!)'!$CQ$1:$CR$41,2,TRUE),"")</f>
        <v/>
      </c>
      <c r="AO113" s="270"/>
      <c r="AP113" s="270"/>
      <c r="AQ113" s="270"/>
      <c r="AR113" s="270"/>
      <c r="AS113" s="270"/>
      <c r="AT113" s="270"/>
      <c r="AU113" s="270"/>
      <c r="AV113" s="270"/>
      <c r="AW113" s="270"/>
      <c r="AX113" s="270"/>
      <c r="AY113" s="270"/>
      <c r="AZ113" s="270"/>
      <c r="BA113" s="270"/>
      <c r="BB113" s="270"/>
      <c r="BC113" s="270"/>
      <c r="BD113" s="270"/>
    </row>
    <row r="114"/>
    <row r="120" s="268" customFormat="1" hidden="1" spans="1:56">
      <c r="Q120" s="269"/>
      <c r="R120" s="269"/>
      <c r="AD120" s="269"/>
      <c r="AE120" s="269"/>
      <c r="AG120" s="269"/>
      <c r="AH120" s="269"/>
      <c r="AI120" s="269"/>
      <c r="AJ120" s="266"/>
      <c r="AN120" s="266"/>
      <c r="AO120" s="266"/>
      <c r="AP120" s="266"/>
      <c r="AQ120" s="266"/>
      <c r="AR120" s="266"/>
      <c r="AS120" s="266"/>
      <c r="AT120" s="266"/>
      <c r="AU120" s="266"/>
      <c r="AV120" s="266"/>
      <c r="AW120" s="266"/>
      <c r="AX120" s="266"/>
      <c r="AY120" s="266"/>
      <c r="AZ120" s="266"/>
      <c r="BA120" s="266"/>
      <c r="BB120" s="266"/>
      <c r="BC120" s="266"/>
      <c r="BD120" s="266"/>
    </row>
  </sheetData>
  <sheetProtection sheet="1" formatCells="0" formatRows="0"/>
  <mergeCells count="147">
    <mergeCell ref="A3:AJ3"/>
    <mergeCell ref="G4:J4"/>
    <mergeCell ref="L4:N4"/>
    <mergeCell ref="O4:R4"/>
    <mergeCell ref="T4:W4"/>
    <mergeCell ref="X4:AC4"/>
    <mergeCell ref="G5:R5"/>
    <mergeCell ref="T5:W5"/>
    <mergeCell ref="X5:AC5"/>
    <mergeCell ref="AD5:AF5"/>
    <mergeCell ref="AG5:AI5"/>
    <mergeCell ref="Q7:R7"/>
    <mergeCell ref="S7:AB7"/>
    <mergeCell ref="AC7:AD7"/>
    <mergeCell ref="AE7:AJ7"/>
    <mergeCell ref="Q8:R8"/>
    <mergeCell ref="S8:AB8"/>
    <mergeCell ref="AC8:AD8"/>
    <mergeCell ref="AE8:AJ8"/>
    <mergeCell ref="F9:R9"/>
    <mergeCell ref="S9:AE9"/>
    <mergeCell ref="AF9:AH9"/>
    <mergeCell ref="AN10:BF10"/>
    <mergeCell ref="A11:E11"/>
    <mergeCell ref="A12:E12"/>
    <mergeCell ref="B13:E13"/>
    <mergeCell ref="AN13:BF13"/>
    <mergeCell ref="B14:E14"/>
    <mergeCell ref="AN14:BF14"/>
    <mergeCell ref="B15:E15"/>
    <mergeCell ref="AN15:BF15"/>
    <mergeCell ref="B16:E16"/>
    <mergeCell ref="AN16:BF16"/>
    <mergeCell ref="B17:E17"/>
    <mergeCell ref="AN17:BF17"/>
    <mergeCell ref="B18:E18"/>
    <mergeCell ref="AN18:BF18"/>
    <mergeCell ref="B19:E19"/>
    <mergeCell ref="AN19:BF19"/>
    <mergeCell ref="B20:E20"/>
    <mergeCell ref="AN20:BF20"/>
    <mergeCell ref="B21:E21"/>
    <mergeCell ref="AN21:BF21"/>
    <mergeCell ref="B22:E22"/>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AI9:AI11"/>
    <mergeCell ref="AJ9:AJ11"/>
    <mergeCell ref="A9:E10"/>
    <mergeCell ref="A7:E8"/>
    <mergeCell ref="F7:J8"/>
    <mergeCell ref="K7:P8"/>
    <mergeCell ref="A1:AJ2"/>
  </mergeCells>
  <conditionalFormatting sqref="Q13:Q62">
    <cfRule type="cellIs" dxfId="4" priority="17" operator="lessThan">
      <formula>60</formula>
    </cfRule>
  </conditionalFormatting>
  <conditionalFormatting sqref="Q64:Q113">
    <cfRule type="cellIs" dxfId="4" priority="16" operator="lessThan">
      <formula>60</formula>
    </cfRule>
  </conditionalFormatting>
  <conditionalFormatting sqref="AD13:AD62">
    <cfRule type="cellIs" dxfId="4" priority="15" operator="lessThan">
      <formula>60</formula>
    </cfRule>
  </conditionalFormatting>
  <conditionalFormatting sqref="AD64:AD113">
    <cfRule type="cellIs" dxfId="4" priority="14" operator="lessThan">
      <formula>60</formula>
    </cfRule>
  </conditionalFormatting>
  <conditionalFormatting sqref="AG13:AG62">
    <cfRule type="cellIs" dxfId="4" priority="4" operator="lessThan">
      <formula>60</formula>
    </cfRule>
  </conditionalFormatting>
  <conditionalFormatting sqref="AG64:AG113">
    <cfRule type="cellIs" dxfId="4" priority="1" operator="lessThan">
      <formula>60</formula>
    </cfRule>
    <cfRule type="cellIs" dxfId="4" priority="3" operator="lessThan">
      <formula>60</formula>
    </cfRule>
  </conditionalFormatting>
  <conditionalFormatting sqref="AJ13:AJ62">
    <cfRule type="cellIs" dxfId="4" priority="10" operator="lessThan">
      <formula>75</formula>
    </cfRule>
  </conditionalFormatting>
  <conditionalFormatting sqref="AJ64:AJ113">
    <cfRule type="cellIs" dxfId="4" priority="11" operator="lessThan">
      <formula>75</formula>
    </cfRule>
  </conditionalFormatting>
  <conditionalFormatting sqref="AF11:AH113">
    <cfRule type="expression" dxfId="5" priority="2">
      <formula>$AH$11=0</formula>
    </cfRule>
  </conditionalFormatting>
  <conditionalFormatting sqref="B13:E62">
    <cfRule type="expression" dxfId="6" priority="5">
      <formula>IF($AJ13&lt;75,TRUE,FALSE)</formula>
    </cfRule>
  </conditionalFormatting>
  <conditionalFormatting sqref="B64:E113">
    <cfRule type="expression" dxfId="6" priority="6">
      <formula>IF($AJ64&lt;75,TRUE,FALSE)</formula>
    </cfRule>
  </conditionalFormatting>
  <dataValidations count="62">
    <dataValidation allowBlank="1" showInputMessage="1" showErrorMessage="1" promptTitle="Go to INPUT DATA SHEET" prompt="Then select your TRACK from the Drop-down List." sqref="F9:AE9"/>
    <dataValidation allowBlank="1" showInputMessage="1" showErrorMessage="1" promptTitle="Go to INPUT DATA sheet" prompt="Then select your TRACK from the Drop-down List." sqref="AF9:AH9"/>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dataValidation allowBlank="1" sqref="A11 A13:A62"/>
    <dataValidation type="list" allowBlank="1" showInputMessage="1" prompt="Either encode Highest Possible Score or Empty" sqref="F11:O11 S11:AB11 AF11">
      <formula1>#REF!</formula1>
    </dataValidation>
    <dataValidation allowBlank="1" showInputMessage="1" showErrorMessage="1" prompt="Written Works' Total Highest Possible Score" sqref="P11"/>
    <dataValidation allowBlank="1" showInputMessage="1" showErrorMessage="1" prompt="Written Works' Percentage Score" sqref="Q11"/>
    <dataValidation allowBlank="1" showInputMessage="1" showErrorMessage="1" prompt="Written Works' Weighted Score" sqref="R11"/>
    <dataValidation allowBlank="1" showInputMessage="1" showErrorMessage="1" prompt="Performance Tasks' Total Highest Possible Score" sqref="AC11"/>
    <dataValidation allowBlank="1" showInputMessage="1" showErrorMessage="1" prompt="Performance Tasks' Percentage Score" sqref="AD11"/>
    <dataValidation allowBlank="1" showInputMessage="1" showErrorMessage="1" prompt="Performance Tasks' Weighted Score" sqref="AE11"/>
    <dataValidation allowBlank="1" showInputMessage="1" showErrorMessage="1" prompt="Quarterly Assessment's Percentage Score" sqref="AG11"/>
    <dataValidation allowBlank="1" showInputMessage="1" showErrorMessage="1" prompt="Quarterly Assessment's Weighted Score" sqref="AH11"/>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ErrorMessage="1" sqref="A12 F12:XFD12 A63 F63:XFD6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$O$11</formula1>
    </dataValidation>
    <dataValidation allowBlank="1" showInputMessage="1" showErrorMessage="1" prompt="Written Works' Total Raw Score" sqref="P13:P62 P64:P113"/>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dataValidation allowBlank="1" showInputMessage="1" prompt="Written Works' Percentage Score" sqref="Q13:Q62 Q64:Q113"/>
    <dataValidation allowBlank="1" showInputMessage="1" prompt="Written Works' Weighted Score" sqref="R13:R62 R64:R11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$AB$11</formula1>
    </dataValidation>
    <dataValidation allowBlank="1" showInputMessage="1" showErrorMessage="1" prompt="Performance Tasks' Total Raw Scores" sqref="AC13:AC62 AC64:AC113"/>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dataValidation allowBlank="1" showInputMessage="1" prompt="Performance Tasks' Percentage Score" sqref="AD13:AD62 AD64:AD113 AG13:AG62 AG64:AG113"/>
    <dataValidation allowBlank="1" showInputMessage="1" prompt="Performance Tasks' Weighted Score" sqref="AE13:AE62 AE64:AE113 AH13:AH62 AH64:AH113"/>
    <dataValidation type="list" showInputMessage="1" showErrorMessage="1" sqref="AF13:AF62 AF64:AF113">
      <formula1>'Helper(IMPORTANT!)'!$CF$3:$CF$203</formula1>
    </dataValidation>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formula1>$AF$11</formula1>
    </dataValidation>
    <dataValidation allowBlank="1" showInputMessage="1" prompt="INITIAL GRADE" sqref="AI13:AI62 AI64:AI113"/>
    <dataValidation allowBlank="1" showInputMessage="1" prompt="QUARTERLY GRADE (TRANSMUTED GRADE)" sqref="AJ13:AJ62 AJ64:AJ113"/>
    <dataValidation type="list" allowBlank="1" showInputMessage="1" showErrorMessage="1" sqref="F13:O62 F64:O113">
      <formula1>'Helper(IMPORTANT!)'!BL$3:BL$203</formula1>
    </dataValidation>
    <dataValidation type="list" showInputMessage="1" showErrorMessage="1" sqref="S13:AB62 S64:AB113">
      <formula1>'Helper(IMPORTANT!)'!BV$3:BV$203</formula1>
    </dataValidation>
  </dataValidations>
  <printOptions horizontalCentered="1"/>
  <pageMargins left="0.4" right="0.4" top="0.5" bottom="0.5" header="0.3" footer="0.3"/>
  <pageSetup paperSize="9" scale="54" orientation="landscape" verticalDpi="300"/>
  <headerFooter/>
  <colBreaks count="1" manualBreakCount="1">
    <brk id="36"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BE120"/>
  <sheetViews>
    <sheetView showGridLines="0" zoomScaleSheetLayoutView="85" workbookViewId="0">
      <selection activeCell="A1" sqref="A1:AB2"/>
    </sheetView>
  </sheetViews>
  <sheetFormatPr defaultColWidth="0" defaultRowHeight="13.8"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199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7"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184</v>
      </c>
      <c r="G8" s="99"/>
      <c r="H8" s="99"/>
      <c r="I8" s="99"/>
      <c r="J8" s="99"/>
      <c r="K8" s="100" t="str">
        <f>'INPUT DATA'!F24&amp;" - "&amp;'INPUT DATA'!F25</f>
        <v>12 - STEM-CORPUZ</v>
      </c>
      <c r="L8" s="100"/>
      <c r="M8" s="100"/>
      <c r="N8" s="100"/>
      <c r="O8" s="100"/>
      <c r="P8" s="100"/>
      <c r="Q8" s="100"/>
      <c r="R8" s="101"/>
      <c r="S8" s="102" t="s">
        <v>187</v>
      </c>
      <c r="T8" s="103"/>
      <c r="U8" s="103"/>
      <c r="V8" s="104" t="s">
        <v>200</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186</v>
      </c>
      <c r="T9" s="103"/>
      <c r="U9" s="103"/>
      <c r="V9" s="112" t="str">
        <f>IF('INPUT DATA'!F30&lt;&gt;"",'INPUT DATA'!F30,'INPUT DATA'!F28)</f>
        <v>Understanding Culture, Society and Politics</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185</v>
      </c>
      <c r="G10" s="209"/>
      <c r="H10" s="209"/>
      <c r="I10" s="210" t="str">
        <f>'INPUT DATA'!F22</f>
        <v>ROBERTO MENDOZA</v>
      </c>
      <c r="J10" s="210"/>
      <c r="K10" s="210"/>
      <c r="L10" s="210"/>
      <c r="M10" s="210"/>
      <c r="N10" s="210"/>
      <c r="O10" s="210"/>
      <c r="P10" s="210"/>
      <c r="Q10" s="210"/>
      <c r="R10" s="211"/>
      <c r="S10" s="252" t="s">
        <v>189</v>
      </c>
      <c r="T10" s="253"/>
      <c r="U10" s="253"/>
      <c r="V10" s="212" t="str">
        <f>'INPUT DATA'!F26</f>
        <v>Core Subject (All Tracks)</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183</v>
      </c>
      <c r="G11" s="218"/>
      <c r="H11" s="218"/>
      <c r="I11" s="218"/>
      <c r="J11" s="218"/>
      <c r="K11" s="218"/>
      <c r="L11" s="218"/>
      <c r="M11" s="219"/>
      <c r="N11" s="217" t="s">
        <v>196</v>
      </c>
      <c r="O11" s="218"/>
      <c r="P11" s="218"/>
      <c r="Q11" s="218"/>
      <c r="R11" s="218"/>
      <c r="S11" s="218"/>
      <c r="T11" s="218"/>
      <c r="U11" s="219"/>
      <c r="V11" s="254" t="s">
        <v>201</v>
      </c>
      <c r="W11" s="255"/>
      <c r="X11" s="255"/>
      <c r="Y11" s="256"/>
      <c r="Z11" s="217" t="s">
        <v>202</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195</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ALDRIN R.</v>
      </c>
      <c r="C13" s="153"/>
      <c r="D13" s="153"/>
      <c r="E13" s="154"/>
      <c r="F13" s="158" t="str" cm="1">
        <f ca="1" t="array" ref="F13">IF('Helper(IMPORTANT!)'!CU3&lt;&gt;"",'Helper(IMPORTANT!)'!CU3:CU103,"")</f>
        <v/>
      </c>
      <c r="G13" s="156"/>
      <c r="H13" s="156"/>
      <c r="I13" s="156"/>
      <c r="J13" s="156"/>
      <c r="K13" s="156"/>
      <c r="L13" s="156"/>
      <c r="M13" s="157"/>
      <c r="N13" s="158" t="str" cm="1">
        <f ca="1" t="array" ref="N13:N113">'Helper(IMPORTANT!)'!CV3:CV103</f>
        <v/>
      </c>
      <c r="O13" s="156"/>
      <c r="P13" s="156"/>
      <c r="Q13" s="156"/>
      <c r="R13" s="156"/>
      <c r="S13" s="156"/>
      <c r="T13" s="156"/>
      <c r="U13" s="157"/>
      <c r="V13" s="257" t="str">
        <f ca="1">IF(OR(F13="",N13=""),"",IF(ISERROR(ROUND(AVERAGE(F13,N13),0)),"",ROUND(AVERAGE(F13,N13),0)))</f>
        <v/>
      </c>
      <c r="W13" s="258"/>
      <c r="X13" s="258"/>
      <c r="Y13" s="259"/>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KYLE N.</v>
      </c>
      <c r="C14" s="153"/>
      <c r="D14" s="153"/>
      <c r="E14" s="154"/>
      <c r="F14" s="231"/>
      <c r="G14" s="232"/>
      <c r="H14" s="232"/>
      <c r="I14" s="232"/>
      <c r="J14" s="232"/>
      <c r="K14" s="232"/>
      <c r="L14" s="232"/>
      <c r="M14" s="233"/>
      <c r="N14" s="231">
        <v>0</v>
      </c>
      <c r="O14" s="232"/>
      <c r="P14" s="232"/>
      <c r="Q14" s="232"/>
      <c r="R14" s="232"/>
      <c r="S14" s="232"/>
      <c r="T14" s="232"/>
      <c r="U14" s="233"/>
      <c r="V14" s="260" t="str">
        <f ca="1" t="shared" ref="V14:V62" si="0">IF(OR(F14="",N14=""),"",IF(ISERROR(ROUND(AVERAGE(F14,N14),0)),"",ROUND(AVERAGE(F14,N14),0)))</f>
        <v/>
      </c>
      <c r="W14" s="261"/>
      <c r="X14" s="261"/>
      <c r="Y14" s="2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MARK ANTHONY U.</v>
      </c>
      <c r="C15" s="153"/>
      <c r="D15" s="153"/>
      <c r="E15" s="154"/>
      <c r="F15" s="231"/>
      <c r="G15" s="232"/>
      <c r="H15" s="232"/>
      <c r="I15" s="232"/>
      <c r="J15" s="232"/>
      <c r="K15" s="232"/>
      <c r="L15" s="232"/>
      <c r="M15" s="233"/>
      <c r="N15" s="231">
        <v>0</v>
      </c>
      <c r="O15" s="232"/>
      <c r="P15" s="232"/>
      <c r="Q15" s="232"/>
      <c r="R15" s="232"/>
      <c r="S15" s="232"/>
      <c r="T15" s="232"/>
      <c r="U15" s="233"/>
      <c r="V15" s="260" t="str">
        <f ca="1" t="shared" si="0"/>
        <v/>
      </c>
      <c r="W15" s="261"/>
      <c r="X15" s="261"/>
      <c r="Y15" s="262"/>
      <c r="Z15" s="234" t="str">
        <f ca="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CABRERA, RAFAEL C.</v>
      </c>
      <c r="C16" s="153"/>
      <c r="D16" s="153"/>
      <c r="E16" s="154"/>
      <c r="F16" s="231"/>
      <c r="G16" s="232"/>
      <c r="H16" s="232"/>
      <c r="I16" s="232"/>
      <c r="J16" s="232"/>
      <c r="K16" s="232"/>
      <c r="L16" s="232"/>
      <c r="M16" s="233"/>
      <c r="N16" s="231">
        <v>0</v>
      </c>
      <c r="O16" s="232"/>
      <c r="P16" s="232"/>
      <c r="Q16" s="232"/>
      <c r="R16" s="232"/>
      <c r="S16" s="232"/>
      <c r="T16" s="232"/>
      <c r="U16" s="233"/>
      <c r="V16" s="260" t="str">
        <f ca="1" t="shared" si="0"/>
        <v/>
      </c>
      <c r="W16" s="261"/>
      <c r="X16" s="261"/>
      <c r="Y16" s="262"/>
      <c r="Z16" s="234" t="str">
        <f ca="1" t="shared" ref="Z16:Z77" si="1">IF(OR($F16="",N16="",$V16=""),"",IF($V16&gt;=75,"PASSED","FAILED"))</f>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CASTILLO, JEROME J.</v>
      </c>
      <c r="C17" s="153"/>
      <c r="D17" s="153"/>
      <c r="E17" s="154"/>
      <c r="F17" s="231"/>
      <c r="G17" s="232"/>
      <c r="H17" s="232"/>
      <c r="I17" s="232"/>
      <c r="J17" s="232"/>
      <c r="K17" s="232"/>
      <c r="L17" s="232"/>
      <c r="M17" s="233"/>
      <c r="N17" s="231">
        <v>0</v>
      </c>
      <c r="O17" s="232"/>
      <c r="P17" s="232"/>
      <c r="Q17" s="232"/>
      <c r="R17" s="232"/>
      <c r="S17" s="232"/>
      <c r="T17" s="232"/>
      <c r="U17" s="233"/>
      <c r="V17" s="260" t="str">
        <f ca="1" t="shared" si="0"/>
        <v/>
      </c>
      <c r="W17" s="261"/>
      <c r="X17" s="261"/>
      <c r="Y17" s="2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FLORES, RAFAEL Z.</v>
      </c>
      <c r="C18" s="153"/>
      <c r="D18" s="153"/>
      <c r="E18" s="154"/>
      <c r="F18" s="231"/>
      <c r="G18" s="232"/>
      <c r="H18" s="232"/>
      <c r="I18" s="232"/>
      <c r="J18" s="232"/>
      <c r="K18" s="232"/>
      <c r="L18" s="232"/>
      <c r="M18" s="233"/>
      <c r="N18" s="231">
        <v>0</v>
      </c>
      <c r="O18" s="232"/>
      <c r="P18" s="232"/>
      <c r="Q18" s="232"/>
      <c r="R18" s="232"/>
      <c r="S18" s="232"/>
      <c r="T18" s="232"/>
      <c r="U18" s="233"/>
      <c r="V18" s="260" t="str">
        <f ca="1" t="shared" si="0"/>
        <v/>
      </c>
      <c r="W18" s="261"/>
      <c r="X18" s="261"/>
      <c r="Y18" s="2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GUTIERREZ, NATHANIEL U.</v>
      </c>
      <c r="C19" s="153"/>
      <c r="D19" s="153"/>
      <c r="E19" s="154"/>
      <c r="F19" s="231"/>
      <c r="G19" s="232"/>
      <c r="H19" s="232"/>
      <c r="I19" s="232"/>
      <c r="J19" s="232"/>
      <c r="K19" s="232"/>
      <c r="L19" s="232"/>
      <c r="M19" s="233"/>
      <c r="N19" s="231">
        <v>0</v>
      </c>
      <c r="O19" s="232"/>
      <c r="P19" s="232"/>
      <c r="Q19" s="232"/>
      <c r="R19" s="232"/>
      <c r="S19" s="232"/>
      <c r="T19" s="232"/>
      <c r="U19" s="233"/>
      <c r="V19" s="260" t="str">
        <f ca="1" t="shared" si="0"/>
        <v/>
      </c>
      <c r="W19" s="261"/>
      <c r="X19" s="261"/>
      <c r="Y19" s="2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LACSON, KYLE E.</v>
      </c>
      <c r="C20" s="153"/>
      <c r="D20" s="153"/>
      <c r="E20" s="154"/>
      <c r="F20" s="231"/>
      <c r="G20" s="232"/>
      <c r="H20" s="232"/>
      <c r="I20" s="232"/>
      <c r="J20" s="232"/>
      <c r="K20" s="232"/>
      <c r="L20" s="232"/>
      <c r="M20" s="233"/>
      <c r="N20" s="231">
        <v>0</v>
      </c>
      <c r="O20" s="232"/>
      <c r="P20" s="232"/>
      <c r="Q20" s="232"/>
      <c r="R20" s="232"/>
      <c r="S20" s="232"/>
      <c r="T20" s="232"/>
      <c r="U20" s="233"/>
      <c r="V20" s="260" t="str">
        <f ca="1" t="shared" si="0"/>
        <v/>
      </c>
      <c r="W20" s="261"/>
      <c r="X20" s="261"/>
      <c r="Y20" s="2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MACARAEG, KENNETH H.</v>
      </c>
      <c r="C21" s="153"/>
      <c r="D21" s="153"/>
      <c r="E21" s="154"/>
      <c r="F21" s="231"/>
      <c r="G21" s="232"/>
      <c r="H21" s="232"/>
      <c r="I21" s="232"/>
      <c r="J21" s="232"/>
      <c r="K21" s="232"/>
      <c r="L21" s="232"/>
      <c r="M21" s="233"/>
      <c r="N21" s="231">
        <v>0</v>
      </c>
      <c r="O21" s="232"/>
      <c r="P21" s="232"/>
      <c r="Q21" s="232"/>
      <c r="R21" s="232"/>
      <c r="S21" s="232"/>
      <c r="T21" s="232"/>
      <c r="U21" s="233"/>
      <c r="V21" s="260" t="str">
        <f ca="1" t="shared" si="0"/>
        <v/>
      </c>
      <c r="W21" s="261"/>
      <c r="X21" s="261"/>
      <c r="Y21" s="2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NAVARRO, CHRISTIAN O.</v>
      </c>
      <c r="C22" s="153"/>
      <c r="D22" s="153"/>
      <c r="E22" s="154"/>
      <c r="F22" s="231"/>
      <c r="G22" s="232"/>
      <c r="H22" s="232"/>
      <c r="I22" s="232"/>
      <c r="J22" s="232"/>
      <c r="K22" s="232"/>
      <c r="L22" s="232"/>
      <c r="M22" s="233"/>
      <c r="N22" s="231">
        <v>0</v>
      </c>
      <c r="O22" s="232"/>
      <c r="P22" s="232"/>
      <c r="Q22" s="232"/>
      <c r="R22" s="232"/>
      <c r="S22" s="232"/>
      <c r="T22" s="232"/>
      <c r="U22" s="233"/>
      <c r="V22" s="260" t="str">
        <f ca="1" t="shared" si="0"/>
        <v/>
      </c>
      <c r="W22" s="261"/>
      <c r="X22" s="261"/>
      <c r="Y22" s="2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PANGANIBAN, VINCENT H.</v>
      </c>
      <c r="C23" s="153"/>
      <c r="D23" s="153"/>
      <c r="E23" s="154"/>
      <c r="F23" s="231"/>
      <c r="G23" s="232"/>
      <c r="H23" s="232"/>
      <c r="I23" s="232"/>
      <c r="J23" s="232"/>
      <c r="K23" s="232"/>
      <c r="L23" s="232"/>
      <c r="M23" s="233"/>
      <c r="N23" s="231">
        <v>0</v>
      </c>
      <c r="O23" s="232"/>
      <c r="P23" s="232"/>
      <c r="Q23" s="232"/>
      <c r="R23" s="232"/>
      <c r="S23" s="232"/>
      <c r="T23" s="232"/>
      <c r="U23" s="233"/>
      <c r="V23" s="260" t="str">
        <f ca="1" t="shared" si="0"/>
        <v/>
      </c>
      <c r="W23" s="261"/>
      <c r="X23" s="261"/>
      <c r="Y23" s="262"/>
      <c r="Z23" s="234" t="str">
        <f ca="1" t="shared" si="1"/>
        <v/>
      </c>
      <c r="AA23" s="235"/>
      <c r="AB23" s="236"/>
      <c r="AI23" s="150"/>
      <c r="AK23" s="65"/>
      <c r="BD23" s="68"/>
      <c r="BE23" s="68"/>
    </row>
    <row r="24" ht="18" customHeight="1" spans="1:57">
      <c r="A24" s="166">
        <v>12</v>
      </c>
      <c r="B24" s="152" t="str">
        <f>'INPUT DATA'!L22</f>
        <v>REYES, CEDRIC I.</v>
      </c>
      <c r="C24" s="153"/>
      <c r="D24" s="153"/>
      <c r="E24" s="154"/>
      <c r="F24" s="231"/>
      <c r="G24" s="232"/>
      <c r="H24" s="232"/>
      <c r="I24" s="232"/>
      <c r="J24" s="232"/>
      <c r="K24" s="232"/>
      <c r="L24" s="232"/>
      <c r="M24" s="233"/>
      <c r="N24" s="231">
        <v>0</v>
      </c>
      <c r="O24" s="232"/>
      <c r="P24" s="232"/>
      <c r="Q24" s="232"/>
      <c r="R24" s="232"/>
      <c r="S24" s="232"/>
      <c r="T24" s="232"/>
      <c r="U24" s="233"/>
      <c r="V24" s="260" t="str">
        <f ca="1" t="shared" si="0"/>
        <v/>
      </c>
      <c r="W24" s="261"/>
      <c r="X24" s="261"/>
      <c r="Y24" s="262"/>
      <c r="Z24" s="234" t="str">
        <f ca="1" t="shared" si="1"/>
        <v/>
      </c>
      <c r="AA24" s="235"/>
      <c r="AB24" s="236"/>
      <c r="AI24" s="150"/>
      <c r="AK24" s="65"/>
      <c r="BD24" s="68"/>
      <c r="BE24" s="68"/>
    </row>
    <row r="25" ht="18" customHeight="1" spans="1:57">
      <c r="A25" s="166">
        <v>13</v>
      </c>
      <c r="B25" s="152" t="str">
        <f>'INPUT DATA'!L23</f>
        <v>REYES JR., IVAN Y.</v>
      </c>
      <c r="C25" s="153"/>
      <c r="D25" s="153"/>
      <c r="E25" s="154"/>
      <c r="F25" s="231"/>
      <c r="G25" s="232"/>
      <c r="H25" s="232"/>
      <c r="I25" s="232"/>
      <c r="J25" s="232"/>
      <c r="K25" s="232"/>
      <c r="L25" s="232"/>
      <c r="M25" s="233"/>
      <c r="N25" s="231">
        <v>0</v>
      </c>
      <c r="O25" s="232"/>
      <c r="P25" s="232"/>
      <c r="Q25" s="232"/>
      <c r="R25" s="232"/>
      <c r="S25" s="232"/>
      <c r="T25" s="232"/>
      <c r="U25" s="233"/>
      <c r="V25" s="260" t="str">
        <f ca="1" t="shared" si="0"/>
        <v/>
      </c>
      <c r="W25" s="261"/>
      <c r="X25" s="261"/>
      <c r="Y25" s="262"/>
      <c r="Z25" s="234" t="str">
        <f ca="1" t="shared" si="1"/>
        <v/>
      </c>
      <c r="AA25" s="235"/>
      <c r="AB25" s="236"/>
      <c r="AI25" s="150"/>
      <c r="AK25" s="65"/>
      <c r="BD25" s="68"/>
      <c r="BE25" s="68"/>
    </row>
    <row r="26" ht="18" customHeight="1" spans="1:57">
      <c r="A26" s="166">
        <v>14</v>
      </c>
      <c r="B26" s="152" t="str">
        <f>'INPUT DATA'!L24</f>
        <v>ROSALES, DANIEL O.</v>
      </c>
      <c r="C26" s="153"/>
      <c r="D26" s="153"/>
      <c r="E26" s="154"/>
      <c r="F26" s="231"/>
      <c r="G26" s="232"/>
      <c r="H26" s="232"/>
      <c r="I26" s="232"/>
      <c r="J26" s="232"/>
      <c r="K26" s="232"/>
      <c r="L26" s="232"/>
      <c r="M26" s="233"/>
      <c r="N26" s="231">
        <v>0</v>
      </c>
      <c r="O26" s="232"/>
      <c r="P26" s="232"/>
      <c r="Q26" s="232"/>
      <c r="R26" s="232"/>
      <c r="S26" s="232"/>
      <c r="T26" s="232"/>
      <c r="U26" s="233"/>
      <c r="V26" s="260" t="str">
        <f ca="1" t="shared" si="0"/>
        <v/>
      </c>
      <c r="W26" s="261"/>
      <c r="X26" s="261"/>
      <c r="Y26" s="262"/>
      <c r="Z26" s="234" t="str">
        <f ca="1" t="shared" si="1"/>
        <v/>
      </c>
      <c r="AA26" s="235"/>
      <c r="AB26" s="236"/>
      <c r="AI26" s="150"/>
      <c r="AK26" s="65"/>
      <c r="BD26" s="68"/>
      <c r="BE26" s="68"/>
    </row>
    <row r="27" ht="18" customHeight="1" spans="1:57">
      <c r="A27" s="166">
        <v>15</v>
      </c>
      <c r="B27" s="152" t="str">
        <f>'INPUT DATA'!L25</f>
        <v>SANTOS, JERICHO H.</v>
      </c>
      <c r="C27" s="153"/>
      <c r="D27" s="153"/>
      <c r="E27" s="154"/>
      <c r="F27" s="231"/>
      <c r="G27" s="232"/>
      <c r="H27" s="232"/>
      <c r="I27" s="232"/>
      <c r="J27" s="232"/>
      <c r="K27" s="232"/>
      <c r="L27" s="232"/>
      <c r="M27" s="233"/>
      <c r="N27" s="231">
        <v>0</v>
      </c>
      <c r="O27" s="232"/>
      <c r="P27" s="232"/>
      <c r="Q27" s="232"/>
      <c r="R27" s="232"/>
      <c r="S27" s="232"/>
      <c r="T27" s="232"/>
      <c r="U27" s="233"/>
      <c r="V27" s="260" t="str">
        <f ca="1" t="shared" si="0"/>
        <v/>
      </c>
      <c r="W27" s="261"/>
      <c r="X27" s="261"/>
      <c r="Y27" s="262"/>
      <c r="Z27" s="234" t="str">
        <f ca="1" t="shared" si="1"/>
        <v/>
      </c>
      <c r="AA27" s="235"/>
      <c r="AB27" s="236"/>
      <c r="AI27" s="150"/>
      <c r="AK27" s="65"/>
    </row>
    <row r="28" ht="18" customHeight="1" spans="1:57">
      <c r="A28" s="166">
        <v>16</v>
      </c>
      <c r="B28" s="152" t="str">
        <f>'INPUT DATA'!L26</f>
        <v>SANTOS, KENNETH C.</v>
      </c>
      <c r="C28" s="153"/>
      <c r="D28" s="153"/>
      <c r="E28" s="154"/>
      <c r="F28" s="231"/>
      <c r="G28" s="232"/>
      <c r="H28" s="232"/>
      <c r="I28" s="232"/>
      <c r="J28" s="232"/>
      <c r="K28" s="232"/>
      <c r="L28" s="232"/>
      <c r="M28" s="233"/>
      <c r="N28" s="231">
        <v>0</v>
      </c>
      <c r="O28" s="232"/>
      <c r="P28" s="232"/>
      <c r="Q28" s="232"/>
      <c r="R28" s="232"/>
      <c r="S28" s="232"/>
      <c r="T28" s="232"/>
      <c r="U28" s="233"/>
      <c r="V28" s="260" t="str">
        <f ca="1" t="shared" si="0"/>
        <v/>
      </c>
      <c r="W28" s="261"/>
      <c r="X28" s="261"/>
      <c r="Y28" s="262"/>
      <c r="Z28" s="234" t="str">
        <f ca="1" t="shared" si="1"/>
        <v/>
      </c>
      <c r="AA28" s="235"/>
      <c r="AB28" s="236"/>
      <c r="AI28" s="150"/>
      <c r="AK28" s="65"/>
    </row>
    <row r="29" ht="18" customHeight="1" spans="1:57">
      <c r="A29" s="166">
        <v>17</v>
      </c>
      <c r="B29" s="152" t="str">
        <f>'INPUT DATA'!L27</f>
        <v>TAMPOS, CHRISTIAN B.</v>
      </c>
      <c r="C29" s="153"/>
      <c r="D29" s="153"/>
      <c r="E29" s="154"/>
      <c r="F29" s="231"/>
      <c r="G29" s="232"/>
      <c r="H29" s="232"/>
      <c r="I29" s="232"/>
      <c r="J29" s="232"/>
      <c r="K29" s="232"/>
      <c r="L29" s="232"/>
      <c r="M29" s="233"/>
      <c r="N29" s="231">
        <v>0</v>
      </c>
      <c r="O29" s="232"/>
      <c r="P29" s="232"/>
      <c r="Q29" s="232"/>
      <c r="R29" s="232"/>
      <c r="S29" s="232"/>
      <c r="T29" s="232"/>
      <c r="U29" s="233"/>
      <c r="V29" s="260" t="str">
        <f ca="1" t="shared" si="0"/>
        <v/>
      </c>
      <c r="W29" s="261"/>
      <c r="X29" s="261"/>
      <c r="Y29" s="262"/>
      <c r="Z29" s="234" t="str">
        <f ca="1" t="shared" si="1"/>
        <v/>
      </c>
      <c r="AA29" s="235"/>
      <c r="AB29" s="236"/>
      <c r="AI29" s="150"/>
      <c r="AK29" s="65"/>
    </row>
    <row r="30" ht="18" customHeight="1" spans="1:57">
      <c r="A30" s="166">
        <v>18</v>
      </c>
      <c r="B30" s="152" t="str">
        <f>'INPUT DATA'!L28</f>
        <v>VILLANUEVA, FRANCIS M.</v>
      </c>
      <c r="C30" s="153"/>
      <c r="D30" s="153"/>
      <c r="E30" s="154"/>
      <c r="F30" s="231"/>
      <c r="G30" s="232"/>
      <c r="H30" s="232"/>
      <c r="I30" s="232"/>
      <c r="J30" s="232"/>
      <c r="K30" s="232"/>
      <c r="L30" s="232"/>
      <c r="M30" s="233"/>
      <c r="N30" s="231">
        <v>0</v>
      </c>
      <c r="O30" s="232"/>
      <c r="P30" s="232"/>
      <c r="Q30" s="232"/>
      <c r="R30" s="232"/>
      <c r="S30" s="232"/>
      <c r="T30" s="232"/>
      <c r="U30" s="233"/>
      <c r="V30" s="260" t="str">
        <f ca="1" t="shared" si="0"/>
        <v/>
      </c>
      <c r="W30" s="261"/>
      <c r="X30" s="261"/>
      <c r="Y30" s="262"/>
      <c r="Z30" s="234" t="str">
        <f ca="1" t="shared" si="1"/>
        <v/>
      </c>
      <c r="AA30" s="235"/>
      <c r="AB30" s="236"/>
      <c r="AI30" s="150"/>
      <c r="AK30" s="65"/>
    </row>
    <row r="31" ht="18" customHeight="1" spans="1:57">
      <c r="A31" s="166">
        <v>19</v>
      </c>
      <c r="B31" s="152">
        <f>'INPUT DATA'!L29</f>
        <v>0</v>
      </c>
      <c r="C31" s="153"/>
      <c r="D31" s="153"/>
      <c r="E31" s="154"/>
      <c r="F31" s="231"/>
      <c r="G31" s="232"/>
      <c r="H31" s="232"/>
      <c r="I31" s="232"/>
      <c r="J31" s="232"/>
      <c r="K31" s="232"/>
      <c r="L31" s="232"/>
      <c r="M31" s="233"/>
      <c r="N31" s="231">
        <v>0</v>
      </c>
      <c r="O31" s="232"/>
      <c r="P31" s="232"/>
      <c r="Q31" s="232"/>
      <c r="R31" s="232"/>
      <c r="S31" s="232"/>
      <c r="T31" s="232"/>
      <c r="U31" s="233"/>
      <c r="V31" s="260" t="str">
        <f ca="1" t="shared" si="0"/>
        <v/>
      </c>
      <c r="W31" s="261"/>
      <c r="X31" s="261"/>
      <c r="Y31" s="2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60" t="str">
        <f ca="1" t="shared" si="0"/>
        <v/>
      </c>
      <c r="W32" s="261"/>
      <c r="X32" s="261"/>
      <c r="Y32" s="2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60" t="str">
        <f ca="1" t="shared" si="0"/>
        <v/>
      </c>
      <c r="W33" s="261"/>
      <c r="X33" s="261"/>
      <c r="Y33" s="2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60" t="str">
        <f ca="1" t="shared" si="0"/>
        <v/>
      </c>
      <c r="W34" s="261"/>
      <c r="X34" s="261"/>
      <c r="Y34" s="2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60" t="str">
        <f ca="1" t="shared" si="0"/>
        <v/>
      </c>
      <c r="W35" s="261"/>
      <c r="X35" s="261"/>
      <c r="Y35" s="2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60" t="str">
        <f ca="1" t="shared" si="0"/>
        <v/>
      </c>
      <c r="W36" s="261"/>
      <c r="X36" s="261"/>
      <c r="Y36" s="2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60" t="str">
        <f ca="1" t="shared" si="0"/>
        <v/>
      </c>
      <c r="W37" s="261"/>
      <c r="X37" s="261"/>
      <c r="Y37" s="2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60" t="str">
        <f ca="1" t="shared" si="0"/>
        <v/>
      </c>
      <c r="W38" s="261"/>
      <c r="X38" s="261"/>
      <c r="Y38" s="2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60" t="str">
        <f ca="1" t="shared" si="0"/>
        <v/>
      </c>
      <c r="W39" s="261"/>
      <c r="X39" s="261"/>
      <c r="Y39" s="2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60" t="str">
        <f ca="1" t="shared" si="0"/>
        <v/>
      </c>
      <c r="W40" s="261"/>
      <c r="X40" s="261"/>
      <c r="Y40" s="2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60" t="str">
        <f ca="1" t="shared" si="0"/>
        <v/>
      </c>
      <c r="W41" s="261"/>
      <c r="X41" s="261"/>
      <c r="Y41" s="2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60" t="str">
        <f ca="1" t="shared" si="0"/>
        <v/>
      </c>
      <c r="W42" s="261"/>
      <c r="X42" s="261"/>
      <c r="Y42" s="2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60" t="str">
        <f ca="1" t="shared" si="0"/>
        <v/>
      </c>
      <c r="W43" s="261"/>
      <c r="X43" s="261"/>
      <c r="Y43" s="2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60" t="str">
        <f ca="1" t="shared" si="0"/>
        <v/>
      </c>
      <c r="W44" s="261"/>
      <c r="X44" s="261"/>
      <c r="Y44" s="2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60" t="str">
        <f ca="1" t="shared" si="0"/>
        <v/>
      </c>
      <c r="W45" s="261"/>
      <c r="X45" s="261"/>
      <c r="Y45" s="2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60" t="str">
        <f ca="1" t="shared" si="0"/>
        <v/>
      </c>
      <c r="W46" s="261"/>
      <c r="X46" s="261"/>
      <c r="Y46" s="2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60" t="str">
        <f ca="1" t="shared" si="0"/>
        <v/>
      </c>
      <c r="W47" s="261"/>
      <c r="X47" s="261"/>
      <c r="Y47" s="2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60" t="str">
        <f ca="1" t="shared" si="0"/>
        <v/>
      </c>
      <c r="W48" s="261"/>
      <c r="X48" s="261"/>
      <c r="Y48" s="2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60" t="str">
        <f ca="1" t="shared" si="0"/>
        <v/>
      </c>
      <c r="W49" s="261"/>
      <c r="X49" s="261"/>
      <c r="Y49" s="2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60" t="str">
        <f ca="1" t="shared" si="0"/>
        <v/>
      </c>
      <c r="W50" s="261"/>
      <c r="X50" s="261"/>
      <c r="Y50" s="2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60" t="str">
        <f ca="1" t="shared" si="0"/>
        <v/>
      </c>
      <c r="W51" s="261"/>
      <c r="X51" s="261"/>
      <c r="Y51" s="2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60" t="str">
        <f ca="1" t="shared" si="0"/>
        <v/>
      </c>
      <c r="W52" s="261"/>
      <c r="X52" s="261"/>
      <c r="Y52" s="2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60" t="str">
        <f ca="1" t="shared" si="0"/>
        <v/>
      </c>
      <c r="W53" s="261"/>
      <c r="X53" s="261"/>
      <c r="Y53" s="2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60" t="str">
        <f ca="1" t="shared" si="0"/>
        <v/>
      </c>
      <c r="W54" s="261"/>
      <c r="X54" s="261"/>
      <c r="Y54" s="2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60" t="str">
        <f ca="1" t="shared" si="0"/>
        <v/>
      </c>
      <c r="W55" s="261"/>
      <c r="X55" s="261"/>
      <c r="Y55" s="2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60" t="str">
        <f ca="1" t="shared" si="0"/>
        <v/>
      </c>
      <c r="W56" s="261"/>
      <c r="X56" s="261"/>
      <c r="Y56" s="2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60" t="str">
        <f ca="1" t="shared" si="0"/>
        <v/>
      </c>
      <c r="W57" s="261"/>
      <c r="X57" s="261"/>
      <c r="Y57" s="2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60" t="str">
        <f ca="1" t="shared" si="0"/>
        <v/>
      </c>
      <c r="W58" s="261"/>
      <c r="X58" s="261"/>
      <c r="Y58" s="2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60" t="str">
        <f ca="1" t="shared" si="0"/>
        <v/>
      </c>
      <c r="W59" s="261"/>
      <c r="X59" s="261"/>
      <c r="Y59" s="2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60" t="str">
        <f ca="1" t="shared" si="0"/>
        <v/>
      </c>
      <c r="W60" s="261"/>
      <c r="X60" s="261"/>
      <c r="Y60" s="2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60" t="str">
        <f ca="1" t="shared" si="0"/>
        <v/>
      </c>
      <c r="W61" s="261"/>
      <c r="X61" s="261"/>
      <c r="Y61" s="2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63" t="str">
        <f ca="1" t="shared" si="0"/>
        <v/>
      </c>
      <c r="W62" s="264"/>
      <c r="X62" s="264"/>
      <c r="Y62" s="265"/>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203</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BASCO, FAITH U.</v>
      </c>
      <c r="C64" s="153"/>
      <c r="D64" s="153"/>
      <c r="E64" s="154"/>
      <c r="F64" s="158"/>
      <c r="G64" s="156"/>
      <c r="H64" s="156"/>
      <c r="I64" s="156"/>
      <c r="J64" s="156"/>
      <c r="K64" s="156"/>
      <c r="L64" s="156"/>
      <c r="M64" s="157"/>
      <c r="N64" s="158">
        <v>0</v>
      </c>
      <c r="O64" s="156"/>
      <c r="P64" s="156"/>
      <c r="Q64" s="156"/>
      <c r="R64" s="156"/>
      <c r="S64" s="156"/>
      <c r="T64" s="156"/>
      <c r="U64" s="157"/>
      <c r="V64" s="257" t="str">
        <f ca="1">IF(OR(F64="",N64=""),"",IF(ISERROR(ROUND(AVERAGE(F64,N64),0)),"",ROUND(AVERAGE(F64,N64),0)))</f>
        <v/>
      </c>
      <c r="W64" s="258"/>
      <c r="X64" s="258"/>
      <c r="Y64" s="259"/>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BAUTISTA, MAE J.</v>
      </c>
      <c r="C65" s="153"/>
      <c r="D65" s="153"/>
      <c r="E65" s="154"/>
      <c r="F65" s="231"/>
      <c r="G65" s="232"/>
      <c r="H65" s="232"/>
      <c r="I65" s="232"/>
      <c r="J65" s="232"/>
      <c r="K65" s="232"/>
      <c r="L65" s="232"/>
      <c r="M65" s="233"/>
      <c r="N65" s="231">
        <v>0</v>
      </c>
      <c r="O65" s="232"/>
      <c r="P65" s="232"/>
      <c r="Q65" s="232"/>
      <c r="R65" s="232"/>
      <c r="S65" s="232"/>
      <c r="T65" s="232"/>
      <c r="U65" s="233"/>
      <c r="V65" s="260" t="str">
        <f ca="1" t="shared" ref="V65:V113" si="2">IF(OR(F65="",N65=""),"",IF(ISERROR(ROUND(AVERAGE(F65,N65),0)),"",ROUND(AVERAGE(F65,N65),0)))</f>
        <v/>
      </c>
      <c r="W65" s="261"/>
      <c r="X65" s="261"/>
      <c r="Y65" s="2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CABRERA, RHEA Q.</v>
      </c>
      <c r="C66" s="153"/>
      <c r="D66" s="153"/>
      <c r="E66" s="154"/>
      <c r="F66" s="231"/>
      <c r="G66" s="232"/>
      <c r="H66" s="232"/>
      <c r="I66" s="232"/>
      <c r="J66" s="232"/>
      <c r="K66" s="232"/>
      <c r="L66" s="232"/>
      <c r="M66" s="233"/>
      <c r="N66" s="231">
        <v>0</v>
      </c>
      <c r="O66" s="232"/>
      <c r="P66" s="232"/>
      <c r="Q66" s="232"/>
      <c r="R66" s="232"/>
      <c r="S66" s="232"/>
      <c r="T66" s="232"/>
      <c r="U66" s="233"/>
      <c r="V66" s="260" t="str">
        <f ca="1" t="shared" si="2"/>
        <v/>
      </c>
      <c r="W66" s="261"/>
      <c r="X66" s="261"/>
      <c r="Y66" s="2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CUIZON, MAE J.</v>
      </c>
      <c r="C67" s="153"/>
      <c r="D67" s="153"/>
      <c r="E67" s="154"/>
      <c r="F67" s="231"/>
      <c r="G67" s="232"/>
      <c r="H67" s="232"/>
      <c r="I67" s="232"/>
      <c r="J67" s="232"/>
      <c r="K67" s="232"/>
      <c r="L67" s="232"/>
      <c r="M67" s="233"/>
      <c r="N67" s="231">
        <v>0</v>
      </c>
      <c r="O67" s="232"/>
      <c r="P67" s="232"/>
      <c r="Q67" s="232"/>
      <c r="R67" s="232"/>
      <c r="S67" s="232"/>
      <c r="T67" s="232"/>
      <c r="U67" s="233"/>
      <c r="V67" s="260" t="str">
        <f ca="1" t="shared" si="2"/>
        <v/>
      </c>
      <c r="W67" s="261"/>
      <c r="X67" s="261"/>
      <c r="Y67" s="2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DIMACULANGAN, MAE B.</v>
      </c>
      <c r="C68" s="153"/>
      <c r="D68" s="153"/>
      <c r="E68" s="154"/>
      <c r="F68" s="231"/>
      <c r="G68" s="232"/>
      <c r="H68" s="232"/>
      <c r="I68" s="232"/>
      <c r="J68" s="232"/>
      <c r="K68" s="232"/>
      <c r="L68" s="232"/>
      <c r="M68" s="233"/>
      <c r="N68" s="231">
        <v>0</v>
      </c>
      <c r="O68" s="232"/>
      <c r="P68" s="232"/>
      <c r="Q68" s="232"/>
      <c r="R68" s="232"/>
      <c r="S68" s="232"/>
      <c r="T68" s="232"/>
      <c r="U68" s="233"/>
      <c r="V68" s="260" t="str">
        <f ca="1" t="shared" si="2"/>
        <v/>
      </c>
      <c r="W68" s="261"/>
      <c r="X68" s="261"/>
      <c r="Y68" s="2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FLORES, DANICA T.</v>
      </c>
      <c r="C69" s="153"/>
      <c r="D69" s="153"/>
      <c r="E69" s="154"/>
      <c r="F69" s="231"/>
      <c r="G69" s="232"/>
      <c r="H69" s="232"/>
      <c r="I69" s="232"/>
      <c r="J69" s="232"/>
      <c r="K69" s="232"/>
      <c r="L69" s="232"/>
      <c r="M69" s="233"/>
      <c r="N69" s="231">
        <v>0</v>
      </c>
      <c r="O69" s="232"/>
      <c r="P69" s="232"/>
      <c r="Q69" s="232"/>
      <c r="R69" s="232"/>
      <c r="S69" s="232"/>
      <c r="T69" s="232"/>
      <c r="U69" s="233"/>
      <c r="V69" s="260" t="str">
        <f ca="1" t="shared" si="2"/>
        <v/>
      </c>
      <c r="W69" s="261"/>
      <c r="X69" s="261"/>
      <c r="Y69" s="2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LACSON, SOFIA B.</v>
      </c>
      <c r="C70" s="153"/>
      <c r="D70" s="153"/>
      <c r="E70" s="154"/>
      <c r="F70" s="231"/>
      <c r="G70" s="232"/>
      <c r="H70" s="232"/>
      <c r="I70" s="232"/>
      <c r="J70" s="232"/>
      <c r="K70" s="232"/>
      <c r="L70" s="232"/>
      <c r="M70" s="233"/>
      <c r="N70" s="231">
        <v>0</v>
      </c>
      <c r="O70" s="232"/>
      <c r="P70" s="232"/>
      <c r="Q70" s="232"/>
      <c r="R70" s="232"/>
      <c r="S70" s="232"/>
      <c r="T70" s="232"/>
      <c r="U70" s="233"/>
      <c r="V70" s="260" t="str">
        <f ca="1" t="shared" si="2"/>
        <v/>
      </c>
      <c r="W70" s="261"/>
      <c r="X70" s="261"/>
      <c r="Y70" s="2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LOPEZ, CZARINA M.</v>
      </c>
      <c r="C71" s="153"/>
      <c r="D71" s="153"/>
      <c r="E71" s="154"/>
      <c r="F71" s="231"/>
      <c r="G71" s="232"/>
      <c r="H71" s="232"/>
      <c r="I71" s="232"/>
      <c r="J71" s="232"/>
      <c r="K71" s="232"/>
      <c r="L71" s="232"/>
      <c r="M71" s="233"/>
      <c r="N71" s="231">
        <v>0</v>
      </c>
      <c r="O71" s="232"/>
      <c r="P71" s="232"/>
      <c r="Q71" s="232"/>
      <c r="R71" s="232"/>
      <c r="S71" s="232"/>
      <c r="T71" s="232"/>
      <c r="U71" s="233"/>
      <c r="V71" s="260" t="str">
        <f ca="1" t="shared" si="2"/>
        <v/>
      </c>
      <c r="W71" s="261"/>
      <c r="X71" s="261"/>
      <c r="Y71" s="2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LUMAPAS, FAITH G.</v>
      </c>
      <c r="C72" s="153"/>
      <c r="D72" s="153"/>
      <c r="E72" s="154"/>
      <c r="F72" s="231"/>
      <c r="G72" s="232"/>
      <c r="H72" s="232"/>
      <c r="I72" s="232"/>
      <c r="J72" s="232"/>
      <c r="K72" s="232"/>
      <c r="L72" s="232"/>
      <c r="M72" s="233"/>
      <c r="N72" s="231">
        <v>0</v>
      </c>
      <c r="O72" s="232"/>
      <c r="P72" s="232"/>
      <c r="Q72" s="232"/>
      <c r="R72" s="232"/>
      <c r="S72" s="232"/>
      <c r="T72" s="232"/>
      <c r="U72" s="233"/>
      <c r="V72" s="260" t="str">
        <f ca="1" t="shared" si="2"/>
        <v/>
      </c>
      <c r="W72" s="261"/>
      <c r="X72" s="261"/>
      <c r="Y72" s="2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MACARAEG, ANGELICA M.</v>
      </c>
      <c r="C73" s="153"/>
      <c r="D73" s="153"/>
      <c r="E73" s="154"/>
      <c r="F73" s="231"/>
      <c r="G73" s="232"/>
      <c r="H73" s="232"/>
      <c r="I73" s="232"/>
      <c r="J73" s="232"/>
      <c r="K73" s="232"/>
      <c r="L73" s="232"/>
      <c r="M73" s="233"/>
      <c r="N73" s="231">
        <v>0</v>
      </c>
      <c r="O73" s="232"/>
      <c r="P73" s="232"/>
      <c r="Q73" s="232"/>
      <c r="R73" s="232"/>
      <c r="S73" s="232"/>
      <c r="T73" s="232"/>
      <c r="U73" s="233"/>
      <c r="V73" s="260" t="str">
        <f ca="1" t="shared" si="2"/>
        <v/>
      </c>
      <c r="W73" s="261"/>
      <c r="X73" s="261"/>
      <c r="Y73" s="2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MACARAEG, JILLIAN K.</v>
      </c>
      <c r="C74" s="153"/>
      <c r="D74" s="153"/>
      <c r="E74" s="154"/>
      <c r="F74" s="231"/>
      <c r="G74" s="232"/>
      <c r="H74" s="232"/>
      <c r="I74" s="232"/>
      <c r="J74" s="232"/>
      <c r="K74" s="232"/>
      <c r="L74" s="232"/>
      <c r="M74" s="233"/>
      <c r="N74" s="231">
        <v>0</v>
      </c>
      <c r="O74" s="232"/>
      <c r="P74" s="232"/>
      <c r="Q74" s="232"/>
      <c r="R74" s="232"/>
      <c r="S74" s="232"/>
      <c r="T74" s="232"/>
      <c r="U74" s="233"/>
      <c r="V74" s="260" t="str">
        <f ca="1" t="shared" si="2"/>
        <v/>
      </c>
      <c r="W74" s="261"/>
      <c r="X74" s="261"/>
      <c r="Y74" s="2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MENDOZA, DIANE R.</v>
      </c>
      <c r="C75" s="153"/>
      <c r="D75" s="153"/>
      <c r="E75" s="154"/>
      <c r="F75" s="231"/>
      <c r="G75" s="232"/>
      <c r="H75" s="232"/>
      <c r="I75" s="232"/>
      <c r="J75" s="232"/>
      <c r="K75" s="232"/>
      <c r="L75" s="232"/>
      <c r="M75" s="233"/>
      <c r="N75" s="231">
        <v>0</v>
      </c>
      <c r="O75" s="232"/>
      <c r="P75" s="232"/>
      <c r="Q75" s="232"/>
      <c r="R75" s="232"/>
      <c r="S75" s="232"/>
      <c r="T75" s="232"/>
      <c r="U75" s="233"/>
      <c r="V75" s="260" t="str">
        <f ca="1" t="shared" si="2"/>
        <v/>
      </c>
      <c r="W75" s="261"/>
      <c r="X75" s="261"/>
      <c r="Y75" s="2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MENDOZA, NICOLE N.</v>
      </c>
      <c r="C76" s="153"/>
      <c r="D76" s="153"/>
      <c r="E76" s="154"/>
      <c r="F76" s="231"/>
      <c r="G76" s="232"/>
      <c r="H76" s="232"/>
      <c r="I76" s="232"/>
      <c r="J76" s="232"/>
      <c r="K76" s="232"/>
      <c r="L76" s="232"/>
      <c r="M76" s="233"/>
      <c r="N76" s="231">
        <v>0</v>
      </c>
      <c r="O76" s="232"/>
      <c r="P76" s="232"/>
      <c r="Q76" s="232"/>
      <c r="R76" s="232"/>
      <c r="S76" s="232"/>
      <c r="T76" s="232"/>
      <c r="U76" s="233"/>
      <c r="V76" s="260" t="str">
        <f ca="1" t="shared" si="2"/>
        <v/>
      </c>
      <c r="W76" s="261"/>
      <c r="X76" s="261"/>
      <c r="Y76" s="2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OCAMPO, HANNAH S.</v>
      </c>
      <c r="C77" s="153"/>
      <c r="D77" s="153"/>
      <c r="E77" s="154"/>
      <c r="F77" s="231"/>
      <c r="G77" s="232"/>
      <c r="H77" s="232"/>
      <c r="I77" s="232"/>
      <c r="J77" s="232"/>
      <c r="K77" s="232"/>
      <c r="L77" s="232"/>
      <c r="M77" s="233"/>
      <c r="N77" s="231">
        <v>0</v>
      </c>
      <c r="O77" s="232"/>
      <c r="P77" s="232"/>
      <c r="Q77" s="232"/>
      <c r="R77" s="232"/>
      <c r="S77" s="232"/>
      <c r="T77" s="232"/>
      <c r="U77" s="233"/>
      <c r="V77" s="260" t="str">
        <f ca="1" t="shared" si="2"/>
        <v/>
      </c>
      <c r="W77" s="261"/>
      <c r="X77" s="261"/>
      <c r="Y77" s="2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OCAMPO, SOFIA S.</v>
      </c>
      <c r="C78" s="153"/>
      <c r="D78" s="153"/>
      <c r="E78" s="154"/>
      <c r="F78" s="231"/>
      <c r="G78" s="232"/>
      <c r="H78" s="232"/>
      <c r="I78" s="232"/>
      <c r="J78" s="232"/>
      <c r="K78" s="232"/>
      <c r="L78" s="232"/>
      <c r="M78" s="233"/>
      <c r="N78" s="231">
        <v>0</v>
      </c>
      <c r="O78" s="232"/>
      <c r="P78" s="232"/>
      <c r="Q78" s="232"/>
      <c r="R78" s="232"/>
      <c r="S78" s="232"/>
      <c r="T78" s="232"/>
      <c r="U78" s="233"/>
      <c r="V78" s="260" t="str">
        <f ca="1" t="shared" si="2"/>
        <v/>
      </c>
      <c r="W78" s="261"/>
      <c r="X78" s="261"/>
      <c r="Y78" s="262"/>
      <c r="Z78" s="234" t="str">
        <f ca="1" t="shared" ref="Z78:Z113" si="3">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REYES, HANNAH G.</v>
      </c>
      <c r="C79" s="153"/>
      <c r="D79" s="153"/>
      <c r="E79" s="154"/>
      <c r="F79" s="231"/>
      <c r="G79" s="232"/>
      <c r="H79" s="232"/>
      <c r="I79" s="232"/>
      <c r="J79" s="232"/>
      <c r="K79" s="232"/>
      <c r="L79" s="232"/>
      <c r="M79" s="233"/>
      <c r="N79" s="231">
        <v>0</v>
      </c>
      <c r="O79" s="232"/>
      <c r="P79" s="232"/>
      <c r="Q79" s="232"/>
      <c r="R79" s="232"/>
      <c r="S79" s="232"/>
      <c r="T79" s="232"/>
      <c r="U79" s="233"/>
      <c r="V79" s="260" t="str">
        <f ca="1" t="shared" si="2"/>
        <v/>
      </c>
      <c r="W79" s="261"/>
      <c r="X79" s="261"/>
      <c r="Y79" s="262"/>
      <c r="Z79" s="234" t="str">
        <f ca="1" t="shared" si="3"/>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ROSALES, DIANE E.</v>
      </c>
      <c r="C80" s="153"/>
      <c r="D80" s="153"/>
      <c r="E80" s="154"/>
      <c r="F80" s="231"/>
      <c r="G80" s="232"/>
      <c r="H80" s="232"/>
      <c r="I80" s="232"/>
      <c r="J80" s="232"/>
      <c r="K80" s="232"/>
      <c r="L80" s="232"/>
      <c r="M80" s="233"/>
      <c r="N80" s="231">
        <v>0</v>
      </c>
      <c r="O80" s="232"/>
      <c r="P80" s="232"/>
      <c r="Q80" s="232"/>
      <c r="R80" s="232"/>
      <c r="S80" s="232"/>
      <c r="T80" s="232"/>
      <c r="U80" s="233"/>
      <c r="V80" s="260" t="str">
        <f ca="1" t="shared" si="2"/>
        <v/>
      </c>
      <c r="W80" s="261"/>
      <c r="X80" s="261"/>
      <c r="Y80" s="262"/>
      <c r="Z80" s="234" t="str">
        <f ca="1" t="shared" si="3"/>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TAMPOS, JILLIAN Y.</v>
      </c>
      <c r="C81" s="153"/>
      <c r="D81" s="153"/>
      <c r="E81" s="154"/>
      <c r="F81" s="231"/>
      <c r="G81" s="232"/>
      <c r="H81" s="232"/>
      <c r="I81" s="232"/>
      <c r="J81" s="232"/>
      <c r="K81" s="232"/>
      <c r="L81" s="232"/>
      <c r="M81" s="233"/>
      <c r="N81" s="231">
        <v>0</v>
      </c>
      <c r="O81" s="232"/>
      <c r="P81" s="232"/>
      <c r="Q81" s="232"/>
      <c r="R81" s="232"/>
      <c r="S81" s="232"/>
      <c r="T81" s="232"/>
      <c r="U81" s="233"/>
      <c r="V81" s="260" t="str">
        <f ca="1" t="shared" si="2"/>
        <v/>
      </c>
      <c r="W81" s="261"/>
      <c r="X81" s="261"/>
      <c r="Y81" s="262"/>
      <c r="Z81" s="234" t="str">
        <f ca="1" t="shared" si="3"/>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VILLANUEVA, ANDREA S.</v>
      </c>
      <c r="C82" s="153"/>
      <c r="D82" s="153"/>
      <c r="E82" s="154"/>
      <c r="F82" s="231"/>
      <c r="G82" s="232"/>
      <c r="H82" s="232"/>
      <c r="I82" s="232"/>
      <c r="J82" s="232"/>
      <c r="K82" s="232"/>
      <c r="L82" s="232"/>
      <c r="M82" s="233"/>
      <c r="N82" s="231">
        <v>0</v>
      </c>
      <c r="O82" s="232"/>
      <c r="P82" s="232"/>
      <c r="Q82" s="232"/>
      <c r="R82" s="232"/>
      <c r="S82" s="232"/>
      <c r="T82" s="232"/>
      <c r="U82" s="233"/>
      <c r="V82" s="260" t="str">
        <f ca="1" t="shared" si="2"/>
        <v/>
      </c>
      <c r="W82" s="261"/>
      <c r="X82" s="261"/>
      <c r="Y82" s="262"/>
      <c r="Z82" s="234" t="str">
        <f ca="1" t="shared" si="3"/>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VILLANUEVA, NICOLE E.</v>
      </c>
      <c r="C83" s="153"/>
      <c r="D83" s="153"/>
      <c r="E83" s="154"/>
      <c r="F83" s="231"/>
      <c r="G83" s="232"/>
      <c r="H83" s="232"/>
      <c r="I83" s="232"/>
      <c r="J83" s="232"/>
      <c r="K83" s="232"/>
      <c r="L83" s="232"/>
      <c r="M83" s="233"/>
      <c r="N83" s="231">
        <v>0</v>
      </c>
      <c r="O83" s="232"/>
      <c r="P83" s="232"/>
      <c r="Q83" s="232"/>
      <c r="R83" s="232"/>
      <c r="S83" s="232"/>
      <c r="T83" s="232"/>
      <c r="U83" s="233"/>
      <c r="V83" s="260" t="str">
        <f ca="1" t="shared" si="2"/>
        <v/>
      </c>
      <c r="W83" s="261"/>
      <c r="X83" s="261"/>
      <c r="Y83" s="262"/>
      <c r="Z83" s="234" t="str">
        <f ca="1" t="shared" si="3"/>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231"/>
      <c r="G84" s="232"/>
      <c r="H84" s="232"/>
      <c r="I84" s="232"/>
      <c r="J84" s="232"/>
      <c r="K84" s="232"/>
      <c r="L84" s="232"/>
      <c r="M84" s="233"/>
      <c r="N84" s="231">
        <v>0</v>
      </c>
      <c r="O84" s="232"/>
      <c r="P84" s="232"/>
      <c r="Q84" s="232"/>
      <c r="R84" s="232"/>
      <c r="S84" s="232"/>
      <c r="T84" s="232"/>
      <c r="U84" s="233"/>
      <c r="V84" s="260" t="str">
        <f ca="1" t="shared" si="2"/>
        <v/>
      </c>
      <c r="W84" s="261"/>
      <c r="X84" s="261"/>
      <c r="Y84" s="262"/>
      <c r="Z84" s="234" t="str">
        <f ca="1" t="shared" si="3"/>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60" t="str">
        <f ca="1" t="shared" si="2"/>
        <v/>
      </c>
      <c r="W85" s="261"/>
      <c r="X85" s="261"/>
      <c r="Y85" s="262"/>
      <c r="Z85" s="234" t="str">
        <f ca="1" t="shared" si="3"/>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60" t="str">
        <f ca="1" t="shared" si="2"/>
        <v/>
      </c>
      <c r="W86" s="261"/>
      <c r="X86" s="261"/>
      <c r="Y86" s="262"/>
      <c r="Z86" s="234" t="str">
        <f ca="1" t="shared" si="3"/>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60" t="str">
        <f ca="1" t="shared" si="2"/>
        <v/>
      </c>
      <c r="W87" s="261"/>
      <c r="X87" s="261"/>
      <c r="Y87" s="262"/>
      <c r="Z87" s="234" t="str">
        <f ca="1" t="shared" si="3"/>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60" t="str">
        <f ca="1" t="shared" si="2"/>
        <v/>
      </c>
      <c r="W88" s="261"/>
      <c r="X88" s="261"/>
      <c r="Y88" s="262"/>
      <c r="Z88" s="234" t="str">
        <f ca="1" t="shared" si="3"/>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60" t="str">
        <f ca="1" t="shared" si="2"/>
        <v/>
      </c>
      <c r="W89" s="261"/>
      <c r="X89" s="261"/>
      <c r="Y89" s="262"/>
      <c r="Z89" s="234" t="str">
        <f ca="1" t="shared" si="3"/>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60" t="str">
        <f ca="1" t="shared" si="2"/>
        <v/>
      </c>
      <c r="W90" s="261"/>
      <c r="X90" s="261"/>
      <c r="Y90" s="262"/>
      <c r="Z90" s="234" t="str">
        <f ca="1" t="shared" si="3"/>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60" t="str">
        <f ca="1" t="shared" si="2"/>
        <v/>
      </c>
      <c r="W91" s="261"/>
      <c r="X91" s="261"/>
      <c r="Y91" s="262"/>
      <c r="Z91" s="234" t="str">
        <f ca="1" t="shared" si="3"/>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60" t="str">
        <f ca="1" t="shared" si="2"/>
        <v/>
      </c>
      <c r="W92" s="261"/>
      <c r="X92" s="261"/>
      <c r="Y92" s="262"/>
      <c r="Z92" s="234" t="str">
        <f ca="1" t="shared" si="3"/>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60" t="str">
        <f ca="1" t="shared" si="2"/>
        <v/>
      </c>
      <c r="W93" s="261"/>
      <c r="X93" s="261"/>
      <c r="Y93" s="262"/>
      <c r="Z93" s="234" t="str">
        <f ca="1" t="shared" si="3"/>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60" t="str">
        <f ca="1" t="shared" si="2"/>
        <v/>
      </c>
      <c r="W94" s="261"/>
      <c r="X94" s="261"/>
      <c r="Y94" s="262"/>
      <c r="Z94" s="234" t="str">
        <f ca="1" t="shared" si="3"/>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60" t="str">
        <f ca="1" t="shared" si="2"/>
        <v/>
      </c>
      <c r="W95" s="261"/>
      <c r="X95" s="261"/>
      <c r="Y95" s="262"/>
      <c r="Z95" s="234" t="str">
        <f ca="1" t="shared" si="3"/>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60" t="str">
        <f ca="1" t="shared" si="2"/>
        <v/>
      </c>
      <c r="W96" s="261"/>
      <c r="X96" s="261"/>
      <c r="Y96" s="262"/>
      <c r="Z96" s="234" t="str">
        <f ca="1" t="shared" si="3"/>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60" t="str">
        <f ca="1" t="shared" si="2"/>
        <v/>
      </c>
      <c r="W97" s="261"/>
      <c r="X97" s="261"/>
      <c r="Y97" s="262"/>
      <c r="Z97" s="234" t="str">
        <f ca="1" t="shared" si="3"/>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60" t="str">
        <f ca="1" t="shared" si="2"/>
        <v/>
      </c>
      <c r="W98" s="261"/>
      <c r="X98" s="261"/>
      <c r="Y98" s="262"/>
      <c r="Z98" s="234" t="str">
        <f ca="1" t="shared" si="3"/>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60" t="str">
        <f ca="1" t="shared" si="2"/>
        <v/>
      </c>
      <c r="W99" s="261"/>
      <c r="X99" s="261"/>
      <c r="Y99" s="262"/>
      <c r="Z99" s="234" t="str">
        <f ca="1" t="shared" si="3"/>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60" t="str">
        <f ca="1" t="shared" si="2"/>
        <v/>
      </c>
      <c r="W100" s="261"/>
      <c r="X100" s="261"/>
      <c r="Y100" s="262"/>
      <c r="Z100" s="234" t="str">
        <f ca="1" t="shared" si="3"/>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60" t="str">
        <f ca="1" t="shared" si="2"/>
        <v/>
      </c>
      <c r="W101" s="261"/>
      <c r="X101" s="261"/>
      <c r="Y101" s="262"/>
      <c r="Z101" s="234" t="str">
        <f ca="1" t="shared" si="3"/>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60" t="str">
        <f ca="1" t="shared" si="2"/>
        <v/>
      </c>
      <c r="W102" s="261"/>
      <c r="X102" s="261"/>
      <c r="Y102" s="262"/>
      <c r="Z102" s="234" t="str">
        <f ca="1" t="shared" si="3"/>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60" t="str">
        <f ca="1" t="shared" si="2"/>
        <v/>
      </c>
      <c r="W103" s="261"/>
      <c r="X103" s="261"/>
      <c r="Y103" s="262"/>
      <c r="Z103" s="234" t="str">
        <f ca="1" t="shared" si="3"/>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60" t="str">
        <f ca="1" t="shared" si="2"/>
        <v/>
      </c>
      <c r="W104" s="261"/>
      <c r="X104" s="261"/>
      <c r="Y104" s="262"/>
      <c r="Z104" s="234" t="str">
        <f ca="1" t="shared" si="3"/>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60" t="str">
        <f ca="1" t="shared" si="2"/>
        <v/>
      </c>
      <c r="W105" s="261"/>
      <c r="X105" s="261"/>
      <c r="Y105" s="262"/>
      <c r="Z105" s="234" t="str">
        <f ca="1" t="shared" si="3"/>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60" t="str">
        <f ca="1" t="shared" si="2"/>
        <v/>
      </c>
      <c r="W106" s="261"/>
      <c r="X106" s="261"/>
      <c r="Y106" s="262"/>
      <c r="Z106" s="234" t="str">
        <f ca="1" t="shared" si="3"/>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60" t="str">
        <f ca="1" t="shared" si="2"/>
        <v/>
      </c>
      <c r="W107" s="261"/>
      <c r="X107" s="261"/>
      <c r="Y107" s="262"/>
      <c r="Z107" s="234" t="str">
        <f ca="1" t="shared" si="3"/>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60" t="str">
        <f ca="1" t="shared" si="2"/>
        <v/>
      </c>
      <c r="W108" s="261"/>
      <c r="X108" s="261"/>
      <c r="Y108" s="262"/>
      <c r="Z108" s="234" t="str">
        <f ca="1" t="shared" si="3"/>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60" t="str">
        <f ca="1" t="shared" si="2"/>
        <v/>
      </c>
      <c r="W109" s="261"/>
      <c r="X109" s="261"/>
      <c r="Y109" s="262"/>
      <c r="Z109" s="234" t="str">
        <f ca="1" t="shared" si="3"/>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60" t="str">
        <f ca="1" t="shared" si="2"/>
        <v/>
      </c>
      <c r="W110" s="261"/>
      <c r="X110" s="261"/>
      <c r="Y110" s="262"/>
      <c r="Z110" s="234" t="str">
        <f ca="1" t="shared" si="3"/>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60" t="str">
        <f ca="1" t="shared" si="2"/>
        <v/>
      </c>
      <c r="W111" s="261"/>
      <c r="X111" s="261"/>
      <c r="Y111" s="262"/>
      <c r="Z111" s="234" t="str">
        <f ca="1" t="shared" si="3"/>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60" t="str">
        <f ca="1" t="shared" si="2"/>
        <v/>
      </c>
      <c r="W112" s="261"/>
      <c r="X112" s="261"/>
      <c r="Y112" s="262"/>
      <c r="Z112" s="234" t="str">
        <f ca="1" t="shared" si="3"/>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63" t="str">
        <f ca="1" t="shared" si="2"/>
        <v/>
      </c>
      <c r="W113" s="264"/>
      <c r="X113" s="264"/>
      <c r="Y113" s="265"/>
      <c r="Z113" s="240" t="str">
        <f ca="1" t="shared" si="3"/>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28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V64:Y64"/>
    <mergeCell ref="Z64:AB64"/>
    <mergeCell ref="V65:Y65"/>
    <mergeCell ref="Z65:AB65"/>
    <mergeCell ref="V66:Y66"/>
    <mergeCell ref="Z66:AB66"/>
    <mergeCell ref="V67:Y67"/>
    <mergeCell ref="Z67:AB67"/>
    <mergeCell ref="V68:Y68"/>
    <mergeCell ref="Z68:AB68"/>
    <mergeCell ref="V69:Y69"/>
    <mergeCell ref="Z69:AB69"/>
    <mergeCell ref="V70:Y70"/>
    <mergeCell ref="Z70:AB70"/>
    <mergeCell ref="V71:Y71"/>
    <mergeCell ref="Z71:AB71"/>
    <mergeCell ref="V72:Y72"/>
    <mergeCell ref="Z72:AB72"/>
    <mergeCell ref="V73:Y73"/>
    <mergeCell ref="Z73:AB73"/>
    <mergeCell ref="V74:Y74"/>
    <mergeCell ref="Z74:AB74"/>
    <mergeCell ref="V75:Y75"/>
    <mergeCell ref="Z75:AB75"/>
    <mergeCell ref="V76:Y76"/>
    <mergeCell ref="Z76:AB76"/>
    <mergeCell ref="V77:Y77"/>
    <mergeCell ref="Z77:AB77"/>
    <mergeCell ref="V78:Y78"/>
    <mergeCell ref="Z78:AB78"/>
    <mergeCell ref="V79:Y79"/>
    <mergeCell ref="Z79:AB79"/>
    <mergeCell ref="V80:Y80"/>
    <mergeCell ref="Z80:AB80"/>
    <mergeCell ref="V81:Y81"/>
    <mergeCell ref="Z81:AB81"/>
    <mergeCell ref="V82:Y82"/>
    <mergeCell ref="Z82:AB82"/>
    <mergeCell ref="V83:Y83"/>
    <mergeCell ref="Z83:AB83"/>
    <mergeCell ref="V84:Y84"/>
    <mergeCell ref="Z84:AB84"/>
    <mergeCell ref="V85:Y85"/>
    <mergeCell ref="Z85:AB85"/>
    <mergeCell ref="V86:Y86"/>
    <mergeCell ref="Z86:AB86"/>
    <mergeCell ref="V87:Y87"/>
    <mergeCell ref="Z87:AB87"/>
    <mergeCell ref="V88:Y88"/>
    <mergeCell ref="Z88:AB88"/>
    <mergeCell ref="V89:Y89"/>
    <mergeCell ref="Z89:AB89"/>
    <mergeCell ref="V90:Y90"/>
    <mergeCell ref="Z90:AB90"/>
    <mergeCell ref="V91:Y91"/>
    <mergeCell ref="Z91:AB91"/>
    <mergeCell ref="V92:Y92"/>
    <mergeCell ref="Z92:AB92"/>
    <mergeCell ref="V93:Y93"/>
    <mergeCell ref="Z93:AB93"/>
    <mergeCell ref="V94:Y94"/>
    <mergeCell ref="Z94:AB94"/>
    <mergeCell ref="V95:Y95"/>
    <mergeCell ref="Z95:AB95"/>
    <mergeCell ref="V96:Y96"/>
    <mergeCell ref="Z96:AB96"/>
    <mergeCell ref="V97:Y97"/>
    <mergeCell ref="Z97:AB97"/>
    <mergeCell ref="V98:Y98"/>
    <mergeCell ref="Z98:AB98"/>
    <mergeCell ref="V99:Y99"/>
    <mergeCell ref="Z99:AB99"/>
    <mergeCell ref="V100:Y100"/>
    <mergeCell ref="Z100:AB100"/>
    <mergeCell ref="V101:Y101"/>
    <mergeCell ref="Z101:AB101"/>
    <mergeCell ref="V102:Y102"/>
    <mergeCell ref="Z102:AB102"/>
    <mergeCell ref="V103:Y103"/>
    <mergeCell ref="Z103:AB103"/>
    <mergeCell ref="V104:Y104"/>
    <mergeCell ref="Z104:AB104"/>
    <mergeCell ref="V105:Y105"/>
    <mergeCell ref="Z105:AB105"/>
    <mergeCell ref="V106:Y106"/>
    <mergeCell ref="Z106:AB106"/>
    <mergeCell ref="V107:Y107"/>
    <mergeCell ref="Z107:AB107"/>
    <mergeCell ref="V108:Y108"/>
    <mergeCell ref="Z108:AB108"/>
    <mergeCell ref="V109:Y109"/>
    <mergeCell ref="Z109:AB109"/>
    <mergeCell ref="V110:Y110"/>
    <mergeCell ref="Z110:AB110"/>
    <mergeCell ref="V111:Y111"/>
    <mergeCell ref="Z111:AB111"/>
    <mergeCell ref="V112:Y112"/>
    <mergeCell ref="Z112:AB112"/>
    <mergeCell ref="V113:Y113"/>
    <mergeCell ref="Z113:AB113"/>
    <mergeCell ref="F8:J9"/>
    <mergeCell ref="K8:R9"/>
    <mergeCell ref="A8:E11"/>
    <mergeCell ref="A1:AB2"/>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BE120"/>
  <sheetViews>
    <sheetView showGridLines="0" zoomScaleSheetLayoutView="85" workbookViewId="0">
      <pane ySplit="11" topLeftCell="A58" activePane="bottomLeft" state="frozen"/>
      <selection/>
      <selection pane="bottomLeft" activeCell="V62" sqref="V62:Y6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199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7"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203"/>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204"/>
      <c r="F8" s="205" t="s">
        <v>184</v>
      </c>
      <c r="G8" s="99"/>
      <c r="H8" s="99"/>
      <c r="I8" s="99"/>
      <c r="J8" s="99"/>
      <c r="K8" s="100" t="str">
        <f>'INPUT DATA'!F24&amp;" - "&amp;'INPUT DATA'!F25</f>
        <v>12 - STEM-CORPUZ</v>
      </c>
      <c r="L8" s="100"/>
      <c r="M8" s="100"/>
      <c r="N8" s="100"/>
      <c r="O8" s="100"/>
      <c r="P8" s="100"/>
      <c r="Q8" s="100"/>
      <c r="R8" s="101"/>
      <c r="S8" s="102" t="s">
        <v>187</v>
      </c>
      <c r="T8" s="103"/>
      <c r="U8" s="103"/>
      <c r="V8" s="104" t="s">
        <v>204</v>
      </c>
      <c r="W8" s="104"/>
      <c r="X8" s="104"/>
      <c r="Y8" s="104"/>
      <c r="Z8" s="104"/>
      <c r="AA8" s="104"/>
      <c r="AB8" s="105"/>
    </row>
    <row r="9" ht="21.75" customHeight="1" spans="1:57">
      <c r="A9" s="106"/>
      <c r="B9" s="107"/>
      <c r="C9" s="107"/>
      <c r="D9" s="107"/>
      <c r="E9" s="206"/>
      <c r="F9" s="207"/>
      <c r="G9" s="109"/>
      <c r="H9" s="109"/>
      <c r="I9" s="109"/>
      <c r="J9" s="109"/>
      <c r="K9" s="110"/>
      <c r="L9" s="110"/>
      <c r="M9" s="110"/>
      <c r="N9" s="110"/>
      <c r="O9" s="110"/>
      <c r="P9" s="110"/>
      <c r="Q9" s="110"/>
      <c r="R9" s="111"/>
      <c r="S9" s="102" t="s">
        <v>186</v>
      </c>
      <c r="T9" s="103"/>
      <c r="U9" s="103"/>
      <c r="V9" s="112" t="str">
        <f>IF('INPUT DATA'!F30&lt;&gt;"",'INPUT DATA'!F30,'INPUT DATA'!F28)</f>
        <v>Understanding Culture, Society and Politics</v>
      </c>
      <c r="W9" s="112"/>
      <c r="X9" s="112"/>
      <c r="Y9" s="112"/>
      <c r="Z9" s="112"/>
      <c r="AA9" s="112"/>
      <c r="AB9" s="113"/>
      <c r="AC9" s="114"/>
      <c r="AD9" s="114"/>
      <c r="AE9" s="114"/>
      <c r="AF9" s="115"/>
      <c r="AG9" s="115"/>
      <c r="AH9" s="115"/>
      <c r="AI9" s="115"/>
    </row>
    <row r="10" s="63" customFormat="1" ht="21" customHeight="1" spans="1:57">
      <c r="A10" s="106"/>
      <c r="B10" s="107"/>
      <c r="C10" s="107"/>
      <c r="D10" s="107"/>
      <c r="E10" s="206"/>
      <c r="F10" s="208" t="s">
        <v>185</v>
      </c>
      <c r="G10" s="209"/>
      <c r="H10" s="209"/>
      <c r="I10" s="210" t="str">
        <f>'INPUT DATA'!F22</f>
        <v>ROBERTO MENDOZA</v>
      </c>
      <c r="J10" s="210"/>
      <c r="K10" s="210"/>
      <c r="L10" s="210"/>
      <c r="M10" s="210"/>
      <c r="N10" s="210"/>
      <c r="O10" s="210"/>
      <c r="P10" s="210"/>
      <c r="Q10" s="210"/>
      <c r="R10" s="211"/>
      <c r="S10" s="102" t="s">
        <v>205</v>
      </c>
      <c r="T10" s="103"/>
      <c r="U10" s="103"/>
      <c r="V10" s="212" t="str">
        <f>'INPUT DATA'!F26</f>
        <v>Core Subject (All Tracks)</v>
      </c>
      <c r="W10" s="212"/>
      <c r="X10" s="212"/>
      <c r="Y10" s="212"/>
      <c r="Z10" s="212"/>
      <c r="AA10" s="212"/>
      <c r="AB10" s="213"/>
      <c r="AC10" s="124"/>
      <c r="AD10" s="124"/>
      <c r="AE10" s="125"/>
      <c r="AF10" s="124"/>
      <c r="AG10" s="124"/>
      <c r="AH10" s="126"/>
      <c r="AI10" s="127"/>
    </row>
    <row r="11" s="63" customFormat="1" ht="39" customHeight="1" spans="1:57">
      <c r="A11" s="214"/>
      <c r="B11" s="215"/>
      <c r="C11" s="215"/>
      <c r="D11" s="215"/>
      <c r="E11" s="216"/>
      <c r="F11" s="217" t="s">
        <v>197</v>
      </c>
      <c r="G11" s="218"/>
      <c r="H11" s="218"/>
      <c r="I11" s="218"/>
      <c r="J11" s="218"/>
      <c r="K11" s="218"/>
      <c r="L11" s="218"/>
      <c r="M11" s="219"/>
      <c r="N11" s="217" t="s">
        <v>198</v>
      </c>
      <c r="O11" s="218"/>
      <c r="P11" s="218"/>
      <c r="Q11" s="218"/>
      <c r="R11" s="218"/>
      <c r="S11" s="218"/>
      <c r="T11" s="218"/>
      <c r="U11" s="219"/>
      <c r="V11" s="220" t="s">
        <v>206</v>
      </c>
      <c r="W11" s="221"/>
      <c r="X11" s="221"/>
      <c r="Y11" s="222"/>
      <c r="Z11" s="217" t="s">
        <v>202</v>
      </c>
      <c r="AA11" s="218"/>
      <c r="AB11" s="219"/>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81" t="s">
        <v>195</v>
      </c>
      <c r="B12" s="182"/>
      <c r="C12" s="182"/>
      <c r="D12" s="182"/>
      <c r="E12" s="183"/>
      <c r="F12" s="223"/>
      <c r="G12" s="224"/>
      <c r="H12" s="224"/>
      <c r="I12" s="224"/>
      <c r="J12" s="224"/>
      <c r="K12" s="224"/>
      <c r="L12" s="224"/>
      <c r="M12" s="225"/>
      <c r="N12" s="223"/>
      <c r="O12" s="224"/>
      <c r="P12" s="224"/>
      <c r="Q12" s="224"/>
      <c r="R12" s="224"/>
      <c r="S12" s="224"/>
      <c r="T12" s="224"/>
      <c r="U12" s="225"/>
      <c r="V12" s="226"/>
      <c r="W12" s="147"/>
      <c r="X12" s="147"/>
      <c r="Y12" s="148"/>
      <c r="Z12" s="226"/>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ALDRIN R.</v>
      </c>
      <c r="C13" s="153"/>
      <c r="D13" s="153"/>
      <c r="E13" s="154"/>
      <c r="F13" s="158" t="str" cm="1">
        <f ca="1" t="array" ref="F13">IF('Helper(IMPORTANT!)'!CW3&lt;&gt;"",'Helper(IMPORTANT!)'!CW3:CW103,"")</f>
        <v/>
      </c>
      <c r="G13" s="156"/>
      <c r="H13" s="156"/>
      <c r="I13" s="156"/>
      <c r="J13" s="156"/>
      <c r="K13" s="156"/>
      <c r="L13" s="156"/>
      <c r="M13" s="157"/>
      <c r="N13" s="158" t="str" cm="1">
        <f ca="1" t="array" ref="N13:N113">'Helper(IMPORTANT!)'!CX3:CX103</f>
        <v/>
      </c>
      <c r="O13" s="156"/>
      <c r="P13" s="156"/>
      <c r="Q13" s="156"/>
      <c r="R13" s="156"/>
      <c r="S13" s="156"/>
      <c r="T13" s="156"/>
      <c r="U13" s="157"/>
      <c r="V13" s="227" t="str">
        <f ca="1">IF(OR(F13="",N13=""),"",IF(ISERROR(ROUND(AVERAGE(F13,N13),0)),"",ROUND(AVERAGE(F13,N13),0)))</f>
        <v/>
      </c>
      <c r="W13" s="161"/>
      <c r="X13" s="161"/>
      <c r="Y13" s="162"/>
      <c r="Z13" s="228" t="str">
        <f ca="1">IF(OR($F13="",N13="",$V13=""),"",IF($V13&gt;=75,"PASSED","FAILED"))</f>
        <v/>
      </c>
      <c r="AA13" s="229"/>
      <c r="AB13" s="230"/>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KYLE N.</v>
      </c>
      <c r="C14" s="153"/>
      <c r="D14" s="153"/>
      <c r="E14" s="154"/>
      <c r="F14" s="231"/>
      <c r="G14" s="232"/>
      <c r="H14" s="232"/>
      <c r="I14" s="232"/>
      <c r="J14" s="232"/>
      <c r="K14" s="232"/>
      <c r="L14" s="232"/>
      <c r="M14" s="233"/>
      <c r="N14" s="231">
        <v>0</v>
      </c>
      <c r="O14" s="232"/>
      <c r="P14" s="232"/>
      <c r="Q14" s="232"/>
      <c r="R14" s="232"/>
      <c r="S14" s="232"/>
      <c r="T14" s="232"/>
      <c r="U14" s="233"/>
      <c r="V14" s="227" t="str">
        <f ca="1" t="shared" ref="V14:V23" si="0">IF(OR(F14="",N14=""),"",IF(ISERROR(ROUND(AVERAGE(F14,N14),0)),"",ROUND(AVERAGE(F14,N14),0)))</f>
        <v/>
      </c>
      <c r="W14" s="161"/>
      <c r="X14" s="161"/>
      <c r="Y14" s="162"/>
      <c r="Z14" s="234" t="str">
        <f ca="1">IF(OR($F14="",N14="",$V14=""),"",IF($V14&gt;=75,"PASSED","FAILED"))</f>
        <v/>
      </c>
      <c r="AA14" s="235"/>
      <c r="AB14" s="236"/>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MARK ANTHONY U.</v>
      </c>
      <c r="C15" s="153"/>
      <c r="D15" s="153"/>
      <c r="E15" s="154"/>
      <c r="F15" s="231"/>
      <c r="G15" s="232"/>
      <c r="H15" s="232"/>
      <c r="I15" s="232"/>
      <c r="J15" s="232"/>
      <c r="K15" s="232"/>
      <c r="L15" s="232"/>
      <c r="M15" s="233"/>
      <c r="N15" s="231">
        <v>0</v>
      </c>
      <c r="O15" s="232"/>
      <c r="P15" s="232"/>
      <c r="Q15" s="232"/>
      <c r="R15" s="232"/>
      <c r="S15" s="232"/>
      <c r="T15" s="232"/>
      <c r="U15" s="233"/>
      <c r="V15" s="227" t="str">
        <f ca="1" t="shared" si="0"/>
        <v/>
      </c>
      <c r="W15" s="161"/>
      <c r="X15" s="161"/>
      <c r="Y15" s="162"/>
      <c r="Z15" s="234" t="str">
        <f ca="1" t="shared" ref="Z15:Z77" si="1">IF(OR($F15="",N15="",$V15=""),"",IF($V15&gt;=75,"PASSED","FAILED"))</f>
        <v/>
      </c>
      <c r="AA15" s="235"/>
      <c r="AB15" s="236"/>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CABRERA, RAFAEL C.</v>
      </c>
      <c r="C16" s="153"/>
      <c r="D16" s="153"/>
      <c r="E16" s="154"/>
      <c r="F16" s="231"/>
      <c r="G16" s="232"/>
      <c r="H16" s="232"/>
      <c r="I16" s="232"/>
      <c r="J16" s="232"/>
      <c r="K16" s="232"/>
      <c r="L16" s="232"/>
      <c r="M16" s="233"/>
      <c r="N16" s="231">
        <v>0</v>
      </c>
      <c r="O16" s="232"/>
      <c r="P16" s="232"/>
      <c r="Q16" s="232"/>
      <c r="R16" s="232"/>
      <c r="S16" s="232"/>
      <c r="T16" s="232"/>
      <c r="U16" s="233"/>
      <c r="V16" s="227" t="str">
        <f ca="1" t="shared" si="0"/>
        <v/>
      </c>
      <c r="W16" s="161"/>
      <c r="X16" s="161"/>
      <c r="Y16" s="162"/>
      <c r="Z16" s="234" t="str">
        <f ca="1" t="shared" si="1"/>
        <v/>
      </c>
      <c r="AA16" s="235"/>
      <c r="AB16" s="236"/>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CASTILLO, JEROME J.</v>
      </c>
      <c r="C17" s="153"/>
      <c r="D17" s="153"/>
      <c r="E17" s="154"/>
      <c r="F17" s="231"/>
      <c r="G17" s="232"/>
      <c r="H17" s="232"/>
      <c r="I17" s="232"/>
      <c r="J17" s="232"/>
      <c r="K17" s="232"/>
      <c r="L17" s="232"/>
      <c r="M17" s="233"/>
      <c r="N17" s="231">
        <v>0</v>
      </c>
      <c r="O17" s="232"/>
      <c r="P17" s="232"/>
      <c r="Q17" s="232"/>
      <c r="R17" s="232"/>
      <c r="S17" s="232"/>
      <c r="T17" s="232"/>
      <c r="U17" s="233"/>
      <c r="V17" s="227" t="str">
        <f ca="1" t="shared" si="0"/>
        <v/>
      </c>
      <c r="W17" s="161"/>
      <c r="X17" s="161"/>
      <c r="Y17" s="162"/>
      <c r="Z17" s="234" t="str">
        <f ca="1" t="shared" si="1"/>
        <v/>
      </c>
      <c r="AA17" s="235"/>
      <c r="AB17" s="236"/>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FLORES, RAFAEL Z.</v>
      </c>
      <c r="C18" s="153"/>
      <c r="D18" s="153"/>
      <c r="E18" s="154"/>
      <c r="F18" s="231"/>
      <c r="G18" s="232"/>
      <c r="H18" s="232"/>
      <c r="I18" s="232"/>
      <c r="J18" s="232"/>
      <c r="K18" s="232"/>
      <c r="L18" s="232"/>
      <c r="M18" s="233"/>
      <c r="N18" s="231">
        <v>0</v>
      </c>
      <c r="O18" s="232"/>
      <c r="P18" s="232"/>
      <c r="Q18" s="232"/>
      <c r="R18" s="232"/>
      <c r="S18" s="232"/>
      <c r="T18" s="232"/>
      <c r="U18" s="233"/>
      <c r="V18" s="227" t="str">
        <f ca="1" t="shared" si="0"/>
        <v/>
      </c>
      <c r="W18" s="161"/>
      <c r="X18" s="161"/>
      <c r="Y18" s="162"/>
      <c r="Z18" s="234" t="str">
        <f ca="1" t="shared" si="1"/>
        <v/>
      </c>
      <c r="AA18" s="235"/>
      <c r="AB18" s="236"/>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GUTIERREZ, NATHANIEL U.</v>
      </c>
      <c r="C19" s="153"/>
      <c r="D19" s="153"/>
      <c r="E19" s="154"/>
      <c r="F19" s="231"/>
      <c r="G19" s="232"/>
      <c r="H19" s="232"/>
      <c r="I19" s="232"/>
      <c r="J19" s="232"/>
      <c r="K19" s="232"/>
      <c r="L19" s="232"/>
      <c r="M19" s="233"/>
      <c r="N19" s="231">
        <v>0</v>
      </c>
      <c r="O19" s="232"/>
      <c r="P19" s="232"/>
      <c r="Q19" s="232"/>
      <c r="R19" s="232"/>
      <c r="S19" s="232"/>
      <c r="T19" s="232"/>
      <c r="U19" s="233"/>
      <c r="V19" s="227" t="str">
        <f ca="1" t="shared" si="0"/>
        <v/>
      </c>
      <c r="W19" s="161"/>
      <c r="X19" s="161"/>
      <c r="Y19" s="162"/>
      <c r="Z19" s="234" t="str">
        <f ca="1" t="shared" si="1"/>
        <v/>
      </c>
      <c r="AA19" s="235"/>
      <c r="AB19" s="236"/>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LACSON, KYLE E.</v>
      </c>
      <c r="C20" s="153"/>
      <c r="D20" s="153"/>
      <c r="E20" s="154"/>
      <c r="F20" s="231"/>
      <c r="G20" s="232"/>
      <c r="H20" s="232"/>
      <c r="I20" s="232"/>
      <c r="J20" s="232"/>
      <c r="K20" s="232"/>
      <c r="L20" s="232"/>
      <c r="M20" s="233"/>
      <c r="N20" s="231">
        <v>0</v>
      </c>
      <c r="O20" s="232"/>
      <c r="P20" s="232"/>
      <c r="Q20" s="232"/>
      <c r="R20" s="232"/>
      <c r="S20" s="232"/>
      <c r="T20" s="232"/>
      <c r="U20" s="233"/>
      <c r="V20" s="227" t="str">
        <f ca="1" t="shared" si="0"/>
        <v/>
      </c>
      <c r="W20" s="161"/>
      <c r="X20" s="161"/>
      <c r="Y20" s="162"/>
      <c r="Z20" s="234" t="str">
        <f ca="1" t="shared" si="1"/>
        <v/>
      </c>
      <c r="AA20" s="235"/>
      <c r="AB20" s="236"/>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MACARAEG, KENNETH H.</v>
      </c>
      <c r="C21" s="153"/>
      <c r="D21" s="153"/>
      <c r="E21" s="154"/>
      <c r="F21" s="231"/>
      <c r="G21" s="232"/>
      <c r="H21" s="232"/>
      <c r="I21" s="232"/>
      <c r="J21" s="232"/>
      <c r="K21" s="232"/>
      <c r="L21" s="232"/>
      <c r="M21" s="233"/>
      <c r="N21" s="231">
        <v>0</v>
      </c>
      <c r="O21" s="232"/>
      <c r="P21" s="232"/>
      <c r="Q21" s="232"/>
      <c r="R21" s="232"/>
      <c r="S21" s="232"/>
      <c r="T21" s="232"/>
      <c r="U21" s="233"/>
      <c r="V21" s="227" t="str">
        <f ca="1" t="shared" si="0"/>
        <v/>
      </c>
      <c r="W21" s="161"/>
      <c r="X21" s="161"/>
      <c r="Y21" s="162"/>
      <c r="Z21" s="234" t="str">
        <f ca="1" t="shared" si="1"/>
        <v/>
      </c>
      <c r="AA21" s="235"/>
      <c r="AB21" s="236"/>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NAVARRO, CHRISTIAN O.</v>
      </c>
      <c r="C22" s="153"/>
      <c r="D22" s="153"/>
      <c r="E22" s="154"/>
      <c r="F22" s="231"/>
      <c r="G22" s="232"/>
      <c r="H22" s="232"/>
      <c r="I22" s="232"/>
      <c r="J22" s="232"/>
      <c r="K22" s="232"/>
      <c r="L22" s="232"/>
      <c r="M22" s="233"/>
      <c r="N22" s="231">
        <v>0</v>
      </c>
      <c r="O22" s="232"/>
      <c r="P22" s="232"/>
      <c r="Q22" s="232"/>
      <c r="R22" s="232"/>
      <c r="S22" s="232"/>
      <c r="T22" s="232"/>
      <c r="U22" s="233"/>
      <c r="V22" s="227" t="str">
        <f ca="1" t="shared" si="0"/>
        <v/>
      </c>
      <c r="W22" s="161"/>
      <c r="X22" s="161"/>
      <c r="Y22" s="162"/>
      <c r="Z22" s="234" t="str">
        <f ca="1" t="shared" si="1"/>
        <v/>
      </c>
      <c r="AA22" s="235"/>
      <c r="AB22" s="236"/>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PANGANIBAN, VINCENT H.</v>
      </c>
      <c r="C23" s="153"/>
      <c r="D23" s="153"/>
      <c r="E23" s="154"/>
      <c r="F23" s="231"/>
      <c r="G23" s="232"/>
      <c r="H23" s="232"/>
      <c r="I23" s="232"/>
      <c r="J23" s="232"/>
      <c r="K23" s="232"/>
      <c r="L23" s="232"/>
      <c r="M23" s="233"/>
      <c r="N23" s="231">
        <v>0</v>
      </c>
      <c r="O23" s="232"/>
      <c r="P23" s="232"/>
      <c r="Q23" s="232"/>
      <c r="R23" s="232"/>
      <c r="S23" s="232"/>
      <c r="T23" s="232"/>
      <c r="U23" s="233"/>
      <c r="V23" s="227" t="str">
        <f ca="1" t="shared" si="0"/>
        <v/>
      </c>
      <c r="W23" s="161"/>
      <c r="X23" s="161"/>
      <c r="Y23" s="162"/>
      <c r="Z23" s="234" t="str">
        <f ca="1" t="shared" si="1"/>
        <v/>
      </c>
      <c r="AA23" s="235"/>
      <c r="AB23" s="236"/>
      <c r="AI23" s="150"/>
      <c r="AK23" s="65"/>
      <c r="BD23" s="68"/>
      <c r="BE23" s="68"/>
    </row>
    <row r="24" ht="18" customHeight="1" spans="1:57">
      <c r="A24" s="166">
        <v>12</v>
      </c>
      <c r="B24" s="152" t="str">
        <f>'INPUT DATA'!L22</f>
        <v>REYES, CEDRIC I.</v>
      </c>
      <c r="C24" s="153"/>
      <c r="D24" s="153"/>
      <c r="E24" s="154"/>
      <c r="F24" s="231"/>
      <c r="G24" s="232"/>
      <c r="H24" s="232"/>
      <c r="I24" s="232"/>
      <c r="J24" s="232"/>
      <c r="K24" s="232"/>
      <c r="L24" s="232"/>
      <c r="M24" s="233"/>
      <c r="N24" s="231">
        <v>0</v>
      </c>
      <c r="O24" s="232"/>
      <c r="P24" s="232"/>
      <c r="Q24" s="232"/>
      <c r="R24" s="232"/>
      <c r="S24" s="232"/>
      <c r="T24" s="232"/>
      <c r="U24" s="233"/>
      <c r="V24" s="227" t="str">
        <f ca="1" t="shared" ref="V24:V62" si="2">IF(OR(F24="",N24=""),"",IF(ISERROR(ROUND(AVERAGE(F24,N24),0)),"",ROUND(AVERAGE(F24,N24),0)))</f>
        <v/>
      </c>
      <c r="W24" s="161"/>
      <c r="X24" s="161"/>
      <c r="Y24" s="162"/>
      <c r="Z24" s="234" t="str">
        <f ca="1" t="shared" si="1"/>
        <v/>
      </c>
      <c r="AA24" s="235"/>
      <c r="AB24" s="236"/>
      <c r="AI24" s="150"/>
      <c r="AK24" s="65"/>
      <c r="BD24" s="68"/>
      <c r="BE24" s="68"/>
    </row>
    <row r="25" ht="18" customHeight="1" spans="1:57">
      <c r="A25" s="166">
        <v>13</v>
      </c>
      <c r="B25" s="152" t="str">
        <f>'INPUT DATA'!L23</f>
        <v>REYES JR., IVAN Y.</v>
      </c>
      <c r="C25" s="153"/>
      <c r="D25" s="153"/>
      <c r="E25" s="154"/>
      <c r="F25" s="231"/>
      <c r="G25" s="232"/>
      <c r="H25" s="232"/>
      <c r="I25" s="232"/>
      <c r="J25" s="232"/>
      <c r="K25" s="232"/>
      <c r="L25" s="232"/>
      <c r="M25" s="233"/>
      <c r="N25" s="231">
        <v>0</v>
      </c>
      <c r="O25" s="232"/>
      <c r="P25" s="232"/>
      <c r="Q25" s="232"/>
      <c r="R25" s="232"/>
      <c r="S25" s="232"/>
      <c r="T25" s="232"/>
      <c r="U25" s="233"/>
      <c r="V25" s="227" t="str">
        <f ca="1" t="shared" si="2"/>
        <v/>
      </c>
      <c r="W25" s="161"/>
      <c r="X25" s="161"/>
      <c r="Y25" s="162"/>
      <c r="Z25" s="234" t="str">
        <f ca="1" t="shared" si="1"/>
        <v/>
      </c>
      <c r="AA25" s="235"/>
      <c r="AB25" s="236"/>
      <c r="AI25" s="150"/>
      <c r="AK25" s="65"/>
      <c r="BD25" s="68"/>
      <c r="BE25" s="68"/>
    </row>
    <row r="26" ht="18" customHeight="1" spans="1:57">
      <c r="A26" s="166">
        <v>14</v>
      </c>
      <c r="B26" s="152" t="str">
        <f>'INPUT DATA'!L24</f>
        <v>ROSALES, DANIEL O.</v>
      </c>
      <c r="C26" s="153"/>
      <c r="D26" s="153"/>
      <c r="E26" s="154"/>
      <c r="F26" s="231"/>
      <c r="G26" s="232"/>
      <c r="H26" s="232"/>
      <c r="I26" s="232"/>
      <c r="J26" s="232"/>
      <c r="K26" s="232"/>
      <c r="L26" s="232"/>
      <c r="M26" s="233"/>
      <c r="N26" s="231">
        <v>0</v>
      </c>
      <c r="O26" s="232"/>
      <c r="P26" s="232"/>
      <c r="Q26" s="232"/>
      <c r="R26" s="232"/>
      <c r="S26" s="232"/>
      <c r="T26" s="232"/>
      <c r="U26" s="233"/>
      <c r="V26" s="227" t="str">
        <f ca="1" t="shared" si="2"/>
        <v/>
      </c>
      <c r="W26" s="161"/>
      <c r="X26" s="161"/>
      <c r="Y26" s="162"/>
      <c r="Z26" s="234" t="str">
        <f ca="1" t="shared" si="1"/>
        <v/>
      </c>
      <c r="AA26" s="235"/>
      <c r="AB26" s="236"/>
      <c r="AI26" s="150"/>
      <c r="AK26" s="65"/>
      <c r="BD26" s="68"/>
      <c r="BE26" s="68"/>
    </row>
    <row r="27" ht="18" customHeight="1" spans="1:57">
      <c r="A27" s="166">
        <v>15</v>
      </c>
      <c r="B27" s="152" t="str">
        <f>'INPUT DATA'!L25</f>
        <v>SANTOS, JERICHO H.</v>
      </c>
      <c r="C27" s="153"/>
      <c r="D27" s="153"/>
      <c r="E27" s="154"/>
      <c r="F27" s="231"/>
      <c r="G27" s="232"/>
      <c r="H27" s="232"/>
      <c r="I27" s="232"/>
      <c r="J27" s="232"/>
      <c r="K27" s="232"/>
      <c r="L27" s="232"/>
      <c r="M27" s="233"/>
      <c r="N27" s="231">
        <v>0</v>
      </c>
      <c r="O27" s="232"/>
      <c r="P27" s="232"/>
      <c r="Q27" s="232"/>
      <c r="R27" s="232"/>
      <c r="S27" s="232"/>
      <c r="T27" s="232"/>
      <c r="U27" s="233"/>
      <c r="V27" s="227" t="str">
        <f ca="1" t="shared" si="2"/>
        <v/>
      </c>
      <c r="W27" s="161"/>
      <c r="X27" s="161"/>
      <c r="Y27" s="162"/>
      <c r="Z27" s="234" t="str">
        <f ca="1" t="shared" si="1"/>
        <v/>
      </c>
      <c r="AA27" s="235"/>
      <c r="AB27" s="236"/>
      <c r="AI27" s="150"/>
      <c r="AK27" s="65"/>
    </row>
    <row r="28" ht="18" customHeight="1" spans="1:57">
      <c r="A28" s="166">
        <v>16</v>
      </c>
      <c r="B28" s="152" t="str">
        <f>'INPUT DATA'!L26</f>
        <v>SANTOS, KENNETH C.</v>
      </c>
      <c r="C28" s="153"/>
      <c r="D28" s="153"/>
      <c r="E28" s="154"/>
      <c r="F28" s="231"/>
      <c r="G28" s="232"/>
      <c r="H28" s="232"/>
      <c r="I28" s="232"/>
      <c r="J28" s="232"/>
      <c r="K28" s="232"/>
      <c r="L28" s="232"/>
      <c r="M28" s="233"/>
      <c r="N28" s="231">
        <v>0</v>
      </c>
      <c r="O28" s="232"/>
      <c r="P28" s="232"/>
      <c r="Q28" s="232"/>
      <c r="R28" s="232"/>
      <c r="S28" s="232"/>
      <c r="T28" s="232"/>
      <c r="U28" s="233"/>
      <c r="V28" s="227" t="str">
        <f ca="1" t="shared" si="2"/>
        <v/>
      </c>
      <c r="W28" s="161"/>
      <c r="X28" s="161"/>
      <c r="Y28" s="162"/>
      <c r="Z28" s="234" t="str">
        <f ca="1" t="shared" si="1"/>
        <v/>
      </c>
      <c r="AA28" s="235"/>
      <c r="AB28" s="236"/>
      <c r="AI28" s="150"/>
      <c r="AK28" s="65"/>
    </row>
    <row r="29" ht="18" customHeight="1" spans="1:57">
      <c r="A29" s="166">
        <v>17</v>
      </c>
      <c r="B29" s="152" t="str">
        <f>'INPUT DATA'!L27</f>
        <v>TAMPOS, CHRISTIAN B.</v>
      </c>
      <c r="C29" s="153"/>
      <c r="D29" s="153"/>
      <c r="E29" s="154"/>
      <c r="F29" s="231"/>
      <c r="G29" s="232"/>
      <c r="H29" s="232"/>
      <c r="I29" s="232"/>
      <c r="J29" s="232"/>
      <c r="K29" s="232"/>
      <c r="L29" s="232"/>
      <c r="M29" s="233"/>
      <c r="N29" s="231">
        <v>0</v>
      </c>
      <c r="O29" s="232"/>
      <c r="P29" s="232"/>
      <c r="Q29" s="232"/>
      <c r="R29" s="232"/>
      <c r="S29" s="232"/>
      <c r="T29" s="232"/>
      <c r="U29" s="233"/>
      <c r="V29" s="227" t="str">
        <f ca="1" t="shared" si="2"/>
        <v/>
      </c>
      <c r="W29" s="161"/>
      <c r="X29" s="161"/>
      <c r="Y29" s="162"/>
      <c r="Z29" s="234" t="str">
        <f ca="1" t="shared" si="1"/>
        <v/>
      </c>
      <c r="AA29" s="235"/>
      <c r="AB29" s="236"/>
      <c r="AI29" s="150"/>
      <c r="AK29" s="65"/>
    </row>
    <row r="30" ht="18" customHeight="1" spans="1:57">
      <c r="A30" s="166">
        <v>18</v>
      </c>
      <c r="B30" s="152" t="str">
        <f>'INPUT DATA'!L28</f>
        <v>VILLANUEVA, FRANCIS M.</v>
      </c>
      <c r="C30" s="153"/>
      <c r="D30" s="153"/>
      <c r="E30" s="154"/>
      <c r="F30" s="231"/>
      <c r="G30" s="232"/>
      <c r="H30" s="232"/>
      <c r="I30" s="232"/>
      <c r="J30" s="232"/>
      <c r="K30" s="232"/>
      <c r="L30" s="232"/>
      <c r="M30" s="233"/>
      <c r="N30" s="231">
        <v>0</v>
      </c>
      <c r="O30" s="232"/>
      <c r="P30" s="232"/>
      <c r="Q30" s="232"/>
      <c r="R30" s="232"/>
      <c r="S30" s="232"/>
      <c r="T30" s="232"/>
      <c r="U30" s="233"/>
      <c r="V30" s="227" t="str">
        <f ca="1" t="shared" si="2"/>
        <v/>
      </c>
      <c r="W30" s="161"/>
      <c r="X30" s="161"/>
      <c r="Y30" s="162"/>
      <c r="Z30" s="234" t="str">
        <f ca="1" t="shared" si="1"/>
        <v/>
      </c>
      <c r="AA30" s="235"/>
      <c r="AB30" s="236"/>
      <c r="AI30" s="150"/>
      <c r="AK30" s="65"/>
    </row>
    <row r="31" ht="18" customHeight="1" spans="1:57">
      <c r="A31" s="166">
        <v>19</v>
      </c>
      <c r="B31" s="152">
        <f>'INPUT DATA'!L29</f>
        <v>0</v>
      </c>
      <c r="C31" s="153"/>
      <c r="D31" s="153"/>
      <c r="E31" s="154"/>
      <c r="F31" s="231"/>
      <c r="G31" s="232"/>
      <c r="H31" s="232"/>
      <c r="I31" s="232"/>
      <c r="J31" s="232"/>
      <c r="K31" s="232"/>
      <c r="L31" s="232"/>
      <c r="M31" s="233"/>
      <c r="N31" s="231">
        <v>0</v>
      </c>
      <c r="O31" s="232"/>
      <c r="P31" s="232"/>
      <c r="Q31" s="232"/>
      <c r="R31" s="232"/>
      <c r="S31" s="232"/>
      <c r="T31" s="232"/>
      <c r="U31" s="233"/>
      <c r="V31" s="227" t="str">
        <f ca="1" t="shared" si="2"/>
        <v/>
      </c>
      <c r="W31" s="161"/>
      <c r="X31" s="161"/>
      <c r="Y31" s="162"/>
      <c r="Z31" s="234" t="str">
        <f ca="1" t="shared" si="1"/>
        <v/>
      </c>
      <c r="AA31" s="235"/>
      <c r="AB31" s="236"/>
      <c r="AI31" s="150"/>
      <c r="AK31" s="65"/>
    </row>
    <row r="32" ht="18" customHeight="1" spans="1:57">
      <c r="A32" s="166">
        <v>20</v>
      </c>
      <c r="B32" s="152">
        <f>'INPUT DATA'!L30</f>
        <v>0</v>
      </c>
      <c r="C32" s="153"/>
      <c r="D32" s="153"/>
      <c r="E32" s="154"/>
      <c r="F32" s="231"/>
      <c r="G32" s="232"/>
      <c r="H32" s="232"/>
      <c r="I32" s="232"/>
      <c r="J32" s="232"/>
      <c r="K32" s="232"/>
      <c r="L32" s="232"/>
      <c r="M32" s="233"/>
      <c r="N32" s="231">
        <v>0</v>
      </c>
      <c r="O32" s="232"/>
      <c r="P32" s="232"/>
      <c r="Q32" s="232"/>
      <c r="R32" s="232"/>
      <c r="S32" s="232"/>
      <c r="T32" s="232"/>
      <c r="U32" s="233"/>
      <c r="V32" s="227" t="str">
        <f ca="1" t="shared" si="2"/>
        <v/>
      </c>
      <c r="W32" s="161"/>
      <c r="X32" s="161"/>
      <c r="Y32" s="162"/>
      <c r="Z32" s="234" t="str">
        <f ca="1" t="shared" si="1"/>
        <v/>
      </c>
      <c r="AA32" s="235"/>
      <c r="AB32" s="236"/>
      <c r="AI32" s="150"/>
      <c r="AK32" s="65"/>
    </row>
    <row r="33" ht="18" customHeight="1" spans="1:55">
      <c r="A33" s="166">
        <v>21</v>
      </c>
      <c r="B33" s="152">
        <f>'INPUT DATA'!L31</f>
        <v>0</v>
      </c>
      <c r="C33" s="153"/>
      <c r="D33" s="153"/>
      <c r="E33" s="154"/>
      <c r="F33" s="231"/>
      <c r="G33" s="232"/>
      <c r="H33" s="232"/>
      <c r="I33" s="232"/>
      <c r="J33" s="232"/>
      <c r="K33" s="232"/>
      <c r="L33" s="232"/>
      <c r="M33" s="233"/>
      <c r="N33" s="231">
        <v>0</v>
      </c>
      <c r="O33" s="232"/>
      <c r="P33" s="232"/>
      <c r="Q33" s="232"/>
      <c r="R33" s="232"/>
      <c r="S33" s="232"/>
      <c r="T33" s="232"/>
      <c r="U33" s="233"/>
      <c r="V33" s="227" t="str">
        <f ca="1" t="shared" si="2"/>
        <v/>
      </c>
      <c r="W33" s="161"/>
      <c r="X33" s="161"/>
      <c r="Y33" s="162"/>
      <c r="Z33" s="234" t="str">
        <f ca="1" t="shared" si="1"/>
        <v/>
      </c>
      <c r="AA33" s="235"/>
      <c r="AB33" s="236"/>
      <c r="AI33" s="150"/>
      <c r="AK33" s="65"/>
    </row>
    <row r="34" ht="18" customHeight="1" spans="1:55">
      <c r="A34" s="166">
        <v>22</v>
      </c>
      <c r="B34" s="152">
        <f>'INPUT DATA'!L32</f>
        <v>0</v>
      </c>
      <c r="C34" s="153"/>
      <c r="D34" s="153"/>
      <c r="E34" s="154"/>
      <c r="F34" s="231"/>
      <c r="G34" s="232"/>
      <c r="H34" s="232"/>
      <c r="I34" s="232"/>
      <c r="J34" s="232"/>
      <c r="K34" s="232"/>
      <c r="L34" s="232"/>
      <c r="M34" s="233"/>
      <c r="N34" s="231">
        <v>0</v>
      </c>
      <c r="O34" s="232"/>
      <c r="P34" s="232"/>
      <c r="Q34" s="232"/>
      <c r="R34" s="232"/>
      <c r="S34" s="232"/>
      <c r="T34" s="232"/>
      <c r="U34" s="233"/>
      <c r="V34" s="227" t="str">
        <f ca="1" t="shared" si="2"/>
        <v/>
      </c>
      <c r="W34" s="161"/>
      <c r="X34" s="161"/>
      <c r="Y34" s="162"/>
      <c r="Z34" s="234" t="str">
        <f ca="1" t="shared" si="1"/>
        <v/>
      </c>
      <c r="AA34" s="235"/>
      <c r="AB34" s="236"/>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231"/>
      <c r="G35" s="232"/>
      <c r="H35" s="232"/>
      <c r="I35" s="232"/>
      <c r="J35" s="232"/>
      <c r="K35" s="232"/>
      <c r="L35" s="232"/>
      <c r="M35" s="233"/>
      <c r="N35" s="231">
        <v>0</v>
      </c>
      <c r="O35" s="232"/>
      <c r="P35" s="232"/>
      <c r="Q35" s="232"/>
      <c r="R35" s="232"/>
      <c r="S35" s="232"/>
      <c r="T35" s="232"/>
      <c r="U35" s="233"/>
      <c r="V35" s="227" t="str">
        <f ca="1" t="shared" si="2"/>
        <v/>
      </c>
      <c r="W35" s="161"/>
      <c r="X35" s="161"/>
      <c r="Y35" s="162"/>
      <c r="Z35" s="234" t="str">
        <f ca="1" t="shared" si="1"/>
        <v/>
      </c>
      <c r="AA35" s="235"/>
      <c r="AB35" s="236"/>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231"/>
      <c r="G36" s="232"/>
      <c r="H36" s="232"/>
      <c r="I36" s="232"/>
      <c r="J36" s="232"/>
      <c r="K36" s="232"/>
      <c r="L36" s="232"/>
      <c r="M36" s="233"/>
      <c r="N36" s="231">
        <v>0</v>
      </c>
      <c r="O36" s="232"/>
      <c r="P36" s="232"/>
      <c r="Q36" s="232"/>
      <c r="R36" s="232"/>
      <c r="S36" s="232"/>
      <c r="T36" s="232"/>
      <c r="U36" s="233"/>
      <c r="V36" s="227" t="str">
        <f ca="1" t="shared" si="2"/>
        <v/>
      </c>
      <c r="W36" s="161"/>
      <c r="X36" s="161"/>
      <c r="Y36" s="162"/>
      <c r="Z36" s="234" t="str">
        <f ca="1" t="shared" si="1"/>
        <v/>
      </c>
      <c r="AA36" s="235"/>
      <c r="AB36" s="236"/>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231"/>
      <c r="G37" s="232"/>
      <c r="H37" s="232"/>
      <c r="I37" s="232"/>
      <c r="J37" s="232"/>
      <c r="K37" s="232"/>
      <c r="L37" s="232"/>
      <c r="M37" s="233"/>
      <c r="N37" s="231">
        <v>0</v>
      </c>
      <c r="O37" s="232"/>
      <c r="P37" s="232"/>
      <c r="Q37" s="232"/>
      <c r="R37" s="232"/>
      <c r="S37" s="232"/>
      <c r="T37" s="232"/>
      <c r="U37" s="233"/>
      <c r="V37" s="227" t="str">
        <f ca="1" t="shared" si="2"/>
        <v/>
      </c>
      <c r="W37" s="161"/>
      <c r="X37" s="161"/>
      <c r="Y37" s="162"/>
      <c r="Z37" s="234" t="str">
        <f ca="1" t="shared" si="1"/>
        <v/>
      </c>
      <c r="AA37" s="235"/>
      <c r="AB37" s="236"/>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231"/>
      <c r="G38" s="232"/>
      <c r="H38" s="232"/>
      <c r="I38" s="232"/>
      <c r="J38" s="232"/>
      <c r="K38" s="232"/>
      <c r="L38" s="232"/>
      <c r="M38" s="233"/>
      <c r="N38" s="231">
        <v>0</v>
      </c>
      <c r="O38" s="232"/>
      <c r="P38" s="232"/>
      <c r="Q38" s="232"/>
      <c r="R38" s="232"/>
      <c r="S38" s="232"/>
      <c r="T38" s="232"/>
      <c r="U38" s="233"/>
      <c r="V38" s="227" t="str">
        <f ca="1" t="shared" si="2"/>
        <v/>
      </c>
      <c r="W38" s="161"/>
      <c r="X38" s="161"/>
      <c r="Y38" s="162"/>
      <c r="Z38" s="234" t="str">
        <f ca="1" t="shared" si="1"/>
        <v/>
      </c>
      <c r="AA38" s="235"/>
      <c r="AB38" s="236"/>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231"/>
      <c r="G39" s="232"/>
      <c r="H39" s="232"/>
      <c r="I39" s="232"/>
      <c r="J39" s="232"/>
      <c r="K39" s="232"/>
      <c r="L39" s="232"/>
      <c r="M39" s="233"/>
      <c r="N39" s="231">
        <v>0</v>
      </c>
      <c r="O39" s="232"/>
      <c r="P39" s="232"/>
      <c r="Q39" s="232"/>
      <c r="R39" s="232"/>
      <c r="S39" s="232"/>
      <c r="T39" s="232"/>
      <c r="U39" s="233"/>
      <c r="V39" s="227" t="str">
        <f ca="1" t="shared" si="2"/>
        <v/>
      </c>
      <c r="W39" s="161"/>
      <c r="X39" s="161"/>
      <c r="Y39" s="162"/>
      <c r="Z39" s="234" t="str">
        <f ca="1" t="shared" si="1"/>
        <v/>
      </c>
      <c r="AA39" s="235"/>
      <c r="AB39" s="236"/>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231"/>
      <c r="G40" s="232"/>
      <c r="H40" s="232"/>
      <c r="I40" s="232"/>
      <c r="J40" s="232"/>
      <c r="K40" s="232"/>
      <c r="L40" s="232"/>
      <c r="M40" s="233"/>
      <c r="N40" s="231">
        <v>0</v>
      </c>
      <c r="O40" s="232"/>
      <c r="P40" s="232"/>
      <c r="Q40" s="232"/>
      <c r="R40" s="232"/>
      <c r="S40" s="232"/>
      <c r="T40" s="232"/>
      <c r="U40" s="233"/>
      <c r="V40" s="227" t="str">
        <f ca="1" t="shared" si="2"/>
        <v/>
      </c>
      <c r="W40" s="161"/>
      <c r="X40" s="161"/>
      <c r="Y40" s="162"/>
      <c r="Z40" s="234" t="str">
        <f ca="1" t="shared" si="1"/>
        <v/>
      </c>
      <c r="AA40" s="235"/>
      <c r="AB40" s="236"/>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231"/>
      <c r="G41" s="232"/>
      <c r="H41" s="232"/>
      <c r="I41" s="232"/>
      <c r="J41" s="232"/>
      <c r="K41" s="232"/>
      <c r="L41" s="232"/>
      <c r="M41" s="233"/>
      <c r="N41" s="231">
        <v>0</v>
      </c>
      <c r="O41" s="232"/>
      <c r="P41" s="232"/>
      <c r="Q41" s="232"/>
      <c r="R41" s="232"/>
      <c r="S41" s="232"/>
      <c r="T41" s="232"/>
      <c r="U41" s="233"/>
      <c r="V41" s="227" t="str">
        <f ca="1" t="shared" si="2"/>
        <v/>
      </c>
      <c r="W41" s="161"/>
      <c r="X41" s="161"/>
      <c r="Y41" s="162"/>
      <c r="Z41" s="234" t="str">
        <f ca="1" t="shared" si="1"/>
        <v/>
      </c>
      <c r="AA41" s="235"/>
      <c r="AB41" s="236"/>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231"/>
      <c r="G42" s="232"/>
      <c r="H42" s="232"/>
      <c r="I42" s="232"/>
      <c r="J42" s="232"/>
      <c r="K42" s="232"/>
      <c r="L42" s="232"/>
      <c r="M42" s="233"/>
      <c r="N42" s="231">
        <v>0</v>
      </c>
      <c r="O42" s="232"/>
      <c r="P42" s="232"/>
      <c r="Q42" s="232"/>
      <c r="R42" s="232"/>
      <c r="S42" s="232"/>
      <c r="T42" s="232"/>
      <c r="U42" s="233"/>
      <c r="V42" s="227" t="str">
        <f ca="1" t="shared" si="2"/>
        <v/>
      </c>
      <c r="W42" s="161"/>
      <c r="X42" s="161"/>
      <c r="Y42" s="162"/>
      <c r="Z42" s="234" t="str">
        <f ca="1" t="shared" si="1"/>
        <v/>
      </c>
      <c r="AA42" s="235"/>
      <c r="AB42" s="236"/>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231"/>
      <c r="G43" s="232"/>
      <c r="H43" s="232"/>
      <c r="I43" s="232"/>
      <c r="J43" s="232"/>
      <c r="K43" s="232"/>
      <c r="L43" s="232"/>
      <c r="M43" s="233"/>
      <c r="N43" s="231">
        <v>0</v>
      </c>
      <c r="O43" s="232"/>
      <c r="P43" s="232"/>
      <c r="Q43" s="232"/>
      <c r="R43" s="232"/>
      <c r="S43" s="232"/>
      <c r="T43" s="232"/>
      <c r="U43" s="233"/>
      <c r="V43" s="227" t="str">
        <f ca="1" t="shared" si="2"/>
        <v/>
      </c>
      <c r="W43" s="161"/>
      <c r="X43" s="161"/>
      <c r="Y43" s="162"/>
      <c r="Z43" s="234" t="str">
        <f ca="1" t="shared" si="1"/>
        <v/>
      </c>
      <c r="AA43" s="235"/>
      <c r="AB43" s="236"/>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231"/>
      <c r="G44" s="232"/>
      <c r="H44" s="232"/>
      <c r="I44" s="232"/>
      <c r="J44" s="232"/>
      <c r="K44" s="232"/>
      <c r="L44" s="232"/>
      <c r="M44" s="233"/>
      <c r="N44" s="231">
        <v>0</v>
      </c>
      <c r="O44" s="232"/>
      <c r="P44" s="232"/>
      <c r="Q44" s="232"/>
      <c r="R44" s="232"/>
      <c r="S44" s="232"/>
      <c r="T44" s="232"/>
      <c r="U44" s="233"/>
      <c r="V44" s="227" t="str">
        <f ca="1" t="shared" si="2"/>
        <v/>
      </c>
      <c r="W44" s="161"/>
      <c r="X44" s="161"/>
      <c r="Y44" s="162"/>
      <c r="Z44" s="234" t="str">
        <f ca="1" t="shared" si="1"/>
        <v/>
      </c>
      <c r="AA44" s="235"/>
      <c r="AB44" s="236"/>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231"/>
      <c r="G45" s="232"/>
      <c r="H45" s="232"/>
      <c r="I45" s="232"/>
      <c r="J45" s="232"/>
      <c r="K45" s="232"/>
      <c r="L45" s="232"/>
      <c r="M45" s="233"/>
      <c r="N45" s="231">
        <v>0</v>
      </c>
      <c r="O45" s="232"/>
      <c r="P45" s="232"/>
      <c r="Q45" s="232"/>
      <c r="R45" s="232"/>
      <c r="S45" s="232"/>
      <c r="T45" s="232"/>
      <c r="U45" s="233"/>
      <c r="V45" s="227" t="str">
        <f ca="1" t="shared" si="2"/>
        <v/>
      </c>
      <c r="W45" s="161"/>
      <c r="X45" s="161"/>
      <c r="Y45" s="162"/>
      <c r="Z45" s="234" t="str">
        <f ca="1" t="shared" si="1"/>
        <v/>
      </c>
      <c r="AA45" s="235"/>
      <c r="AB45" s="236"/>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231"/>
      <c r="G46" s="232"/>
      <c r="H46" s="232"/>
      <c r="I46" s="232"/>
      <c r="J46" s="232"/>
      <c r="K46" s="232"/>
      <c r="L46" s="232"/>
      <c r="M46" s="233"/>
      <c r="N46" s="231">
        <v>0</v>
      </c>
      <c r="O46" s="232"/>
      <c r="P46" s="232"/>
      <c r="Q46" s="232"/>
      <c r="R46" s="232"/>
      <c r="S46" s="232"/>
      <c r="T46" s="232"/>
      <c r="U46" s="233"/>
      <c r="V46" s="227" t="str">
        <f ca="1" t="shared" si="2"/>
        <v/>
      </c>
      <c r="W46" s="161"/>
      <c r="X46" s="161"/>
      <c r="Y46" s="162"/>
      <c r="Z46" s="234" t="str">
        <f ca="1" t="shared" si="1"/>
        <v/>
      </c>
      <c r="AA46" s="235"/>
      <c r="AB46" s="236"/>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231"/>
      <c r="G47" s="232"/>
      <c r="H47" s="232"/>
      <c r="I47" s="232"/>
      <c r="J47" s="232"/>
      <c r="K47" s="232"/>
      <c r="L47" s="232"/>
      <c r="M47" s="233"/>
      <c r="N47" s="231">
        <v>0</v>
      </c>
      <c r="O47" s="232"/>
      <c r="P47" s="232"/>
      <c r="Q47" s="232"/>
      <c r="R47" s="232"/>
      <c r="S47" s="232"/>
      <c r="T47" s="232"/>
      <c r="U47" s="233"/>
      <c r="V47" s="227" t="str">
        <f ca="1" t="shared" si="2"/>
        <v/>
      </c>
      <c r="W47" s="161"/>
      <c r="X47" s="161"/>
      <c r="Y47" s="162"/>
      <c r="Z47" s="234" t="str">
        <f ca="1" t="shared" si="1"/>
        <v/>
      </c>
      <c r="AA47" s="235"/>
      <c r="AB47" s="236"/>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231"/>
      <c r="G48" s="232"/>
      <c r="H48" s="232"/>
      <c r="I48" s="232"/>
      <c r="J48" s="232"/>
      <c r="K48" s="232"/>
      <c r="L48" s="232"/>
      <c r="M48" s="233"/>
      <c r="N48" s="231">
        <v>0</v>
      </c>
      <c r="O48" s="232"/>
      <c r="P48" s="232"/>
      <c r="Q48" s="232"/>
      <c r="R48" s="232"/>
      <c r="S48" s="232"/>
      <c r="T48" s="232"/>
      <c r="U48" s="233"/>
      <c r="V48" s="227" t="str">
        <f ca="1" t="shared" si="2"/>
        <v/>
      </c>
      <c r="W48" s="161"/>
      <c r="X48" s="161"/>
      <c r="Y48" s="162"/>
      <c r="Z48" s="234" t="str">
        <f ca="1" t="shared" si="1"/>
        <v/>
      </c>
      <c r="AA48" s="235"/>
      <c r="AB48" s="236"/>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231"/>
      <c r="G49" s="232"/>
      <c r="H49" s="232"/>
      <c r="I49" s="232"/>
      <c r="J49" s="232"/>
      <c r="K49" s="232"/>
      <c r="L49" s="232"/>
      <c r="M49" s="233"/>
      <c r="N49" s="231">
        <v>0</v>
      </c>
      <c r="O49" s="232"/>
      <c r="P49" s="232"/>
      <c r="Q49" s="232"/>
      <c r="R49" s="232"/>
      <c r="S49" s="232"/>
      <c r="T49" s="232"/>
      <c r="U49" s="233"/>
      <c r="V49" s="227" t="str">
        <f ca="1" t="shared" si="2"/>
        <v/>
      </c>
      <c r="W49" s="161"/>
      <c r="X49" s="161"/>
      <c r="Y49" s="162"/>
      <c r="Z49" s="234" t="str">
        <f ca="1" t="shared" si="1"/>
        <v/>
      </c>
      <c r="AA49" s="235"/>
      <c r="AB49" s="236"/>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231"/>
      <c r="G50" s="232"/>
      <c r="H50" s="232"/>
      <c r="I50" s="232"/>
      <c r="J50" s="232"/>
      <c r="K50" s="232"/>
      <c r="L50" s="232"/>
      <c r="M50" s="233"/>
      <c r="N50" s="231">
        <v>0</v>
      </c>
      <c r="O50" s="232"/>
      <c r="P50" s="232"/>
      <c r="Q50" s="232"/>
      <c r="R50" s="232"/>
      <c r="S50" s="232"/>
      <c r="T50" s="232"/>
      <c r="U50" s="233"/>
      <c r="V50" s="227" t="str">
        <f ca="1" t="shared" si="2"/>
        <v/>
      </c>
      <c r="W50" s="161"/>
      <c r="X50" s="161"/>
      <c r="Y50" s="162"/>
      <c r="Z50" s="234" t="str">
        <f ca="1" t="shared" si="1"/>
        <v/>
      </c>
      <c r="AA50" s="235"/>
      <c r="AB50" s="236"/>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231"/>
      <c r="G51" s="232"/>
      <c r="H51" s="232"/>
      <c r="I51" s="232"/>
      <c r="J51" s="232"/>
      <c r="K51" s="232"/>
      <c r="L51" s="232"/>
      <c r="M51" s="233"/>
      <c r="N51" s="231">
        <v>0</v>
      </c>
      <c r="O51" s="232"/>
      <c r="P51" s="232"/>
      <c r="Q51" s="232"/>
      <c r="R51" s="232"/>
      <c r="S51" s="232"/>
      <c r="T51" s="232"/>
      <c r="U51" s="233"/>
      <c r="V51" s="227" t="str">
        <f ca="1" t="shared" si="2"/>
        <v/>
      </c>
      <c r="W51" s="161"/>
      <c r="X51" s="161"/>
      <c r="Y51" s="162"/>
      <c r="Z51" s="234" t="str">
        <f ca="1" t="shared" si="1"/>
        <v/>
      </c>
      <c r="AA51" s="235"/>
      <c r="AB51" s="236"/>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231"/>
      <c r="G52" s="232"/>
      <c r="H52" s="232"/>
      <c r="I52" s="232"/>
      <c r="J52" s="232"/>
      <c r="K52" s="232"/>
      <c r="L52" s="232"/>
      <c r="M52" s="233"/>
      <c r="N52" s="231">
        <v>0</v>
      </c>
      <c r="O52" s="232"/>
      <c r="P52" s="232"/>
      <c r="Q52" s="232"/>
      <c r="R52" s="232"/>
      <c r="S52" s="232"/>
      <c r="T52" s="232"/>
      <c r="U52" s="233"/>
      <c r="V52" s="227" t="str">
        <f ca="1" t="shared" si="2"/>
        <v/>
      </c>
      <c r="W52" s="161"/>
      <c r="X52" s="161"/>
      <c r="Y52" s="162"/>
      <c r="Z52" s="234" t="str">
        <f ca="1" t="shared" si="1"/>
        <v/>
      </c>
      <c r="AA52" s="235"/>
      <c r="AB52" s="236"/>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231"/>
      <c r="G53" s="232"/>
      <c r="H53" s="232"/>
      <c r="I53" s="232"/>
      <c r="J53" s="232"/>
      <c r="K53" s="232"/>
      <c r="L53" s="232"/>
      <c r="M53" s="233"/>
      <c r="N53" s="231">
        <v>0</v>
      </c>
      <c r="O53" s="232"/>
      <c r="P53" s="232"/>
      <c r="Q53" s="232"/>
      <c r="R53" s="232"/>
      <c r="S53" s="232"/>
      <c r="T53" s="232"/>
      <c r="U53" s="233"/>
      <c r="V53" s="227" t="str">
        <f ca="1" t="shared" si="2"/>
        <v/>
      </c>
      <c r="W53" s="161"/>
      <c r="X53" s="161"/>
      <c r="Y53" s="162"/>
      <c r="Z53" s="234" t="str">
        <f ca="1" t="shared" si="1"/>
        <v/>
      </c>
      <c r="AA53" s="235"/>
      <c r="AB53" s="236"/>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231"/>
      <c r="G54" s="232"/>
      <c r="H54" s="232"/>
      <c r="I54" s="232"/>
      <c r="J54" s="232"/>
      <c r="K54" s="232"/>
      <c r="L54" s="232"/>
      <c r="M54" s="233"/>
      <c r="N54" s="231">
        <v>0</v>
      </c>
      <c r="O54" s="232"/>
      <c r="P54" s="232"/>
      <c r="Q54" s="232"/>
      <c r="R54" s="232"/>
      <c r="S54" s="232"/>
      <c r="T54" s="232"/>
      <c r="U54" s="233"/>
      <c r="V54" s="227" t="str">
        <f ca="1" t="shared" si="2"/>
        <v/>
      </c>
      <c r="W54" s="161"/>
      <c r="X54" s="161"/>
      <c r="Y54" s="162"/>
      <c r="Z54" s="234" t="str">
        <f ca="1" t="shared" si="1"/>
        <v/>
      </c>
      <c r="AA54" s="235"/>
      <c r="AB54" s="236"/>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231"/>
      <c r="G55" s="232"/>
      <c r="H55" s="232"/>
      <c r="I55" s="232"/>
      <c r="J55" s="232"/>
      <c r="K55" s="232"/>
      <c r="L55" s="232"/>
      <c r="M55" s="233"/>
      <c r="N55" s="231">
        <v>0</v>
      </c>
      <c r="O55" s="232"/>
      <c r="P55" s="232"/>
      <c r="Q55" s="232"/>
      <c r="R55" s="232"/>
      <c r="S55" s="232"/>
      <c r="T55" s="232"/>
      <c r="U55" s="233"/>
      <c r="V55" s="227" t="str">
        <f ca="1" t="shared" si="2"/>
        <v/>
      </c>
      <c r="W55" s="161"/>
      <c r="X55" s="161"/>
      <c r="Y55" s="162"/>
      <c r="Z55" s="234" t="str">
        <f ca="1" t="shared" si="1"/>
        <v/>
      </c>
      <c r="AA55" s="235"/>
      <c r="AB55" s="236"/>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231"/>
      <c r="G56" s="232"/>
      <c r="H56" s="232"/>
      <c r="I56" s="232"/>
      <c r="J56" s="232"/>
      <c r="K56" s="232"/>
      <c r="L56" s="232"/>
      <c r="M56" s="233"/>
      <c r="N56" s="231">
        <v>0</v>
      </c>
      <c r="O56" s="232"/>
      <c r="P56" s="232"/>
      <c r="Q56" s="232"/>
      <c r="R56" s="232"/>
      <c r="S56" s="232"/>
      <c r="T56" s="232"/>
      <c r="U56" s="233"/>
      <c r="V56" s="227" t="str">
        <f ca="1" t="shared" si="2"/>
        <v/>
      </c>
      <c r="W56" s="161"/>
      <c r="X56" s="161"/>
      <c r="Y56" s="162"/>
      <c r="Z56" s="234" t="str">
        <f ca="1" t="shared" si="1"/>
        <v/>
      </c>
      <c r="AA56" s="235"/>
      <c r="AB56" s="236"/>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231"/>
      <c r="G57" s="232"/>
      <c r="H57" s="232"/>
      <c r="I57" s="232"/>
      <c r="J57" s="232"/>
      <c r="K57" s="232"/>
      <c r="L57" s="232"/>
      <c r="M57" s="233"/>
      <c r="N57" s="231">
        <v>0</v>
      </c>
      <c r="O57" s="232"/>
      <c r="P57" s="232"/>
      <c r="Q57" s="232"/>
      <c r="R57" s="232"/>
      <c r="S57" s="232"/>
      <c r="T57" s="232"/>
      <c r="U57" s="233"/>
      <c r="V57" s="227" t="str">
        <f ca="1" t="shared" si="2"/>
        <v/>
      </c>
      <c r="W57" s="161"/>
      <c r="X57" s="161"/>
      <c r="Y57" s="162"/>
      <c r="Z57" s="234" t="str">
        <f ca="1" t="shared" si="1"/>
        <v/>
      </c>
      <c r="AA57" s="235"/>
      <c r="AB57" s="236"/>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231"/>
      <c r="G58" s="232"/>
      <c r="H58" s="232"/>
      <c r="I58" s="232"/>
      <c r="J58" s="232"/>
      <c r="K58" s="232"/>
      <c r="L58" s="232"/>
      <c r="M58" s="233"/>
      <c r="N58" s="231">
        <v>0</v>
      </c>
      <c r="O58" s="232"/>
      <c r="P58" s="232"/>
      <c r="Q58" s="232"/>
      <c r="R58" s="232"/>
      <c r="S58" s="232"/>
      <c r="T58" s="232"/>
      <c r="U58" s="233"/>
      <c r="V58" s="227" t="str">
        <f ca="1" t="shared" si="2"/>
        <v/>
      </c>
      <c r="W58" s="161"/>
      <c r="X58" s="161"/>
      <c r="Y58" s="162"/>
      <c r="Z58" s="234" t="str">
        <f ca="1" t="shared" si="1"/>
        <v/>
      </c>
      <c r="AA58" s="235"/>
      <c r="AB58" s="236"/>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231"/>
      <c r="G59" s="232"/>
      <c r="H59" s="232"/>
      <c r="I59" s="232"/>
      <c r="J59" s="232"/>
      <c r="K59" s="232"/>
      <c r="L59" s="232"/>
      <c r="M59" s="233"/>
      <c r="N59" s="231">
        <v>0</v>
      </c>
      <c r="O59" s="232"/>
      <c r="P59" s="232"/>
      <c r="Q59" s="232"/>
      <c r="R59" s="232"/>
      <c r="S59" s="232"/>
      <c r="T59" s="232"/>
      <c r="U59" s="233"/>
      <c r="V59" s="227" t="str">
        <f ca="1" t="shared" si="2"/>
        <v/>
      </c>
      <c r="W59" s="161"/>
      <c r="X59" s="161"/>
      <c r="Y59" s="162"/>
      <c r="Z59" s="234" t="str">
        <f ca="1" t="shared" si="1"/>
        <v/>
      </c>
      <c r="AA59" s="235"/>
      <c r="AB59" s="236"/>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231"/>
      <c r="G60" s="232"/>
      <c r="H60" s="232"/>
      <c r="I60" s="232"/>
      <c r="J60" s="232"/>
      <c r="K60" s="232"/>
      <c r="L60" s="232"/>
      <c r="M60" s="233"/>
      <c r="N60" s="231">
        <v>0</v>
      </c>
      <c r="O60" s="232"/>
      <c r="P60" s="232"/>
      <c r="Q60" s="232"/>
      <c r="R60" s="232"/>
      <c r="S60" s="232"/>
      <c r="T60" s="232"/>
      <c r="U60" s="233"/>
      <c r="V60" s="227" t="str">
        <f ca="1" t="shared" si="2"/>
        <v/>
      </c>
      <c r="W60" s="161"/>
      <c r="X60" s="161"/>
      <c r="Y60" s="162"/>
      <c r="Z60" s="234" t="str">
        <f ca="1" t="shared" si="1"/>
        <v/>
      </c>
      <c r="AA60" s="235"/>
      <c r="AB60" s="236"/>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231"/>
      <c r="G61" s="232"/>
      <c r="H61" s="232"/>
      <c r="I61" s="232"/>
      <c r="J61" s="232"/>
      <c r="K61" s="232"/>
      <c r="L61" s="232"/>
      <c r="M61" s="233"/>
      <c r="N61" s="231">
        <v>0</v>
      </c>
      <c r="O61" s="232"/>
      <c r="P61" s="232"/>
      <c r="Q61" s="232"/>
      <c r="R61" s="232"/>
      <c r="S61" s="232"/>
      <c r="T61" s="232"/>
      <c r="U61" s="233"/>
      <c r="V61" s="227" t="str">
        <f ca="1" t="shared" si="2"/>
        <v/>
      </c>
      <c r="W61" s="161"/>
      <c r="X61" s="161"/>
      <c r="Y61" s="162"/>
      <c r="Z61" s="234" t="str">
        <f ca="1" t="shared" si="1"/>
        <v/>
      </c>
      <c r="AA61" s="235"/>
      <c r="AB61" s="236"/>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237"/>
      <c r="G62" s="238"/>
      <c r="H62" s="238"/>
      <c r="I62" s="238"/>
      <c r="J62" s="238"/>
      <c r="K62" s="238"/>
      <c r="L62" s="238"/>
      <c r="M62" s="239"/>
      <c r="N62" s="237">
        <v>0</v>
      </c>
      <c r="O62" s="238"/>
      <c r="P62" s="238"/>
      <c r="Q62" s="238"/>
      <c r="R62" s="238"/>
      <c r="S62" s="238"/>
      <c r="T62" s="238"/>
      <c r="U62" s="239"/>
      <c r="V62" s="227" t="str">
        <f ca="1" t="shared" si="2"/>
        <v/>
      </c>
      <c r="W62" s="161"/>
      <c r="X62" s="161"/>
      <c r="Y62" s="162"/>
      <c r="Z62" s="240" t="str">
        <f ca="1" t="shared" si="1"/>
        <v/>
      </c>
      <c r="AA62" s="241"/>
      <c r="AB62" s="242"/>
      <c r="AI62" s="150"/>
      <c r="AK62" s="65"/>
      <c r="AN62" s="67"/>
      <c r="AO62" s="67"/>
      <c r="AP62" s="67"/>
      <c r="AQ62" s="67"/>
      <c r="AR62" s="67"/>
      <c r="AS62" s="67"/>
      <c r="AT62" s="67"/>
      <c r="AU62" s="67"/>
      <c r="AV62" s="67"/>
      <c r="AW62" s="67"/>
      <c r="AX62" s="67"/>
      <c r="AY62" s="67"/>
      <c r="AZ62" s="67"/>
      <c r="BA62" s="67"/>
      <c r="BB62" s="67"/>
      <c r="BC62" s="67"/>
    </row>
    <row r="63" ht="18" customHeight="1" spans="1:55">
      <c r="A63" s="181" t="s">
        <v>203</v>
      </c>
      <c r="B63" s="182"/>
      <c r="C63" s="182"/>
      <c r="D63" s="182"/>
      <c r="E63" s="183"/>
      <c r="F63" s="243"/>
      <c r="G63" s="244"/>
      <c r="H63" s="244"/>
      <c r="I63" s="244"/>
      <c r="J63" s="244"/>
      <c r="K63" s="244"/>
      <c r="L63" s="244"/>
      <c r="M63" s="245"/>
      <c r="N63" s="243">
        <v>0</v>
      </c>
      <c r="O63" s="244"/>
      <c r="P63" s="244"/>
      <c r="Q63" s="244"/>
      <c r="R63" s="244"/>
      <c r="S63" s="244"/>
      <c r="T63" s="244"/>
      <c r="U63" s="245"/>
      <c r="V63" s="246"/>
      <c r="W63" s="247"/>
      <c r="X63" s="247"/>
      <c r="Y63" s="248"/>
      <c r="Z63" s="249"/>
      <c r="AA63" s="250"/>
      <c r="AB63" s="251"/>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BASCO, FAITH U.</v>
      </c>
      <c r="C64" s="153"/>
      <c r="D64" s="153"/>
      <c r="E64" s="154"/>
      <c r="F64" s="158"/>
      <c r="G64" s="156"/>
      <c r="H64" s="156"/>
      <c r="I64" s="156"/>
      <c r="J64" s="156"/>
      <c r="K64" s="156"/>
      <c r="L64" s="156"/>
      <c r="M64" s="157"/>
      <c r="N64" s="158">
        <v>0</v>
      </c>
      <c r="O64" s="156"/>
      <c r="P64" s="156"/>
      <c r="Q64" s="156"/>
      <c r="R64" s="156"/>
      <c r="S64" s="156"/>
      <c r="T64" s="156"/>
      <c r="U64" s="157"/>
      <c r="V64" s="227" t="str">
        <f ca="1">IF(OR(F64="",N64=""),"",IF(ISERROR(ROUND(AVERAGE(F64,N64),0)),"",ROUND(AVERAGE(F64,N64),0)))</f>
        <v/>
      </c>
      <c r="W64" s="161"/>
      <c r="X64" s="161"/>
      <c r="Y64" s="162"/>
      <c r="Z64" s="228" t="str">
        <f ca="1" t="shared" si="1"/>
        <v/>
      </c>
      <c r="AA64" s="229"/>
      <c r="AB64" s="230"/>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BAUTISTA, MAE J.</v>
      </c>
      <c r="C65" s="153"/>
      <c r="D65" s="153"/>
      <c r="E65" s="154"/>
      <c r="F65" s="231"/>
      <c r="G65" s="232"/>
      <c r="H65" s="232"/>
      <c r="I65" s="232"/>
      <c r="J65" s="232"/>
      <c r="K65" s="232"/>
      <c r="L65" s="232"/>
      <c r="M65" s="233"/>
      <c r="N65" s="231">
        <v>0</v>
      </c>
      <c r="O65" s="232"/>
      <c r="P65" s="232"/>
      <c r="Q65" s="232"/>
      <c r="R65" s="232"/>
      <c r="S65" s="232"/>
      <c r="T65" s="232"/>
      <c r="U65" s="233"/>
      <c r="V65" s="227" t="str">
        <f ca="1" t="shared" ref="V65:V74" si="3">IF(OR(F65="",N65=""),"",IF(ISERROR(ROUND(AVERAGE(F65,N65),0)),"",ROUND(AVERAGE(F65,N65),0)))</f>
        <v/>
      </c>
      <c r="W65" s="161"/>
      <c r="X65" s="161"/>
      <c r="Y65" s="162"/>
      <c r="Z65" s="234" t="str">
        <f ca="1" t="shared" si="1"/>
        <v/>
      </c>
      <c r="AA65" s="235"/>
      <c r="AB65" s="236"/>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CABRERA, RHEA Q.</v>
      </c>
      <c r="C66" s="153"/>
      <c r="D66" s="153"/>
      <c r="E66" s="154"/>
      <c r="F66" s="231"/>
      <c r="G66" s="232"/>
      <c r="H66" s="232"/>
      <c r="I66" s="232"/>
      <c r="J66" s="232"/>
      <c r="K66" s="232"/>
      <c r="L66" s="232"/>
      <c r="M66" s="233"/>
      <c r="N66" s="231">
        <v>0</v>
      </c>
      <c r="O66" s="232"/>
      <c r="P66" s="232"/>
      <c r="Q66" s="232"/>
      <c r="R66" s="232"/>
      <c r="S66" s="232"/>
      <c r="T66" s="232"/>
      <c r="U66" s="233"/>
      <c r="V66" s="227" t="str">
        <f ca="1" t="shared" si="3"/>
        <v/>
      </c>
      <c r="W66" s="161"/>
      <c r="X66" s="161"/>
      <c r="Y66" s="162"/>
      <c r="Z66" s="234" t="str">
        <f ca="1" t="shared" si="1"/>
        <v/>
      </c>
      <c r="AA66" s="235"/>
      <c r="AB66" s="236"/>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CUIZON, MAE J.</v>
      </c>
      <c r="C67" s="153"/>
      <c r="D67" s="153"/>
      <c r="E67" s="154"/>
      <c r="F67" s="231"/>
      <c r="G67" s="232"/>
      <c r="H67" s="232"/>
      <c r="I67" s="232"/>
      <c r="J67" s="232"/>
      <c r="K67" s="232"/>
      <c r="L67" s="232"/>
      <c r="M67" s="233"/>
      <c r="N67" s="231">
        <v>0</v>
      </c>
      <c r="O67" s="232"/>
      <c r="P67" s="232"/>
      <c r="Q67" s="232"/>
      <c r="R67" s="232"/>
      <c r="S67" s="232"/>
      <c r="T67" s="232"/>
      <c r="U67" s="233"/>
      <c r="V67" s="227" t="str">
        <f ca="1" t="shared" si="3"/>
        <v/>
      </c>
      <c r="W67" s="161"/>
      <c r="X67" s="161"/>
      <c r="Y67" s="162"/>
      <c r="Z67" s="234" t="str">
        <f ca="1" t="shared" si="1"/>
        <v/>
      </c>
      <c r="AA67" s="235"/>
      <c r="AB67" s="236"/>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DIMACULANGAN, MAE B.</v>
      </c>
      <c r="C68" s="153"/>
      <c r="D68" s="153"/>
      <c r="E68" s="154"/>
      <c r="F68" s="231"/>
      <c r="G68" s="232"/>
      <c r="H68" s="232"/>
      <c r="I68" s="232"/>
      <c r="J68" s="232"/>
      <c r="K68" s="232"/>
      <c r="L68" s="232"/>
      <c r="M68" s="233"/>
      <c r="N68" s="231">
        <v>0</v>
      </c>
      <c r="O68" s="232"/>
      <c r="P68" s="232"/>
      <c r="Q68" s="232"/>
      <c r="R68" s="232"/>
      <c r="S68" s="232"/>
      <c r="T68" s="232"/>
      <c r="U68" s="233"/>
      <c r="V68" s="227" t="str">
        <f ca="1" t="shared" si="3"/>
        <v/>
      </c>
      <c r="W68" s="161"/>
      <c r="X68" s="161"/>
      <c r="Y68" s="162"/>
      <c r="Z68" s="234" t="str">
        <f ca="1" t="shared" si="1"/>
        <v/>
      </c>
      <c r="AA68" s="235"/>
      <c r="AB68" s="236"/>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FLORES, DANICA T.</v>
      </c>
      <c r="C69" s="153"/>
      <c r="D69" s="153"/>
      <c r="E69" s="154"/>
      <c r="F69" s="231"/>
      <c r="G69" s="232"/>
      <c r="H69" s="232"/>
      <c r="I69" s="232"/>
      <c r="J69" s="232"/>
      <c r="K69" s="232"/>
      <c r="L69" s="232"/>
      <c r="M69" s="233"/>
      <c r="N69" s="231">
        <v>0</v>
      </c>
      <c r="O69" s="232"/>
      <c r="P69" s="232"/>
      <c r="Q69" s="232"/>
      <c r="R69" s="232"/>
      <c r="S69" s="232"/>
      <c r="T69" s="232"/>
      <c r="U69" s="233"/>
      <c r="V69" s="227" t="str">
        <f ca="1" t="shared" si="3"/>
        <v/>
      </c>
      <c r="W69" s="161"/>
      <c r="X69" s="161"/>
      <c r="Y69" s="162"/>
      <c r="Z69" s="234" t="str">
        <f ca="1" t="shared" si="1"/>
        <v/>
      </c>
      <c r="AA69" s="235"/>
      <c r="AB69" s="236"/>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LACSON, SOFIA B.</v>
      </c>
      <c r="C70" s="153"/>
      <c r="D70" s="153"/>
      <c r="E70" s="154"/>
      <c r="F70" s="231"/>
      <c r="G70" s="232"/>
      <c r="H70" s="232"/>
      <c r="I70" s="232"/>
      <c r="J70" s="232"/>
      <c r="K70" s="232"/>
      <c r="L70" s="232"/>
      <c r="M70" s="233"/>
      <c r="N70" s="231">
        <v>0</v>
      </c>
      <c r="O70" s="232"/>
      <c r="P70" s="232"/>
      <c r="Q70" s="232"/>
      <c r="R70" s="232"/>
      <c r="S70" s="232"/>
      <c r="T70" s="232"/>
      <c r="U70" s="233"/>
      <c r="V70" s="227" t="str">
        <f ca="1" t="shared" si="3"/>
        <v/>
      </c>
      <c r="W70" s="161"/>
      <c r="X70" s="161"/>
      <c r="Y70" s="162"/>
      <c r="Z70" s="234" t="str">
        <f ca="1" t="shared" si="1"/>
        <v/>
      </c>
      <c r="AA70" s="235"/>
      <c r="AB70" s="236"/>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LOPEZ, CZARINA M.</v>
      </c>
      <c r="C71" s="153"/>
      <c r="D71" s="153"/>
      <c r="E71" s="154"/>
      <c r="F71" s="231"/>
      <c r="G71" s="232"/>
      <c r="H71" s="232"/>
      <c r="I71" s="232"/>
      <c r="J71" s="232"/>
      <c r="K71" s="232"/>
      <c r="L71" s="232"/>
      <c r="M71" s="233"/>
      <c r="N71" s="231">
        <v>0</v>
      </c>
      <c r="O71" s="232"/>
      <c r="P71" s="232"/>
      <c r="Q71" s="232"/>
      <c r="R71" s="232"/>
      <c r="S71" s="232"/>
      <c r="T71" s="232"/>
      <c r="U71" s="233"/>
      <c r="V71" s="227" t="str">
        <f ca="1" t="shared" si="3"/>
        <v/>
      </c>
      <c r="W71" s="161"/>
      <c r="X71" s="161"/>
      <c r="Y71" s="162"/>
      <c r="Z71" s="234" t="str">
        <f ca="1" t="shared" si="1"/>
        <v/>
      </c>
      <c r="AA71" s="235"/>
      <c r="AB71" s="236"/>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LUMAPAS, FAITH G.</v>
      </c>
      <c r="C72" s="153"/>
      <c r="D72" s="153"/>
      <c r="E72" s="154"/>
      <c r="F72" s="231"/>
      <c r="G72" s="232"/>
      <c r="H72" s="232"/>
      <c r="I72" s="232"/>
      <c r="J72" s="232"/>
      <c r="K72" s="232"/>
      <c r="L72" s="232"/>
      <c r="M72" s="233"/>
      <c r="N72" s="231">
        <v>0</v>
      </c>
      <c r="O72" s="232"/>
      <c r="P72" s="232"/>
      <c r="Q72" s="232"/>
      <c r="R72" s="232"/>
      <c r="S72" s="232"/>
      <c r="T72" s="232"/>
      <c r="U72" s="233"/>
      <c r="V72" s="227" t="str">
        <f ca="1" t="shared" si="3"/>
        <v/>
      </c>
      <c r="W72" s="161"/>
      <c r="X72" s="161"/>
      <c r="Y72" s="162"/>
      <c r="Z72" s="234" t="str">
        <f ca="1" t="shared" si="1"/>
        <v/>
      </c>
      <c r="AA72" s="235"/>
      <c r="AB72" s="236"/>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MACARAEG, ANGELICA M.</v>
      </c>
      <c r="C73" s="153"/>
      <c r="D73" s="153"/>
      <c r="E73" s="154"/>
      <c r="F73" s="231"/>
      <c r="G73" s="232"/>
      <c r="H73" s="232"/>
      <c r="I73" s="232"/>
      <c r="J73" s="232"/>
      <c r="K73" s="232"/>
      <c r="L73" s="232"/>
      <c r="M73" s="233"/>
      <c r="N73" s="231">
        <v>0</v>
      </c>
      <c r="O73" s="232"/>
      <c r="P73" s="232"/>
      <c r="Q73" s="232"/>
      <c r="R73" s="232"/>
      <c r="S73" s="232"/>
      <c r="T73" s="232"/>
      <c r="U73" s="233"/>
      <c r="V73" s="227" t="str">
        <f ca="1" t="shared" si="3"/>
        <v/>
      </c>
      <c r="W73" s="161"/>
      <c r="X73" s="161"/>
      <c r="Y73" s="162"/>
      <c r="Z73" s="234" t="str">
        <f ca="1" t="shared" si="1"/>
        <v/>
      </c>
      <c r="AA73" s="235"/>
      <c r="AB73" s="236"/>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MACARAEG, JILLIAN K.</v>
      </c>
      <c r="C74" s="153"/>
      <c r="D74" s="153"/>
      <c r="E74" s="154"/>
      <c r="F74" s="231"/>
      <c r="G74" s="232"/>
      <c r="H74" s="232"/>
      <c r="I74" s="232"/>
      <c r="J74" s="232"/>
      <c r="K74" s="232"/>
      <c r="L74" s="232"/>
      <c r="M74" s="233"/>
      <c r="N74" s="231">
        <v>0</v>
      </c>
      <c r="O74" s="232"/>
      <c r="P74" s="232"/>
      <c r="Q74" s="232"/>
      <c r="R74" s="232"/>
      <c r="S74" s="232"/>
      <c r="T74" s="232"/>
      <c r="U74" s="233"/>
      <c r="V74" s="227" t="str">
        <f ca="1" t="shared" si="3"/>
        <v/>
      </c>
      <c r="W74" s="161"/>
      <c r="X74" s="161"/>
      <c r="Y74" s="162"/>
      <c r="Z74" s="234" t="str">
        <f ca="1" t="shared" si="1"/>
        <v/>
      </c>
      <c r="AA74" s="235"/>
      <c r="AB74" s="236"/>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MENDOZA, DIANE R.</v>
      </c>
      <c r="C75" s="153"/>
      <c r="D75" s="153"/>
      <c r="E75" s="154"/>
      <c r="F75" s="231"/>
      <c r="G75" s="232"/>
      <c r="H75" s="232"/>
      <c r="I75" s="232"/>
      <c r="J75" s="232"/>
      <c r="K75" s="232"/>
      <c r="L75" s="232"/>
      <c r="M75" s="233"/>
      <c r="N75" s="231">
        <v>0</v>
      </c>
      <c r="O75" s="232"/>
      <c r="P75" s="232"/>
      <c r="Q75" s="232"/>
      <c r="R75" s="232"/>
      <c r="S75" s="232"/>
      <c r="T75" s="232"/>
      <c r="U75" s="233"/>
      <c r="V75" s="227" t="str">
        <f ca="1" t="shared" ref="V75:V113" si="4">IF(OR(F75="",N75=""),"",IF(ISERROR(ROUND(AVERAGE(F75,N75),0)),"",ROUND(AVERAGE(F75,N75),0)))</f>
        <v/>
      </c>
      <c r="W75" s="161"/>
      <c r="X75" s="161"/>
      <c r="Y75" s="162"/>
      <c r="Z75" s="234" t="str">
        <f ca="1" t="shared" si="1"/>
        <v/>
      </c>
      <c r="AA75" s="235"/>
      <c r="AB75" s="236"/>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MENDOZA, NICOLE N.</v>
      </c>
      <c r="C76" s="153"/>
      <c r="D76" s="153"/>
      <c r="E76" s="154"/>
      <c r="F76" s="231"/>
      <c r="G76" s="232"/>
      <c r="H76" s="232"/>
      <c r="I76" s="232"/>
      <c r="J76" s="232"/>
      <c r="K76" s="232"/>
      <c r="L76" s="232"/>
      <c r="M76" s="233"/>
      <c r="N76" s="231">
        <v>0</v>
      </c>
      <c r="O76" s="232"/>
      <c r="P76" s="232"/>
      <c r="Q76" s="232"/>
      <c r="R76" s="232"/>
      <c r="S76" s="232"/>
      <c r="T76" s="232"/>
      <c r="U76" s="233"/>
      <c r="V76" s="227" t="str">
        <f ca="1" t="shared" si="4"/>
        <v/>
      </c>
      <c r="W76" s="161"/>
      <c r="X76" s="161"/>
      <c r="Y76" s="162"/>
      <c r="Z76" s="234" t="str">
        <f ca="1" t="shared" si="1"/>
        <v/>
      </c>
      <c r="AA76" s="235"/>
      <c r="AB76" s="236"/>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OCAMPO, HANNAH S.</v>
      </c>
      <c r="C77" s="153"/>
      <c r="D77" s="153"/>
      <c r="E77" s="154"/>
      <c r="F77" s="231"/>
      <c r="G77" s="232"/>
      <c r="H77" s="232"/>
      <c r="I77" s="232"/>
      <c r="J77" s="232"/>
      <c r="K77" s="232"/>
      <c r="L77" s="232"/>
      <c r="M77" s="233"/>
      <c r="N77" s="231">
        <v>0</v>
      </c>
      <c r="O77" s="232"/>
      <c r="P77" s="232"/>
      <c r="Q77" s="232"/>
      <c r="R77" s="232"/>
      <c r="S77" s="232"/>
      <c r="T77" s="232"/>
      <c r="U77" s="233"/>
      <c r="V77" s="227" t="str">
        <f ca="1" t="shared" si="4"/>
        <v/>
      </c>
      <c r="W77" s="161"/>
      <c r="X77" s="161"/>
      <c r="Y77" s="162"/>
      <c r="Z77" s="234" t="str">
        <f ca="1" t="shared" si="1"/>
        <v/>
      </c>
      <c r="AA77" s="235"/>
      <c r="AB77" s="236"/>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OCAMPO, SOFIA S.</v>
      </c>
      <c r="C78" s="153"/>
      <c r="D78" s="153"/>
      <c r="E78" s="154"/>
      <c r="F78" s="231"/>
      <c r="G78" s="232"/>
      <c r="H78" s="232"/>
      <c r="I78" s="232"/>
      <c r="J78" s="232"/>
      <c r="K78" s="232"/>
      <c r="L78" s="232"/>
      <c r="M78" s="233"/>
      <c r="N78" s="231">
        <v>0</v>
      </c>
      <c r="O78" s="232"/>
      <c r="P78" s="232"/>
      <c r="Q78" s="232"/>
      <c r="R78" s="232"/>
      <c r="S78" s="232"/>
      <c r="T78" s="232"/>
      <c r="U78" s="233"/>
      <c r="V78" s="227" t="str">
        <f ca="1" t="shared" si="4"/>
        <v/>
      </c>
      <c r="W78" s="161"/>
      <c r="X78" s="161"/>
      <c r="Y78" s="162"/>
      <c r="Z78" s="234" t="str">
        <f ca="1" t="shared" ref="Z78:Z113" si="5">IF(OR($F78="",N78="",$V78=""),"",IF($V78&gt;=75,"PASSED","FAILED"))</f>
        <v/>
      </c>
      <c r="AA78" s="235"/>
      <c r="AB78" s="236"/>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REYES, HANNAH G.</v>
      </c>
      <c r="C79" s="153"/>
      <c r="D79" s="153"/>
      <c r="E79" s="154"/>
      <c r="F79" s="231"/>
      <c r="G79" s="232"/>
      <c r="H79" s="232"/>
      <c r="I79" s="232"/>
      <c r="J79" s="232"/>
      <c r="K79" s="232"/>
      <c r="L79" s="232"/>
      <c r="M79" s="233"/>
      <c r="N79" s="231">
        <v>0</v>
      </c>
      <c r="O79" s="232"/>
      <c r="P79" s="232"/>
      <c r="Q79" s="232"/>
      <c r="R79" s="232"/>
      <c r="S79" s="232"/>
      <c r="T79" s="232"/>
      <c r="U79" s="233"/>
      <c r="V79" s="227" t="str">
        <f ca="1" t="shared" si="4"/>
        <v/>
      </c>
      <c r="W79" s="161"/>
      <c r="X79" s="161"/>
      <c r="Y79" s="162"/>
      <c r="Z79" s="234" t="str">
        <f ca="1" t="shared" si="5"/>
        <v/>
      </c>
      <c r="AA79" s="235"/>
      <c r="AB79" s="236"/>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ROSALES, DIANE E.</v>
      </c>
      <c r="C80" s="153"/>
      <c r="D80" s="153"/>
      <c r="E80" s="154"/>
      <c r="F80" s="231"/>
      <c r="G80" s="232"/>
      <c r="H80" s="232"/>
      <c r="I80" s="232"/>
      <c r="J80" s="232"/>
      <c r="K80" s="232"/>
      <c r="L80" s="232"/>
      <c r="M80" s="233"/>
      <c r="N80" s="231">
        <v>0</v>
      </c>
      <c r="O80" s="232"/>
      <c r="P80" s="232"/>
      <c r="Q80" s="232"/>
      <c r="R80" s="232"/>
      <c r="S80" s="232"/>
      <c r="T80" s="232"/>
      <c r="U80" s="233"/>
      <c r="V80" s="227" t="str">
        <f ca="1" t="shared" si="4"/>
        <v/>
      </c>
      <c r="W80" s="161"/>
      <c r="X80" s="161"/>
      <c r="Y80" s="162"/>
      <c r="Z80" s="234" t="str">
        <f ca="1" t="shared" si="5"/>
        <v/>
      </c>
      <c r="AA80" s="235"/>
      <c r="AB80" s="236"/>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TAMPOS, JILLIAN Y.</v>
      </c>
      <c r="C81" s="153"/>
      <c r="D81" s="153"/>
      <c r="E81" s="154"/>
      <c r="F81" s="231"/>
      <c r="G81" s="232"/>
      <c r="H81" s="232"/>
      <c r="I81" s="232"/>
      <c r="J81" s="232"/>
      <c r="K81" s="232"/>
      <c r="L81" s="232"/>
      <c r="M81" s="233"/>
      <c r="N81" s="231">
        <v>0</v>
      </c>
      <c r="O81" s="232"/>
      <c r="P81" s="232"/>
      <c r="Q81" s="232"/>
      <c r="R81" s="232"/>
      <c r="S81" s="232"/>
      <c r="T81" s="232"/>
      <c r="U81" s="233"/>
      <c r="V81" s="227" t="str">
        <f ca="1" t="shared" si="4"/>
        <v/>
      </c>
      <c r="W81" s="161"/>
      <c r="X81" s="161"/>
      <c r="Y81" s="162"/>
      <c r="Z81" s="234" t="str">
        <f ca="1" t="shared" si="5"/>
        <v/>
      </c>
      <c r="AA81" s="235"/>
      <c r="AB81" s="236"/>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VILLANUEVA, ANDREA S.</v>
      </c>
      <c r="C82" s="153"/>
      <c r="D82" s="153"/>
      <c r="E82" s="154"/>
      <c r="F82" s="231"/>
      <c r="G82" s="232"/>
      <c r="H82" s="232"/>
      <c r="I82" s="232"/>
      <c r="J82" s="232"/>
      <c r="K82" s="232"/>
      <c r="L82" s="232"/>
      <c r="M82" s="233"/>
      <c r="N82" s="231">
        <v>0</v>
      </c>
      <c r="O82" s="232"/>
      <c r="P82" s="232"/>
      <c r="Q82" s="232"/>
      <c r="R82" s="232"/>
      <c r="S82" s="232"/>
      <c r="T82" s="232"/>
      <c r="U82" s="233"/>
      <c r="V82" s="227" t="str">
        <f ca="1" t="shared" si="4"/>
        <v/>
      </c>
      <c r="W82" s="161"/>
      <c r="X82" s="161"/>
      <c r="Y82" s="162"/>
      <c r="Z82" s="234" t="str">
        <f ca="1" t="shared" si="5"/>
        <v/>
      </c>
      <c r="AA82" s="235"/>
      <c r="AB82" s="236"/>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VILLANUEVA, NICOLE E.</v>
      </c>
      <c r="C83" s="153"/>
      <c r="D83" s="153"/>
      <c r="E83" s="154"/>
      <c r="F83" s="231"/>
      <c r="G83" s="232"/>
      <c r="H83" s="232"/>
      <c r="I83" s="232"/>
      <c r="J83" s="232"/>
      <c r="K83" s="232"/>
      <c r="L83" s="232"/>
      <c r="M83" s="233"/>
      <c r="N83" s="231">
        <v>0</v>
      </c>
      <c r="O83" s="232"/>
      <c r="P83" s="232"/>
      <c r="Q83" s="232"/>
      <c r="R83" s="232"/>
      <c r="S83" s="232"/>
      <c r="T83" s="232"/>
      <c r="U83" s="233"/>
      <c r="V83" s="227" t="str">
        <f ca="1" t="shared" si="4"/>
        <v/>
      </c>
      <c r="W83" s="161"/>
      <c r="X83" s="161"/>
      <c r="Y83" s="162"/>
      <c r="Z83" s="234" t="str">
        <f ca="1" t="shared" si="5"/>
        <v/>
      </c>
      <c r="AA83" s="235"/>
      <c r="AB83" s="236"/>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231"/>
      <c r="G84" s="232"/>
      <c r="H84" s="232"/>
      <c r="I84" s="232"/>
      <c r="J84" s="232"/>
      <c r="K84" s="232"/>
      <c r="L84" s="232"/>
      <c r="M84" s="233"/>
      <c r="N84" s="231">
        <v>0</v>
      </c>
      <c r="O84" s="232"/>
      <c r="P84" s="232"/>
      <c r="Q84" s="232"/>
      <c r="R84" s="232"/>
      <c r="S84" s="232"/>
      <c r="T84" s="232"/>
      <c r="U84" s="233"/>
      <c r="V84" s="227" t="str">
        <f ca="1" t="shared" si="4"/>
        <v/>
      </c>
      <c r="W84" s="161"/>
      <c r="X84" s="161"/>
      <c r="Y84" s="162"/>
      <c r="Z84" s="234" t="str">
        <f ca="1" t="shared" si="5"/>
        <v/>
      </c>
      <c r="AA84" s="235"/>
      <c r="AB84" s="236"/>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231"/>
      <c r="G85" s="232"/>
      <c r="H85" s="232"/>
      <c r="I85" s="232"/>
      <c r="J85" s="232"/>
      <c r="K85" s="232"/>
      <c r="L85" s="232"/>
      <c r="M85" s="233"/>
      <c r="N85" s="231">
        <v>0</v>
      </c>
      <c r="O85" s="232"/>
      <c r="P85" s="232"/>
      <c r="Q85" s="232"/>
      <c r="R85" s="232"/>
      <c r="S85" s="232"/>
      <c r="T85" s="232"/>
      <c r="U85" s="233"/>
      <c r="V85" s="227" t="str">
        <f ca="1" t="shared" si="4"/>
        <v/>
      </c>
      <c r="W85" s="161"/>
      <c r="X85" s="161"/>
      <c r="Y85" s="162"/>
      <c r="Z85" s="234" t="str">
        <f ca="1" t="shared" si="5"/>
        <v/>
      </c>
      <c r="AA85" s="235"/>
      <c r="AB85" s="236"/>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231"/>
      <c r="G86" s="232"/>
      <c r="H86" s="232"/>
      <c r="I86" s="232"/>
      <c r="J86" s="232"/>
      <c r="K86" s="232"/>
      <c r="L86" s="232"/>
      <c r="M86" s="233"/>
      <c r="N86" s="231">
        <v>0</v>
      </c>
      <c r="O86" s="232"/>
      <c r="P86" s="232"/>
      <c r="Q86" s="232"/>
      <c r="R86" s="232"/>
      <c r="S86" s="232"/>
      <c r="T86" s="232"/>
      <c r="U86" s="233"/>
      <c r="V86" s="227" t="str">
        <f ca="1" t="shared" si="4"/>
        <v/>
      </c>
      <c r="W86" s="161"/>
      <c r="X86" s="161"/>
      <c r="Y86" s="162"/>
      <c r="Z86" s="234" t="str">
        <f ca="1" t="shared" si="5"/>
        <v/>
      </c>
      <c r="AA86" s="235"/>
      <c r="AB86" s="236"/>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231"/>
      <c r="G87" s="232"/>
      <c r="H87" s="232"/>
      <c r="I87" s="232"/>
      <c r="J87" s="232"/>
      <c r="K87" s="232"/>
      <c r="L87" s="232"/>
      <c r="M87" s="233"/>
      <c r="N87" s="231">
        <v>0</v>
      </c>
      <c r="O87" s="232"/>
      <c r="P87" s="232"/>
      <c r="Q87" s="232"/>
      <c r="R87" s="232"/>
      <c r="S87" s="232"/>
      <c r="T87" s="232"/>
      <c r="U87" s="233"/>
      <c r="V87" s="227" t="str">
        <f ca="1" t="shared" si="4"/>
        <v/>
      </c>
      <c r="W87" s="161"/>
      <c r="X87" s="161"/>
      <c r="Y87" s="162"/>
      <c r="Z87" s="234" t="str">
        <f ca="1" t="shared" si="5"/>
        <v/>
      </c>
      <c r="AA87" s="235"/>
      <c r="AB87" s="236"/>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231"/>
      <c r="G88" s="232"/>
      <c r="H88" s="232"/>
      <c r="I88" s="232"/>
      <c r="J88" s="232"/>
      <c r="K88" s="232"/>
      <c r="L88" s="232"/>
      <c r="M88" s="233"/>
      <c r="N88" s="231">
        <v>0</v>
      </c>
      <c r="O88" s="232"/>
      <c r="P88" s="232"/>
      <c r="Q88" s="232"/>
      <c r="R88" s="232"/>
      <c r="S88" s="232"/>
      <c r="T88" s="232"/>
      <c r="U88" s="233"/>
      <c r="V88" s="227" t="str">
        <f ca="1" t="shared" si="4"/>
        <v/>
      </c>
      <c r="W88" s="161"/>
      <c r="X88" s="161"/>
      <c r="Y88" s="162"/>
      <c r="Z88" s="234" t="str">
        <f ca="1" t="shared" si="5"/>
        <v/>
      </c>
      <c r="AA88" s="235"/>
      <c r="AB88" s="236"/>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231"/>
      <c r="G89" s="232"/>
      <c r="H89" s="232"/>
      <c r="I89" s="232"/>
      <c r="J89" s="232"/>
      <c r="K89" s="232"/>
      <c r="L89" s="232"/>
      <c r="M89" s="233"/>
      <c r="N89" s="231">
        <v>0</v>
      </c>
      <c r="O89" s="232"/>
      <c r="P89" s="232"/>
      <c r="Q89" s="232"/>
      <c r="R89" s="232"/>
      <c r="S89" s="232"/>
      <c r="T89" s="232"/>
      <c r="U89" s="233"/>
      <c r="V89" s="227" t="str">
        <f ca="1" t="shared" si="4"/>
        <v/>
      </c>
      <c r="W89" s="161"/>
      <c r="X89" s="161"/>
      <c r="Y89" s="162"/>
      <c r="Z89" s="234" t="str">
        <f ca="1" t="shared" si="5"/>
        <v/>
      </c>
      <c r="AA89" s="235"/>
      <c r="AB89" s="236"/>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231"/>
      <c r="G90" s="232"/>
      <c r="H90" s="232"/>
      <c r="I90" s="232"/>
      <c r="J90" s="232"/>
      <c r="K90" s="232"/>
      <c r="L90" s="232"/>
      <c r="M90" s="233"/>
      <c r="N90" s="231">
        <v>0</v>
      </c>
      <c r="O90" s="232"/>
      <c r="P90" s="232"/>
      <c r="Q90" s="232"/>
      <c r="R90" s="232"/>
      <c r="S90" s="232"/>
      <c r="T90" s="232"/>
      <c r="U90" s="233"/>
      <c r="V90" s="227" t="str">
        <f ca="1" t="shared" si="4"/>
        <v/>
      </c>
      <c r="W90" s="161"/>
      <c r="X90" s="161"/>
      <c r="Y90" s="162"/>
      <c r="Z90" s="234" t="str">
        <f ca="1" t="shared" si="5"/>
        <v/>
      </c>
      <c r="AA90" s="235"/>
      <c r="AB90" s="236"/>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231"/>
      <c r="G91" s="232"/>
      <c r="H91" s="232"/>
      <c r="I91" s="232"/>
      <c r="J91" s="232"/>
      <c r="K91" s="232"/>
      <c r="L91" s="232"/>
      <c r="M91" s="233"/>
      <c r="N91" s="231">
        <v>0</v>
      </c>
      <c r="O91" s="232"/>
      <c r="P91" s="232"/>
      <c r="Q91" s="232"/>
      <c r="R91" s="232"/>
      <c r="S91" s="232"/>
      <c r="T91" s="232"/>
      <c r="U91" s="233"/>
      <c r="V91" s="227" t="str">
        <f ca="1" t="shared" si="4"/>
        <v/>
      </c>
      <c r="W91" s="161"/>
      <c r="X91" s="161"/>
      <c r="Y91" s="162"/>
      <c r="Z91" s="234" t="str">
        <f ca="1" t="shared" si="5"/>
        <v/>
      </c>
      <c r="AA91" s="235"/>
      <c r="AB91" s="236"/>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231"/>
      <c r="G92" s="232"/>
      <c r="H92" s="232"/>
      <c r="I92" s="232"/>
      <c r="J92" s="232"/>
      <c r="K92" s="232"/>
      <c r="L92" s="232"/>
      <c r="M92" s="233"/>
      <c r="N92" s="231">
        <v>0</v>
      </c>
      <c r="O92" s="232"/>
      <c r="P92" s="232"/>
      <c r="Q92" s="232"/>
      <c r="R92" s="232"/>
      <c r="S92" s="232"/>
      <c r="T92" s="232"/>
      <c r="U92" s="233"/>
      <c r="V92" s="227" t="str">
        <f ca="1" t="shared" si="4"/>
        <v/>
      </c>
      <c r="W92" s="161"/>
      <c r="X92" s="161"/>
      <c r="Y92" s="162"/>
      <c r="Z92" s="234" t="str">
        <f ca="1" t="shared" si="5"/>
        <v/>
      </c>
      <c r="AA92" s="235"/>
      <c r="AB92" s="236"/>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231"/>
      <c r="G93" s="232"/>
      <c r="H93" s="232"/>
      <c r="I93" s="232"/>
      <c r="J93" s="232"/>
      <c r="K93" s="232"/>
      <c r="L93" s="232"/>
      <c r="M93" s="233"/>
      <c r="N93" s="231">
        <v>0</v>
      </c>
      <c r="O93" s="232"/>
      <c r="P93" s="232"/>
      <c r="Q93" s="232"/>
      <c r="R93" s="232"/>
      <c r="S93" s="232"/>
      <c r="T93" s="232"/>
      <c r="U93" s="233"/>
      <c r="V93" s="227" t="str">
        <f ca="1" t="shared" si="4"/>
        <v/>
      </c>
      <c r="W93" s="161"/>
      <c r="X93" s="161"/>
      <c r="Y93" s="162"/>
      <c r="Z93" s="234" t="str">
        <f ca="1" t="shared" si="5"/>
        <v/>
      </c>
      <c r="AA93" s="235"/>
      <c r="AB93" s="236"/>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231"/>
      <c r="G94" s="232"/>
      <c r="H94" s="232"/>
      <c r="I94" s="232"/>
      <c r="J94" s="232"/>
      <c r="K94" s="232"/>
      <c r="L94" s="232"/>
      <c r="M94" s="233"/>
      <c r="N94" s="231">
        <v>0</v>
      </c>
      <c r="O94" s="232"/>
      <c r="P94" s="232"/>
      <c r="Q94" s="232"/>
      <c r="R94" s="232"/>
      <c r="S94" s="232"/>
      <c r="T94" s="232"/>
      <c r="U94" s="233"/>
      <c r="V94" s="227" t="str">
        <f ca="1" t="shared" si="4"/>
        <v/>
      </c>
      <c r="W94" s="161"/>
      <c r="X94" s="161"/>
      <c r="Y94" s="162"/>
      <c r="Z94" s="234" t="str">
        <f ca="1" t="shared" si="5"/>
        <v/>
      </c>
      <c r="AA94" s="235"/>
      <c r="AB94" s="236"/>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231"/>
      <c r="G95" s="232"/>
      <c r="H95" s="232"/>
      <c r="I95" s="232"/>
      <c r="J95" s="232"/>
      <c r="K95" s="232"/>
      <c r="L95" s="232"/>
      <c r="M95" s="233"/>
      <c r="N95" s="231">
        <v>0</v>
      </c>
      <c r="O95" s="232"/>
      <c r="P95" s="232"/>
      <c r="Q95" s="232"/>
      <c r="R95" s="232"/>
      <c r="S95" s="232"/>
      <c r="T95" s="232"/>
      <c r="U95" s="233"/>
      <c r="V95" s="227" t="str">
        <f ca="1" t="shared" si="4"/>
        <v/>
      </c>
      <c r="W95" s="161"/>
      <c r="X95" s="161"/>
      <c r="Y95" s="162"/>
      <c r="Z95" s="234" t="str">
        <f ca="1" t="shared" si="5"/>
        <v/>
      </c>
      <c r="AA95" s="235"/>
      <c r="AB95" s="236"/>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231"/>
      <c r="G96" s="232"/>
      <c r="H96" s="232"/>
      <c r="I96" s="232"/>
      <c r="J96" s="232"/>
      <c r="K96" s="232"/>
      <c r="L96" s="232"/>
      <c r="M96" s="233"/>
      <c r="N96" s="231">
        <v>0</v>
      </c>
      <c r="O96" s="232"/>
      <c r="P96" s="232"/>
      <c r="Q96" s="232"/>
      <c r="R96" s="232"/>
      <c r="S96" s="232"/>
      <c r="T96" s="232"/>
      <c r="U96" s="233"/>
      <c r="V96" s="227" t="str">
        <f ca="1" t="shared" si="4"/>
        <v/>
      </c>
      <c r="W96" s="161"/>
      <c r="X96" s="161"/>
      <c r="Y96" s="162"/>
      <c r="Z96" s="234" t="str">
        <f ca="1" t="shared" si="5"/>
        <v/>
      </c>
      <c r="AA96" s="235"/>
      <c r="AB96" s="236"/>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231"/>
      <c r="G97" s="232"/>
      <c r="H97" s="232"/>
      <c r="I97" s="232"/>
      <c r="J97" s="232"/>
      <c r="K97" s="232"/>
      <c r="L97" s="232"/>
      <c r="M97" s="233"/>
      <c r="N97" s="231">
        <v>0</v>
      </c>
      <c r="O97" s="232"/>
      <c r="P97" s="232"/>
      <c r="Q97" s="232"/>
      <c r="R97" s="232"/>
      <c r="S97" s="232"/>
      <c r="T97" s="232"/>
      <c r="U97" s="233"/>
      <c r="V97" s="227" t="str">
        <f ca="1" t="shared" si="4"/>
        <v/>
      </c>
      <c r="W97" s="161"/>
      <c r="X97" s="161"/>
      <c r="Y97" s="162"/>
      <c r="Z97" s="234" t="str">
        <f ca="1" t="shared" si="5"/>
        <v/>
      </c>
      <c r="AA97" s="235"/>
      <c r="AB97" s="236"/>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231"/>
      <c r="G98" s="232"/>
      <c r="H98" s="232"/>
      <c r="I98" s="232"/>
      <c r="J98" s="232"/>
      <c r="K98" s="232"/>
      <c r="L98" s="232"/>
      <c r="M98" s="233"/>
      <c r="N98" s="231">
        <v>0</v>
      </c>
      <c r="O98" s="232"/>
      <c r="P98" s="232"/>
      <c r="Q98" s="232"/>
      <c r="R98" s="232"/>
      <c r="S98" s="232"/>
      <c r="T98" s="232"/>
      <c r="U98" s="233"/>
      <c r="V98" s="227" t="str">
        <f ca="1" t="shared" si="4"/>
        <v/>
      </c>
      <c r="W98" s="161"/>
      <c r="X98" s="161"/>
      <c r="Y98" s="162"/>
      <c r="Z98" s="234" t="str">
        <f ca="1" t="shared" si="5"/>
        <v/>
      </c>
      <c r="AA98" s="235"/>
      <c r="AB98" s="236"/>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231"/>
      <c r="G99" s="232"/>
      <c r="H99" s="232"/>
      <c r="I99" s="232"/>
      <c r="J99" s="232"/>
      <c r="K99" s="232"/>
      <c r="L99" s="232"/>
      <c r="M99" s="233"/>
      <c r="N99" s="231">
        <v>0</v>
      </c>
      <c r="O99" s="232"/>
      <c r="P99" s="232"/>
      <c r="Q99" s="232"/>
      <c r="R99" s="232"/>
      <c r="S99" s="232"/>
      <c r="T99" s="232"/>
      <c r="U99" s="233"/>
      <c r="V99" s="227" t="str">
        <f ca="1" t="shared" si="4"/>
        <v/>
      </c>
      <c r="W99" s="161"/>
      <c r="X99" s="161"/>
      <c r="Y99" s="162"/>
      <c r="Z99" s="234" t="str">
        <f ca="1" t="shared" si="5"/>
        <v/>
      </c>
      <c r="AA99" s="235"/>
      <c r="AB99" s="236"/>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231"/>
      <c r="G100" s="232"/>
      <c r="H100" s="232"/>
      <c r="I100" s="232"/>
      <c r="J100" s="232"/>
      <c r="K100" s="232"/>
      <c r="L100" s="232"/>
      <c r="M100" s="233"/>
      <c r="N100" s="231">
        <v>0</v>
      </c>
      <c r="O100" s="232"/>
      <c r="P100" s="232"/>
      <c r="Q100" s="232"/>
      <c r="R100" s="232"/>
      <c r="S100" s="232"/>
      <c r="T100" s="232"/>
      <c r="U100" s="233"/>
      <c r="V100" s="227" t="str">
        <f ca="1" t="shared" si="4"/>
        <v/>
      </c>
      <c r="W100" s="161"/>
      <c r="X100" s="161"/>
      <c r="Y100" s="162"/>
      <c r="Z100" s="234" t="str">
        <f ca="1" t="shared" si="5"/>
        <v/>
      </c>
      <c r="AA100" s="235"/>
      <c r="AB100" s="236"/>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231"/>
      <c r="G101" s="232"/>
      <c r="H101" s="232"/>
      <c r="I101" s="232"/>
      <c r="J101" s="232"/>
      <c r="K101" s="232"/>
      <c r="L101" s="232"/>
      <c r="M101" s="233"/>
      <c r="N101" s="231">
        <v>0</v>
      </c>
      <c r="O101" s="232"/>
      <c r="P101" s="232"/>
      <c r="Q101" s="232"/>
      <c r="R101" s="232"/>
      <c r="S101" s="232"/>
      <c r="T101" s="232"/>
      <c r="U101" s="233"/>
      <c r="V101" s="227" t="str">
        <f ca="1" t="shared" si="4"/>
        <v/>
      </c>
      <c r="W101" s="161"/>
      <c r="X101" s="161"/>
      <c r="Y101" s="162"/>
      <c r="Z101" s="234" t="str">
        <f ca="1" t="shared" si="5"/>
        <v/>
      </c>
      <c r="AA101" s="235"/>
      <c r="AB101" s="236"/>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231"/>
      <c r="G102" s="232"/>
      <c r="H102" s="232"/>
      <c r="I102" s="232"/>
      <c r="J102" s="232"/>
      <c r="K102" s="232"/>
      <c r="L102" s="232"/>
      <c r="M102" s="233"/>
      <c r="N102" s="231">
        <v>0</v>
      </c>
      <c r="O102" s="232"/>
      <c r="P102" s="232"/>
      <c r="Q102" s="232"/>
      <c r="R102" s="232"/>
      <c r="S102" s="232"/>
      <c r="T102" s="232"/>
      <c r="U102" s="233"/>
      <c r="V102" s="227" t="str">
        <f ca="1" t="shared" si="4"/>
        <v/>
      </c>
      <c r="W102" s="161"/>
      <c r="X102" s="161"/>
      <c r="Y102" s="162"/>
      <c r="Z102" s="234" t="str">
        <f ca="1" t="shared" si="5"/>
        <v/>
      </c>
      <c r="AA102" s="235"/>
      <c r="AB102" s="236"/>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231"/>
      <c r="G103" s="232"/>
      <c r="H103" s="232"/>
      <c r="I103" s="232"/>
      <c r="J103" s="232"/>
      <c r="K103" s="232"/>
      <c r="L103" s="232"/>
      <c r="M103" s="233"/>
      <c r="N103" s="231">
        <v>0</v>
      </c>
      <c r="O103" s="232"/>
      <c r="P103" s="232"/>
      <c r="Q103" s="232"/>
      <c r="R103" s="232"/>
      <c r="S103" s="232"/>
      <c r="T103" s="232"/>
      <c r="U103" s="233"/>
      <c r="V103" s="227" t="str">
        <f ca="1" t="shared" si="4"/>
        <v/>
      </c>
      <c r="W103" s="161"/>
      <c r="X103" s="161"/>
      <c r="Y103" s="162"/>
      <c r="Z103" s="234" t="str">
        <f ca="1" t="shared" si="5"/>
        <v/>
      </c>
      <c r="AA103" s="235"/>
      <c r="AB103" s="236"/>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231"/>
      <c r="G104" s="232"/>
      <c r="H104" s="232"/>
      <c r="I104" s="232"/>
      <c r="J104" s="232"/>
      <c r="K104" s="232"/>
      <c r="L104" s="232"/>
      <c r="M104" s="233"/>
      <c r="N104" s="231">
        <v>0</v>
      </c>
      <c r="O104" s="232"/>
      <c r="P104" s="232"/>
      <c r="Q104" s="232"/>
      <c r="R104" s="232"/>
      <c r="S104" s="232"/>
      <c r="T104" s="232"/>
      <c r="U104" s="233"/>
      <c r="V104" s="227" t="str">
        <f ca="1" t="shared" si="4"/>
        <v/>
      </c>
      <c r="W104" s="161"/>
      <c r="X104" s="161"/>
      <c r="Y104" s="162"/>
      <c r="Z104" s="234" t="str">
        <f ca="1" t="shared" si="5"/>
        <v/>
      </c>
      <c r="AA104" s="235"/>
      <c r="AB104" s="236"/>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231"/>
      <c r="G105" s="232"/>
      <c r="H105" s="232"/>
      <c r="I105" s="232"/>
      <c r="J105" s="232"/>
      <c r="K105" s="232"/>
      <c r="L105" s="232"/>
      <c r="M105" s="233"/>
      <c r="N105" s="231">
        <v>0</v>
      </c>
      <c r="O105" s="232"/>
      <c r="P105" s="232"/>
      <c r="Q105" s="232"/>
      <c r="R105" s="232"/>
      <c r="S105" s="232"/>
      <c r="T105" s="232"/>
      <c r="U105" s="233"/>
      <c r="V105" s="227" t="str">
        <f ca="1" t="shared" si="4"/>
        <v/>
      </c>
      <c r="W105" s="161"/>
      <c r="X105" s="161"/>
      <c r="Y105" s="162"/>
      <c r="Z105" s="234" t="str">
        <f ca="1" t="shared" si="5"/>
        <v/>
      </c>
      <c r="AA105" s="235"/>
      <c r="AB105" s="236"/>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231"/>
      <c r="G106" s="232"/>
      <c r="H106" s="232"/>
      <c r="I106" s="232"/>
      <c r="J106" s="232"/>
      <c r="K106" s="232"/>
      <c r="L106" s="232"/>
      <c r="M106" s="233"/>
      <c r="N106" s="231">
        <v>0</v>
      </c>
      <c r="O106" s="232"/>
      <c r="P106" s="232"/>
      <c r="Q106" s="232"/>
      <c r="R106" s="232"/>
      <c r="S106" s="232"/>
      <c r="T106" s="232"/>
      <c r="U106" s="233"/>
      <c r="V106" s="227" t="str">
        <f ca="1" t="shared" si="4"/>
        <v/>
      </c>
      <c r="W106" s="161"/>
      <c r="X106" s="161"/>
      <c r="Y106" s="162"/>
      <c r="Z106" s="234" t="str">
        <f ca="1" t="shared" si="5"/>
        <v/>
      </c>
      <c r="AA106" s="235"/>
      <c r="AB106" s="236"/>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231"/>
      <c r="G107" s="232"/>
      <c r="H107" s="232"/>
      <c r="I107" s="232"/>
      <c r="J107" s="232"/>
      <c r="K107" s="232"/>
      <c r="L107" s="232"/>
      <c r="M107" s="233"/>
      <c r="N107" s="231">
        <v>0</v>
      </c>
      <c r="O107" s="232"/>
      <c r="P107" s="232"/>
      <c r="Q107" s="232"/>
      <c r="R107" s="232"/>
      <c r="S107" s="232"/>
      <c r="T107" s="232"/>
      <c r="U107" s="233"/>
      <c r="V107" s="227" t="str">
        <f ca="1" t="shared" si="4"/>
        <v/>
      </c>
      <c r="W107" s="161"/>
      <c r="X107" s="161"/>
      <c r="Y107" s="162"/>
      <c r="Z107" s="234" t="str">
        <f ca="1" t="shared" si="5"/>
        <v/>
      </c>
      <c r="AA107" s="235"/>
      <c r="AB107" s="236"/>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231"/>
      <c r="G108" s="232"/>
      <c r="H108" s="232"/>
      <c r="I108" s="232"/>
      <c r="J108" s="232"/>
      <c r="K108" s="232"/>
      <c r="L108" s="232"/>
      <c r="M108" s="233"/>
      <c r="N108" s="231">
        <v>0</v>
      </c>
      <c r="O108" s="232"/>
      <c r="P108" s="232"/>
      <c r="Q108" s="232"/>
      <c r="R108" s="232"/>
      <c r="S108" s="232"/>
      <c r="T108" s="232"/>
      <c r="U108" s="233"/>
      <c r="V108" s="227" t="str">
        <f ca="1" t="shared" si="4"/>
        <v/>
      </c>
      <c r="W108" s="161"/>
      <c r="X108" s="161"/>
      <c r="Y108" s="162"/>
      <c r="Z108" s="234" t="str">
        <f ca="1" t="shared" si="5"/>
        <v/>
      </c>
      <c r="AA108" s="235"/>
      <c r="AB108" s="236"/>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231"/>
      <c r="G109" s="232"/>
      <c r="H109" s="232"/>
      <c r="I109" s="232"/>
      <c r="J109" s="232"/>
      <c r="K109" s="232"/>
      <c r="L109" s="232"/>
      <c r="M109" s="233"/>
      <c r="N109" s="231">
        <v>0</v>
      </c>
      <c r="O109" s="232"/>
      <c r="P109" s="232"/>
      <c r="Q109" s="232"/>
      <c r="R109" s="232"/>
      <c r="S109" s="232"/>
      <c r="T109" s="232"/>
      <c r="U109" s="233"/>
      <c r="V109" s="227" t="str">
        <f ca="1" t="shared" si="4"/>
        <v/>
      </c>
      <c r="W109" s="161"/>
      <c r="X109" s="161"/>
      <c r="Y109" s="162"/>
      <c r="Z109" s="234" t="str">
        <f ca="1" t="shared" si="5"/>
        <v/>
      </c>
      <c r="AA109" s="235"/>
      <c r="AB109" s="236"/>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231"/>
      <c r="G110" s="232"/>
      <c r="H110" s="232"/>
      <c r="I110" s="232"/>
      <c r="J110" s="232"/>
      <c r="K110" s="232"/>
      <c r="L110" s="232"/>
      <c r="M110" s="233"/>
      <c r="N110" s="231">
        <v>0</v>
      </c>
      <c r="O110" s="232"/>
      <c r="P110" s="232"/>
      <c r="Q110" s="232"/>
      <c r="R110" s="232"/>
      <c r="S110" s="232"/>
      <c r="T110" s="232"/>
      <c r="U110" s="233"/>
      <c r="V110" s="227" t="str">
        <f ca="1" t="shared" si="4"/>
        <v/>
      </c>
      <c r="W110" s="161"/>
      <c r="X110" s="161"/>
      <c r="Y110" s="162"/>
      <c r="Z110" s="234" t="str">
        <f ca="1" t="shared" si="5"/>
        <v/>
      </c>
      <c r="AA110" s="235"/>
      <c r="AB110" s="236"/>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231"/>
      <c r="G111" s="232"/>
      <c r="H111" s="232"/>
      <c r="I111" s="232"/>
      <c r="J111" s="232"/>
      <c r="K111" s="232"/>
      <c r="L111" s="232"/>
      <c r="M111" s="233"/>
      <c r="N111" s="231">
        <v>0</v>
      </c>
      <c r="O111" s="232"/>
      <c r="P111" s="232"/>
      <c r="Q111" s="232"/>
      <c r="R111" s="232"/>
      <c r="S111" s="232"/>
      <c r="T111" s="232"/>
      <c r="U111" s="233"/>
      <c r="V111" s="227" t="str">
        <f ca="1" t="shared" si="4"/>
        <v/>
      </c>
      <c r="W111" s="161"/>
      <c r="X111" s="161"/>
      <c r="Y111" s="162"/>
      <c r="Z111" s="234" t="str">
        <f ca="1" t="shared" si="5"/>
        <v/>
      </c>
      <c r="AA111" s="235"/>
      <c r="AB111" s="236"/>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231"/>
      <c r="G112" s="232"/>
      <c r="H112" s="232"/>
      <c r="I112" s="232"/>
      <c r="J112" s="232"/>
      <c r="K112" s="232"/>
      <c r="L112" s="232"/>
      <c r="M112" s="233"/>
      <c r="N112" s="231">
        <v>0</v>
      </c>
      <c r="O112" s="232"/>
      <c r="P112" s="232"/>
      <c r="Q112" s="232"/>
      <c r="R112" s="232"/>
      <c r="S112" s="232"/>
      <c r="T112" s="232"/>
      <c r="U112" s="233"/>
      <c r="V112" s="227" t="str">
        <f ca="1" t="shared" si="4"/>
        <v/>
      </c>
      <c r="W112" s="161"/>
      <c r="X112" s="161"/>
      <c r="Y112" s="162"/>
      <c r="Z112" s="234" t="str">
        <f ca="1" t="shared" si="5"/>
        <v/>
      </c>
      <c r="AA112" s="235"/>
      <c r="AB112" s="236"/>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237"/>
      <c r="G113" s="238"/>
      <c r="H113" s="238"/>
      <c r="I113" s="238"/>
      <c r="J113" s="238"/>
      <c r="K113" s="238"/>
      <c r="L113" s="238"/>
      <c r="M113" s="239"/>
      <c r="N113" s="237">
        <v>0</v>
      </c>
      <c r="O113" s="238"/>
      <c r="P113" s="238"/>
      <c r="Q113" s="238"/>
      <c r="R113" s="238"/>
      <c r="S113" s="238"/>
      <c r="T113" s="238"/>
      <c r="U113" s="239"/>
      <c r="V113" s="227" t="str">
        <f ca="1" t="shared" si="4"/>
        <v/>
      </c>
      <c r="W113" s="161"/>
      <c r="X113" s="161"/>
      <c r="Y113" s="162"/>
      <c r="Z113" s="240" t="str">
        <f ca="1" t="shared" si="5"/>
        <v/>
      </c>
      <c r="AA113" s="241"/>
      <c r="AB113" s="24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37">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7" operator="lessThan">
      <formula>75</formula>
    </cfRule>
  </conditionalFormatting>
  <conditionalFormatting sqref="Z13:AB62">
    <cfRule type="containsText" dxfId="7" priority="5"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conditionalFormatting sqref="Z64:AB113">
    <cfRule type="containsText" dxfId="7" priority="4"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50"/>
  </sheetPr>
  <dimension ref="A1:BE120"/>
  <sheetViews>
    <sheetView showGridLines="0" zoomScaleSheetLayoutView="85" workbookViewId="0">
      <selection activeCell="A1" sqref="A1:AB2"/>
    </sheetView>
  </sheetViews>
  <sheetFormatPr defaultColWidth="0" defaultRowHeight="13.8" customHeight="1" zeroHeight="1"/>
  <cols>
    <col min="1" max="1" width="4.11111111111111" style="65" customWidth="1"/>
    <col min="2" max="2" width="28.6666666666667" style="65" customWidth="1"/>
    <col min="3" max="5" width="3.33333333333333" style="65" customWidth="1"/>
    <col min="6" max="16" width="4.66666666666667" style="65" customWidth="1"/>
    <col min="17" max="18" width="4.66666666666667" style="66" customWidth="1"/>
    <col min="19" max="28" width="4.66666666666667" style="65" customWidth="1"/>
    <col min="29" max="29" width="4.11111111111111" style="66" customWidth="1"/>
    <col min="30" max="30" width="7.11111111111111" style="66" hidden="1"/>
    <col min="31" max="31" width="10.3333333333333" style="65" hidden="1"/>
    <col min="32" max="34" width="7.11111111111111" style="66" hidden="1"/>
    <col min="35" max="35" width="7.11111111111111" style="63" hidden="1"/>
    <col min="36" max="38" width="4.66666666666667" style="67" hidden="1"/>
    <col min="39" max="55" width="4.66666666666667" style="68" hidden="1"/>
    <col min="56" max="255" width="4.66666666666667" style="67" hidden="1"/>
    <col min="256" max="256" width="4.11111111111111" style="67" hidden="1"/>
    <col min="257" max="257" width="28.6666666666667" style="67" hidden="1"/>
    <col min="258" max="270" width="3.33333333333333" style="67" hidden="1"/>
    <col min="271" max="271" width="4.66666666666667" style="67" hidden="1"/>
    <col min="272" max="273" width="5.66666666666667" style="67" hidden="1"/>
    <col min="274" max="283" width="3.33333333333333" style="67" hidden="1"/>
    <col min="284" max="284" width="4.11111111111111" style="67" hidden="1"/>
    <col min="285" max="286" width="5.66666666666667" style="67" hidden="1"/>
    <col min="287" max="287" width="8.66666666666667" style="67" hidden="1"/>
    <col min="288" max="291" width="5.66666666666667" style="67" hidden="1"/>
    <col min="292" max="511" width="4.66666666666667" style="67" hidden="1"/>
    <col min="512" max="512" width="4.11111111111111" style="67" hidden="1"/>
    <col min="513" max="513" width="28.6666666666667" style="67" hidden="1"/>
    <col min="514" max="526" width="3.33333333333333" style="67" hidden="1"/>
    <col min="527" max="527" width="4.66666666666667" style="67" hidden="1"/>
    <col min="528" max="529" width="5.66666666666667" style="67" hidden="1"/>
    <col min="530" max="539" width="3.33333333333333" style="67" hidden="1"/>
    <col min="540" max="540" width="4.11111111111111" style="67" hidden="1"/>
    <col min="541" max="542" width="5.66666666666667" style="67" hidden="1"/>
    <col min="543" max="543" width="8.66666666666667" style="67" hidden="1"/>
    <col min="544" max="547" width="5.66666666666667" style="67" hidden="1"/>
    <col min="548" max="767" width="4.66666666666667" style="67" hidden="1"/>
    <col min="768" max="768" width="4.11111111111111" style="67" hidden="1"/>
    <col min="769" max="769" width="28.6666666666667" style="67" hidden="1"/>
    <col min="770" max="782" width="3.33333333333333" style="67" hidden="1"/>
    <col min="783" max="783" width="4.66666666666667" style="67" hidden="1"/>
    <col min="784" max="785" width="5.66666666666667" style="67" hidden="1"/>
    <col min="786" max="795" width="3.33333333333333" style="67" hidden="1"/>
    <col min="796" max="796" width="4.11111111111111" style="67" hidden="1"/>
    <col min="797" max="798" width="5.66666666666667" style="67" hidden="1"/>
    <col min="799" max="799" width="8.66666666666667" style="67" hidden="1"/>
    <col min="800" max="803" width="5.66666666666667" style="67" hidden="1"/>
    <col min="804" max="1023" width="4.66666666666667" style="67" hidden="1"/>
    <col min="1024" max="1024" width="4.11111111111111" style="67" hidden="1"/>
    <col min="1025" max="1025" width="28.6666666666667" style="67" hidden="1"/>
    <col min="1026" max="1038" width="3.33333333333333" style="67" hidden="1"/>
    <col min="1039" max="1039" width="4.66666666666667" style="67" hidden="1"/>
    <col min="1040" max="1041" width="5.66666666666667" style="67" hidden="1"/>
    <col min="1042" max="1051" width="3.33333333333333" style="67" hidden="1"/>
    <col min="1052" max="1052" width="4.11111111111111" style="67" hidden="1"/>
    <col min="1053" max="1054" width="5.66666666666667" style="67" hidden="1"/>
    <col min="1055" max="1055" width="8.66666666666667" style="67" hidden="1"/>
    <col min="1056" max="1059" width="5.66666666666667" style="67" hidden="1"/>
    <col min="1060" max="1279" width="4.66666666666667" style="67" hidden="1"/>
    <col min="1280" max="1280" width="4.11111111111111" style="67" hidden="1"/>
    <col min="1281" max="1281" width="28.6666666666667" style="67" hidden="1"/>
    <col min="1282" max="1294" width="3.33333333333333" style="67" hidden="1"/>
    <col min="1295" max="1295" width="4.66666666666667" style="67" hidden="1"/>
    <col min="1296" max="1297" width="5.66666666666667" style="67" hidden="1"/>
    <col min="1298" max="1307" width="3.33333333333333" style="67" hidden="1"/>
    <col min="1308" max="1308" width="4.11111111111111" style="67" hidden="1"/>
    <col min="1309" max="1310" width="5.66666666666667" style="67" hidden="1"/>
    <col min="1311" max="1311" width="8.66666666666667" style="67" hidden="1"/>
    <col min="1312" max="1315" width="5.66666666666667" style="67" hidden="1"/>
    <col min="1316" max="1535" width="4.66666666666667" style="67" hidden="1"/>
    <col min="1536" max="1536" width="4.11111111111111" style="67" hidden="1"/>
    <col min="1537" max="1537" width="28.6666666666667" style="67" hidden="1"/>
    <col min="1538" max="1550" width="3.33333333333333" style="67" hidden="1"/>
    <col min="1551" max="1551" width="4.66666666666667" style="67" hidden="1"/>
    <col min="1552" max="1553" width="5.66666666666667" style="67" hidden="1"/>
    <col min="1554" max="1563" width="3.33333333333333" style="67" hidden="1"/>
    <col min="1564" max="1564" width="4.11111111111111" style="67" hidden="1"/>
    <col min="1565" max="1566" width="5.66666666666667" style="67" hidden="1"/>
    <col min="1567" max="1567" width="8.66666666666667" style="67" hidden="1"/>
    <col min="1568" max="1571" width="5.66666666666667" style="67" hidden="1"/>
    <col min="1572" max="1791" width="4.66666666666667" style="67" hidden="1"/>
    <col min="1792" max="1792" width="4.11111111111111" style="67" hidden="1"/>
    <col min="1793" max="1793" width="28.6666666666667" style="67" hidden="1"/>
    <col min="1794" max="1806" width="3.33333333333333" style="67" hidden="1"/>
    <col min="1807" max="1807" width="4.66666666666667" style="67" hidden="1"/>
    <col min="1808" max="1809" width="5.66666666666667" style="67" hidden="1"/>
    <col min="1810" max="1819" width="3.33333333333333" style="67" hidden="1"/>
    <col min="1820" max="1820" width="4.11111111111111" style="67" hidden="1"/>
    <col min="1821" max="1822" width="5.66666666666667" style="67" hidden="1"/>
    <col min="1823" max="1823" width="8.66666666666667" style="67" hidden="1"/>
    <col min="1824" max="1827" width="5.66666666666667" style="67" hidden="1"/>
    <col min="1828" max="2047" width="4.66666666666667" style="67" hidden="1"/>
    <col min="2048" max="2048" width="4.11111111111111" style="67" hidden="1"/>
    <col min="2049" max="2049" width="28.6666666666667" style="67" hidden="1"/>
    <col min="2050" max="2062" width="3.33333333333333" style="67" hidden="1"/>
    <col min="2063" max="2063" width="4.66666666666667" style="67" hidden="1"/>
    <col min="2064" max="2065" width="5.66666666666667" style="67" hidden="1"/>
    <col min="2066" max="2075" width="3.33333333333333" style="67" hidden="1"/>
    <col min="2076" max="2076" width="4.11111111111111" style="67" hidden="1"/>
    <col min="2077" max="2078" width="5.66666666666667" style="67" hidden="1"/>
    <col min="2079" max="2079" width="8.66666666666667" style="67" hidden="1"/>
    <col min="2080" max="2083" width="5.66666666666667" style="67" hidden="1"/>
    <col min="2084" max="2303" width="4.66666666666667" style="67" hidden="1"/>
    <col min="2304" max="2304" width="4.11111111111111" style="67" hidden="1"/>
    <col min="2305" max="2305" width="28.6666666666667" style="67" hidden="1"/>
    <col min="2306" max="2318" width="3.33333333333333" style="67" hidden="1"/>
    <col min="2319" max="2319" width="4.66666666666667" style="67" hidden="1"/>
    <col min="2320" max="2321" width="5.66666666666667" style="67" hidden="1"/>
    <col min="2322" max="2331" width="3.33333333333333" style="67" hidden="1"/>
    <col min="2332" max="2332" width="4.11111111111111" style="67" hidden="1"/>
    <col min="2333" max="2334" width="5.66666666666667" style="67" hidden="1"/>
    <col min="2335" max="2335" width="8.66666666666667" style="67" hidden="1"/>
    <col min="2336" max="2339" width="5.66666666666667" style="67" hidden="1"/>
    <col min="2340" max="2559" width="4.66666666666667" style="67" hidden="1"/>
    <col min="2560" max="2560" width="4.11111111111111" style="67" hidden="1"/>
    <col min="2561" max="2561" width="28.6666666666667" style="67" hidden="1"/>
    <col min="2562" max="2574" width="3.33333333333333" style="67" hidden="1"/>
    <col min="2575" max="2575" width="4.66666666666667" style="67" hidden="1"/>
    <col min="2576" max="2577" width="5.66666666666667" style="67" hidden="1"/>
    <col min="2578" max="2587" width="3.33333333333333" style="67" hidden="1"/>
    <col min="2588" max="2588" width="4.11111111111111" style="67" hidden="1"/>
    <col min="2589" max="2590" width="5.66666666666667" style="67" hidden="1"/>
    <col min="2591" max="2591" width="8.66666666666667" style="67" hidden="1"/>
    <col min="2592" max="2595" width="5.66666666666667" style="67" hidden="1"/>
    <col min="2596" max="2815" width="4.66666666666667" style="67" hidden="1"/>
    <col min="2816" max="2816" width="4.11111111111111" style="67" hidden="1"/>
    <col min="2817" max="2817" width="28.6666666666667" style="67" hidden="1"/>
    <col min="2818" max="2830" width="3.33333333333333" style="67" hidden="1"/>
    <col min="2831" max="2831" width="4.66666666666667" style="67" hidden="1"/>
    <col min="2832" max="2833" width="5.66666666666667" style="67" hidden="1"/>
    <col min="2834" max="2843" width="3.33333333333333" style="67" hidden="1"/>
    <col min="2844" max="2844" width="4.11111111111111" style="67" hidden="1"/>
    <col min="2845" max="2846" width="5.66666666666667" style="67" hidden="1"/>
    <col min="2847" max="2847" width="8.66666666666667" style="67" hidden="1"/>
    <col min="2848" max="2851" width="5.66666666666667" style="67" hidden="1"/>
    <col min="2852" max="3071" width="4.66666666666667" style="67" hidden="1"/>
    <col min="3072" max="3072" width="4.11111111111111" style="67" hidden="1"/>
    <col min="3073" max="3073" width="28.6666666666667" style="67" hidden="1"/>
    <col min="3074" max="3086" width="3.33333333333333" style="67" hidden="1"/>
    <col min="3087" max="3087" width="4.66666666666667" style="67" hidden="1"/>
    <col min="3088" max="3089" width="5.66666666666667" style="67" hidden="1"/>
    <col min="3090" max="3099" width="3.33333333333333" style="67" hidden="1"/>
    <col min="3100" max="3100" width="4.11111111111111" style="67" hidden="1"/>
    <col min="3101" max="3102" width="5.66666666666667" style="67" hidden="1"/>
    <col min="3103" max="3103" width="8.66666666666667" style="67" hidden="1"/>
    <col min="3104" max="3107" width="5.66666666666667" style="67" hidden="1"/>
    <col min="3108" max="3327" width="4.66666666666667" style="67" hidden="1"/>
    <col min="3328" max="3328" width="4.11111111111111" style="67" hidden="1"/>
    <col min="3329" max="3329" width="28.6666666666667" style="67" hidden="1"/>
    <col min="3330" max="3342" width="3.33333333333333" style="67" hidden="1"/>
    <col min="3343" max="3343" width="4.66666666666667" style="67" hidden="1"/>
    <col min="3344" max="3345" width="5.66666666666667" style="67" hidden="1"/>
    <col min="3346" max="3355" width="3.33333333333333" style="67" hidden="1"/>
    <col min="3356" max="3356" width="4.11111111111111" style="67" hidden="1"/>
    <col min="3357" max="3358" width="5.66666666666667" style="67" hidden="1"/>
    <col min="3359" max="3359" width="8.66666666666667" style="67" hidden="1"/>
    <col min="3360" max="3363" width="5.66666666666667" style="67" hidden="1"/>
    <col min="3364" max="3583" width="4.66666666666667" style="67" hidden="1"/>
    <col min="3584" max="3584" width="4.11111111111111" style="67" hidden="1"/>
    <col min="3585" max="3585" width="28.6666666666667" style="67" hidden="1"/>
    <col min="3586" max="3598" width="3.33333333333333" style="67" hidden="1"/>
    <col min="3599" max="3599" width="4.66666666666667" style="67" hidden="1"/>
    <col min="3600" max="3601" width="5.66666666666667" style="67" hidden="1"/>
    <col min="3602" max="3611" width="3.33333333333333" style="67" hidden="1"/>
    <col min="3612" max="3612" width="4.11111111111111" style="67" hidden="1"/>
    <col min="3613" max="3614" width="5.66666666666667" style="67" hidden="1"/>
    <col min="3615" max="3615" width="8.66666666666667" style="67" hidden="1"/>
    <col min="3616" max="3619" width="5.66666666666667" style="67" hidden="1"/>
    <col min="3620" max="3839" width="4.66666666666667" style="67" hidden="1"/>
    <col min="3840" max="3840" width="4.11111111111111" style="67" hidden="1"/>
    <col min="3841" max="3841" width="28.6666666666667" style="67" hidden="1"/>
    <col min="3842" max="3854" width="3.33333333333333" style="67" hidden="1"/>
    <col min="3855" max="3855" width="4.66666666666667" style="67" hidden="1"/>
    <col min="3856" max="3857" width="5.66666666666667" style="67" hidden="1"/>
    <col min="3858" max="3867" width="3.33333333333333" style="67" hidden="1"/>
    <col min="3868" max="3868" width="4.11111111111111" style="67" hidden="1"/>
    <col min="3869" max="3870" width="5.66666666666667" style="67" hidden="1"/>
    <col min="3871" max="3871" width="8.66666666666667" style="67" hidden="1"/>
    <col min="3872" max="3875" width="5.66666666666667" style="67" hidden="1"/>
    <col min="3876" max="4095" width="4.66666666666667" style="67" hidden="1"/>
    <col min="4096" max="4096" width="4.11111111111111" style="67" hidden="1"/>
    <col min="4097" max="4097" width="28.6666666666667" style="67" hidden="1"/>
    <col min="4098" max="4110" width="3.33333333333333" style="67" hidden="1"/>
    <col min="4111" max="4111" width="4.66666666666667" style="67" hidden="1"/>
    <col min="4112" max="4113" width="5.66666666666667" style="67" hidden="1"/>
    <col min="4114" max="4123" width="3.33333333333333" style="67" hidden="1"/>
    <col min="4124" max="4124" width="4.11111111111111" style="67" hidden="1"/>
    <col min="4125" max="4126" width="5.66666666666667" style="67" hidden="1"/>
    <col min="4127" max="4127" width="8.66666666666667" style="67" hidden="1"/>
    <col min="4128" max="4131" width="5.66666666666667" style="67" hidden="1"/>
    <col min="4132" max="4351" width="4.66666666666667" style="67" hidden="1"/>
    <col min="4352" max="4352" width="4.11111111111111" style="67" hidden="1"/>
    <col min="4353" max="4353" width="28.6666666666667" style="67" hidden="1"/>
    <col min="4354" max="4366" width="3.33333333333333" style="67" hidden="1"/>
    <col min="4367" max="4367" width="4.66666666666667" style="67" hidden="1"/>
    <col min="4368" max="4369" width="5.66666666666667" style="67" hidden="1"/>
    <col min="4370" max="4379" width="3.33333333333333" style="67" hidden="1"/>
    <col min="4380" max="4380" width="4.11111111111111" style="67" hidden="1"/>
    <col min="4381" max="4382" width="5.66666666666667" style="67" hidden="1"/>
    <col min="4383" max="4383" width="8.66666666666667" style="67" hidden="1"/>
    <col min="4384" max="4387" width="5.66666666666667" style="67" hidden="1"/>
    <col min="4388" max="4607" width="4.66666666666667" style="67" hidden="1"/>
    <col min="4608" max="4608" width="4.11111111111111" style="67" hidden="1"/>
    <col min="4609" max="4609" width="28.6666666666667" style="67" hidden="1"/>
    <col min="4610" max="4622" width="3.33333333333333" style="67" hidden="1"/>
    <col min="4623" max="4623" width="4.66666666666667" style="67" hidden="1"/>
    <col min="4624" max="4625" width="5.66666666666667" style="67" hidden="1"/>
    <col min="4626" max="4635" width="3.33333333333333" style="67" hidden="1"/>
    <col min="4636" max="4636" width="4.11111111111111" style="67" hidden="1"/>
    <col min="4637" max="4638" width="5.66666666666667" style="67" hidden="1"/>
    <col min="4639" max="4639" width="8.66666666666667" style="67" hidden="1"/>
    <col min="4640" max="4643" width="5.66666666666667" style="67" hidden="1"/>
    <col min="4644" max="4863" width="4.66666666666667" style="67" hidden="1"/>
    <col min="4864" max="4864" width="4.11111111111111" style="67" hidden="1"/>
    <col min="4865" max="4865" width="28.6666666666667" style="67" hidden="1"/>
    <col min="4866" max="4878" width="3.33333333333333" style="67" hidden="1"/>
    <col min="4879" max="4879" width="4.66666666666667" style="67" hidden="1"/>
    <col min="4880" max="4881" width="5.66666666666667" style="67" hidden="1"/>
    <col min="4882" max="4891" width="3.33333333333333" style="67" hidden="1"/>
    <col min="4892" max="4892" width="4.11111111111111" style="67" hidden="1"/>
    <col min="4893" max="4894" width="5.66666666666667" style="67" hidden="1"/>
    <col min="4895" max="4895" width="8.66666666666667" style="67" hidden="1"/>
    <col min="4896" max="4899" width="5.66666666666667" style="67" hidden="1"/>
    <col min="4900" max="5119" width="4.66666666666667" style="67" hidden="1"/>
    <col min="5120" max="5120" width="4.11111111111111" style="67" hidden="1"/>
    <col min="5121" max="5121" width="28.6666666666667" style="67" hidden="1"/>
    <col min="5122" max="5134" width="3.33333333333333" style="67" hidden="1"/>
    <col min="5135" max="5135" width="4.66666666666667" style="67" hidden="1"/>
    <col min="5136" max="5137" width="5.66666666666667" style="67" hidden="1"/>
    <col min="5138" max="5147" width="3.33333333333333" style="67" hidden="1"/>
    <col min="5148" max="5148" width="4.11111111111111" style="67" hidden="1"/>
    <col min="5149" max="5150" width="5.66666666666667" style="67" hidden="1"/>
    <col min="5151" max="5151" width="8.66666666666667" style="67" hidden="1"/>
    <col min="5152" max="5155" width="5.66666666666667" style="67" hidden="1"/>
    <col min="5156" max="5375" width="4.66666666666667" style="67" hidden="1"/>
    <col min="5376" max="5376" width="4.11111111111111" style="67" hidden="1"/>
    <col min="5377" max="5377" width="28.6666666666667" style="67" hidden="1"/>
    <col min="5378" max="5390" width="3.33333333333333" style="67" hidden="1"/>
    <col min="5391" max="5391" width="4.66666666666667" style="67" hidden="1"/>
    <col min="5392" max="5393" width="5.66666666666667" style="67" hidden="1"/>
    <col min="5394" max="5403" width="3.33333333333333" style="67" hidden="1"/>
    <col min="5404" max="5404" width="4.11111111111111" style="67" hidden="1"/>
    <col min="5405" max="5406" width="5.66666666666667" style="67" hidden="1"/>
    <col min="5407" max="5407" width="8.66666666666667" style="67" hidden="1"/>
    <col min="5408" max="5411" width="5.66666666666667" style="67" hidden="1"/>
    <col min="5412" max="5631" width="4.66666666666667" style="67" hidden="1"/>
    <col min="5632" max="5632" width="4.11111111111111" style="67" hidden="1"/>
    <col min="5633" max="5633" width="28.6666666666667" style="67" hidden="1"/>
    <col min="5634" max="5646" width="3.33333333333333" style="67" hidden="1"/>
    <col min="5647" max="5647" width="4.66666666666667" style="67" hidden="1"/>
    <col min="5648" max="5649" width="5.66666666666667" style="67" hidden="1"/>
    <col min="5650" max="5659" width="3.33333333333333" style="67" hidden="1"/>
    <col min="5660" max="5660" width="4.11111111111111" style="67" hidden="1"/>
    <col min="5661" max="5662" width="5.66666666666667" style="67" hidden="1"/>
    <col min="5663" max="5663" width="8.66666666666667" style="67" hidden="1"/>
    <col min="5664" max="5667" width="5.66666666666667" style="67" hidden="1"/>
    <col min="5668" max="5887" width="4.66666666666667" style="67" hidden="1"/>
    <col min="5888" max="5888" width="4.11111111111111" style="67" hidden="1"/>
    <col min="5889" max="5889" width="28.6666666666667" style="67" hidden="1"/>
    <col min="5890" max="5902" width="3.33333333333333" style="67" hidden="1"/>
    <col min="5903" max="5903" width="4.66666666666667" style="67" hidden="1"/>
    <col min="5904" max="5905" width="5.66666666666667" style="67" hidden="1"/>
    <col min="5906" max="5915" width="3.33333333333333" style="67" hidden="1"/>
    <col min="5916" max="5916" width="4.11111111111111" style="67" hidden="1"/>
    <col min="5917" max="5918" width="5.66666666666667" style="67" hidden="1"/>
    <col min="5919" max="5919" width="8.66666666666667" style="67" hidden="1"/>
    <col min="5920" max="5923" width="5.66666666666667" style="67" hidden="1"/>
    <col min="5924" max="6143" width="4.66666666666667" style="67" hidden="1"/>
    <col min="6144" max="6144" width="4.11111111111111" style="67" hidden="1"/>
    <col min="6145" max="6145" width="28.6666666666667" style="67" hidden="1"/>
    <col min="6146" max="6158" width="3.33333333333333" style="67" hidden="1"/>
    <col min="6159" max="6159" width="4.66666666666667" style="67" hidden="1"/>
    <col min="6160" max="6161" width="5.66666666666667" style="67" hidden="1"/>
    <col min="6162" max="6171" width="3.33333333333333" style="67" hidden="1"/>
    <col min="6172" max="6172" width="4.11111111111111" style="67" hidden="1"/>
    <col min="6173" max="6174" width="5.66666666666667" style="67" hidden="1"/>
    <col min="6175" max="6175" width="8.66666666666667" style="67" hidden="1"/>
    <col min="6176" max="6179" width="5.66666666666667" style="67" hidden="1"/>
    <col min="6180" max="6399" width="4.66666666666667" style="67" hidden="1"/>
    <col min="6400" max="6400" width="4.11111111111111" style="67" hidden="1"/>
    <col min="6401" max="6401" width="28.6666666666667" style="67" hidden="1"/>
    <col min="6402" max="6414" width="3.33333333333333" style="67" hidden="1"/>
    <col min="6415" max="6415" width="4.66666666666667" style="67" hidden="1"/>
    <col min="6416" max="6417" width="5.66666666666667" style="67" hidden="1"/>
    <col min="6418" max="6427" width="3.33333333333333" style="67" hidden="1"/>
    <col min="6428" max="6428" width="4.11111111111111" style="67" hidden="1"/>
    <col min="6429" max="6430" width="5.66666666666667" style="67" hidden="1"/>
    <col min="6431" max="6431" width="8.66666666666667" style="67" hidden="1"/>
    <col min="6432" max="6435" width="5.66666666666667" style="67" hidden="1"/>
    <col min="6436" max="6655" width="4.66666666666667" style="67" hidden="1"/>
    <col min="6656" max="6656" width="4.11111111111111" style="67" hidden="1"/>
    <col min="6657" max="6657" width="28.6666666666667" style="67" hidden="1"/>
    <col min="6658" max="6670" width="3.33333333333333" style="67" hidden="1"/>
    <col min="6671" max="6671" width="4.66666666666667" style="67" hidden="1"/>
    <col min="6672" max="6673" width="5.66666666666667" style="67" hidden="1"/>
    <col min="6674" max="6683" width="3.33333333333333" style="67" hidden="1"/>
    <col min="6684" max="6684" width="4.11111111111111" style="67" hidden="1"/>
    <col min="6685" max="6686" width="5.66666666666667" style="67" hidden="1"/>
    <col min="6687" max="6687" width="8.66666666666667" style="67" hidden="1"/>
    <col min="6688" max="6691" width="5.66666666666667" style="67" hidden="1"/>
    <col min="6692" max="6911" width="4.66666666666667" style="67" hidden="1"/>
    <col min="6912" max="6912" width="4.11111111111111" style="67" hidden="1"/>
    <col min="6913" max="6913" width="28.6666666666667" style="67" hidden="1"/>
    <col min="6914" max="6926" width="3.33333333333333" style="67" hidden="1"/>
    <col min="6927" max="6927" width="4.66666666666667" style="67" hidden="1"/>
    <col min="6928" max="6929" width="5.66666666666667" style="67" hidden="1"/>
    <col min="6930" max="6939" width="3.33333333333333" style="67" hidden="1"/>
    <col min="6940" max="6940" width="4.11111111111111" style="67" hidden="1"/>
    <col min="6941" max="6942" width="5.66666666666667" style="67" hidden="1"/>
    <col min="6943" max="6943" width="8.66666666666667" style="67" hidden="1"/>
    <col min="6944" max="6947" width="5.66666666666667" style="67" hidden="1"/>
    <col min="6948" max="7167" width="4.66666666666667" style="67" hidden="1"/>
    <col min="7168" max="7168" width="4.11111111111111" style="67" hidden="1"/>
    <col min="7169" max="7169" width="28.6666666666667" style="67" hidden="1"/>
    <col min="7170" max="7182" width="3.33333333333333" style="67" hidden="1"/>
    <col min="7183" max="7183" width="4.66666666666667" style="67" hidden="1"/>
    <col min="7184" max="7185" width="5.66666666666667" style="67" hidden="1"/>
    <col min="7186" max="7195" width="3.33333333333333" style="67" hidden="1"/>
    <col min="7196" max="7196" width="4.11111111111111" style="67" hidden="1"/>
    <col min="7197" max="7198" width="5.66666666666667" style="67" hidden="1"/>
    <col min="7199" max="7199" width="8.66666666666667" style="67" hidden="1"/>
    <col min="7200" max="7203" width="5.66666666666667" style="67" hidden="1"/>
    <col min="7204" max="7423" width="4.66666666666667" style="67" hidden="1"/>
    <col min="7424" max="7424" width="4.11111111111111" style="67" hidden="1"/>
    <col min="7425" max="7425" width="28.6666666666667" style="67" hidden="1"/>
    <col min="7426" max="7438" width="3.33333333333333" style="67" hidden="1"/>
    <col min="7439" max="7439" width="4.66666666666667" style="67" hidden="1"/>
    <col min="7440" max="7441" width="5.66666666666667" style="67" hidden="1"/>
    <col min="7442" max="7451" width="3.33333333333333" style="67" hidden="1"/>
    <col min="7452" max="7452" width="4.11111111111111" style="67" hidden="1"/>
    <col min="7453" max="7454" width="5.66666666666667" style="67" hidden="1"/>
    <col min="7455" max="7455" width="8.66666666666667" style="67" hidden="1"/>
    <col min="7456" max="7459" width="5.66666666666667" style="67" hidden="1"/>
    <col min="7460" max="7679" width="4.66666666666667" style="67" hidden="1"/>
    <col min="7680" max="7680" width="4.11111111111111" style="67" hidden="1"/>
    <col min="7681" max="7681" width="28.6666666666667" style="67" hidden="1"/>
    <col min="7682" max="7694" width="3.33333333333333" style="67" hidden="1"/>
    <col min="7695" max="7695" width="4.66666666666667" style="67" hidden="1"/>
    <col min="7696" max="7697" width="5.66666666666667" style="67" hidden="1"/>
    <col min="7698" max="7707" width="3.33333333333333" style="67" hidden="1"/>
    <col min="7708" max="7708" width="4.11111111111111" style="67" hidden="1"/>
    <col min="7709" max="7710" width="5.66666666666667" style="67" hidden="1"/>
    <col min="7711" max="7711" width="8.66666666666667" style="67" hidden="1"/>
    <col min="7712" max="7715" width="5.66666666666667" style="67" hidden="1"/>
    <col min="7716" max="7935" width="4.66666666666667" style="67" hidden="1"/>
    <col min="7936" max="7936" width="4.11111111111111" style="67" hidden="1"/>
    <col min="7937" max="7937" width="28.6666666666667" style="67" hidden="1"/>
    <col min="7938" max="7950" width="3.33333333333333" style="67" hidden="1"/>
    <col min="7951" max="7951" width="4.66666666666667" style="67" hidden="1"/>
    <col min="7952" max="7953" width="5.66666666666667" style="67" hidden="1"/>
    <col min="7954" max="7963" width="3.33333333333333" style="67" hidden="1"/>
    <col min="7964" max="7964" width="4.11111111111111" style="67" hidden="1"/>
    <col min="7965" max="7966" width="5.66666666666667" style="67" hidden="1"/>
    <col min="7967" max="7967" width="8.66666666666667" style="67" hidden="1"/>
    <col min="7968" max="7971" width="5.66666666666667" style="67" hidden="1"/>
    <col min="7972" max="8191" width="4.66666666666667" style="67" hidden="1"/>
    <col min="8192" max="8192" width="4.11111111111111" style="67" hidden="1"/>
    <col min="8193" max="8193" width="28.6666666666667" style="67" hidden="1"/>
    <col min="8194" max="8206" width="3.33333333333333" style="67" hidden="1"/>
    <col min="8207" max="8207" width="4.66666666666667" style="67" hidden="1"/>
    <col min="8208" max="8209" width="5.66666666666667" style="67" hidden="1"/>
    <col min="8210" max="8219" width="3.33333333333333" style="67" hidden="1"/>
    <col min="8220" max="8220" width="4.11111111111111" style="67" hidden="1"/>
    <col min="8221" max="8222" width="5.66666666666667" style="67" hidden="1"/>
    <col min="8223" max="8223" width="8.66666666666667" style="67" hidden="1"/>
    <col min="8224" max="8227" width="5.66666666666667" style="67" hidden="1"/>
    <col min="8228" max="8447" width="4.66666666666667" style="67" hidden="1"/>
    <col min="8448" max="8448" width="4.11111111111111" style="67" hidden="1"/>
    <col min="8449" max="8449" width="28.6666666666667" style="67" hidden="1"/>
    <col min="8450" max="8462" width="3.33333333333333" style="67" hidden="1"/>
    <col min="8463" max="8463" width="4.66666666666667" style="67" hidden="1"/>
    <col min="8464" max="8465" width="5.66666666666667" style="67" hidden="1"/>
    <col min="8466" max="8475" width="3.33333333333333" style="67" hidden="1"/>
    <col min="8476" max="8476" width="4.11111111111111" style="67" hidden="1"/>
    <col min="8477" max="8478" width="5.66666666666667" style="67" hidden="1"/>
    <col min="8479" max="8479" width="8.66666666666667" style="67" hidden="1"/>
    <col min="8480" max="8483" width="5.66666666666667" style="67" hidden="1"/>
    <col min="8484" max="8703" width="4.66666666666667" style="67" hidden="1"/>
    <col min="8704" max="8704" width="4.11111111111111" style="67" hidden="1"/>
    <col min="8705" max="8705" width="28.6666666666667" style="67" hidden="1"/>
    <col min="8706" max="8718" width="3.33333333333333" style="67" hidden="1"/>
    <col min="8719" max="8719" width="4.66666666666667" style="67" hidden="1"/>
    <col min="8720" max="8721" width="5.66666666666667" style="67" hidden="1"/>
    <col min="8722" max="8731" width="3.33333333333333" style="67" hidden="1"/>
    <col min="8732" max="8732" width="4.11111111111111" style="67" hidden="1"/>
    <col min="8733" max="8734" width="5.66666666666667" style="67" hidden="1"/>
    <col min="8735" max="8735" width="8.66666666666667" style="67" hidden="1"/>
    <col min="8736" max="8739" width="5.66666666666667" style="67" hidden="1"/>
    <col min="8740" max="8959" width="4.66666666666667" style="67" hidden="1"/>
    <col min="8960" max="8960" width="4.11111111111111" style="67" hidden="1"/>
    <col min="8961" max="8961" width="28.6666666666667" style="67" hidden="1"/>
    <col min="8962" max="8974" width="3.33333333333333" style="67" hidden="1"/>
    <col min="8975" max="8975" width="4.66666666666667" style="67" hidden="1"/>
    <col min="8976" max="8977" width="5.66666666666667" style="67" hidden="1"/>
    <col min="8978" max="8987" width="3.33333333333333" style="67" hidden="1"/>
    <col min="8988" max="8988" width="4.11111111111111" style="67" hidden="1"/>
    <col min="8989" max="8990" width="5.66666666666667" style="67" hidden="1"/>
    <col min="8991" max="8991" width="8.66666666666667" style="67" hidden="1"/>
    <col min="8992" max="8995" width="5.66666666666667" style="67" hidden="1"/>
    <col min="8996" max="9215" width="4.66666666666667" style="67" hidden="1"/>
    <col min="9216" max="9216" width="4.11111111111111" style="67" hidden="1"/>
    <col min="9217" max="9217" width="28.6666666666667" style="67" hidden="1"/>
    <col min="9218" max="9230" width="3.33333333333333" style="67" hidden="1"/>
    <col min="9231" max="9231" width="4.66666666666667" style="67" hidden="1"/>
    <col min="9232" max="9233" width="5.66666666666667" style="67" hidden="1"/>
    <col min="9234" max="9243" width="3.33333333333333" style="67" hidden="1"/>
    <col min="9244" max="9244" width="4.11111111111111" style="67" hidden="1"/>
    <col min="9245" max="9246" width="5.66666666666667" style="67" hidden="1"/>
    <col min="9247" max="9247" width="8.66666666666667" style="67" hidden="1"/>
    <col min="9248" max="9251" width="5.66666666666667" style="67" hidden="1"/>
    <col min="9252" max="9471" width="4.66666666666667" style="67" hidden="1"/>
    <col min="9472" max="9472" width="4.11111111111111" style="67" hidden="1"/>
    <col min="9473" max="9473" width="28.6666666666667" style="67" hidden="1"/>
    <col min="9474" max="9486" width="3.33333333333333" style="67" hidden="1"/>
    <col min="9487" max="9487" width="4.66666666666667" style="67" hidden="1"/>
    <col min="9488" max="9489" width="5.66666666666667" style="67" hidden="1"/>
    <col min="9490" max="9499" width="3.33333333333333" style="67" hidden="1"/>
    <col min="9500" max="9500" width="4.11111111111111" style="67" hidden="1"/>
    <col min="9501" max="9502" width="5.66666666666667" style="67" hidden="1"/>
    <col min="9503" max="9503" width="8.66666666666667" style="67" hidden="1"/>
    <col min="9504" max="9507" width="5.66666666666667" style="67" hidden="1"/>
    <col min="9508" max="9727" width="4.66666666666667" style="67" hidden="1"/>
    <col min="9728" max="9728" width="4.11111111111111" style="67" hidden="1"/>
    <col min="9729" max="9729" width="28.6666666666667" style="67" hidden="1"/>
    <col min="9730" max="9742" width="3.33333333333333" style="67" hidden="1"/>
    <col min="9743" max="9743" width="4.66666666666667" style="67" hidden="1"/>
    <col min="9744" max="9745" width="5.66666666666667" style="67" hidden="1"/>
    <col min="9746" max="9755" width="3.33333333333333" style="67" hidden="1"/>
    <col min="9756" max="9756" width="4.11111111111111" style="67" hidden="1"/>
    <col min="9757" max="9758" width="5.66666666666667" style="67" hidden="1"/>
    <col min="9759" max="9759" width="8.66666666666667" style="67" hidden="1"/>
    <col min="9760" max="9763" width="5.66666666666667" style="67" hidden="1"/>
    <col min="9764" max="9983" width="4.66666666666667" style="67" hidden="1"/>
    <col min="9984" max="9984" width="4.11111111111111" style="67" hidden="1"/>
    <col min="9985" max="9985" width="28.6666666666667" style="67" hidden="1"/>
    <col min="9986" max="9998" width="3.33333333333333" style="67" hidden="1"/>
    <col min="9999" max="9999" width="4.66666666666667" style="67" hidden="1"/>
    <col min="10000" max="10001" width="5.66666666666667" style="67" hidden="1"/>
    <col min="10002" max="10011" width="3.33333333333333" style="67" hidden="1"/>
    <col min="10012" max="10012" width="4.11111111111111" style="67" hidden="1"/>
    <col min="10013" max="10014" width="5.66666666666667" style="67" hidden="1"/>
    <col min="10015" max="10015" width="8.66666666666667" style="67" hidden="1"/>
    <col min="10016" max="10019" width="5.66666666666667" style="67" hidden="1"/>
    <col min="10020" max="10239" width="4.66666666666667" style="67" hidden="1"/>
    <col min="10240" max="10240" width="4.11111111111111" style="67" hidden="1"/>
    <col min="10241" max="10241" width="28.6666666666667" style="67" hidden="1"/>
    <col min="10242" max="10254" width="3.33333333333333" style="67" hidden="1"/>
    <col min="10255" max="10255" width="4.66666666666667" style="67" hidden="1"/>
    <col min="10256" max="10257" width="5.66666666666667" style="67" hidden="1"/>
    <col min="10258" max="10267" width="3.33333333333333" style="67" hidden="1"/>
    <col min="10268" max="10268" width="4.11111111111111" style="67" hidden="1"/>
    <col min="10269" max="10270" width="5.66666666666667" style="67" hidden="1"/>
    <col min="10271" max="10271" width="8.66666666666667" style="67" hidden="1"/>
    <col min="10272" max="10275" width="5.66666666666667" style="67" hidden="1"/>
    <col min="10276" max="10495" width="4.66666666666667" style="67" hidden="1"/>
    <col min="10496" max="10496" width="4.11111111111111" style="67" hidden="1"/>
    <col min="10497" max="10497" width="28.6666666666667" style="67" hidden="1"/>
    <col min="10498" max="10510" width="3.33333333333333" style="67" hidden="1"/>
    <col min="10511" max="10511" width="4.66666666666667" style="67" hidden="1"/>
    <col min="10512" max="10513" width="5.66666666666667" style="67" hidden="1"/>
    <col min="10514" max="10523" width="3.33333333333333" style="67" hidden="1"/>
    <col min="10524" max="10524" width="4.11111111111111" style="67" hidden="1"/>
    <col min="10525" max="10526" width="5.66666666666667" style="67" hidden="1"/>
    <col min="10527" max="10527" width="8.66666666666667" style="67" hidden="1"/>
    <col min="10528" max="10531" width="5.66666666666667" style="67" hidden="1"/>
    <col min="10532" max="10751" width="4.66666666666667" style="67" hidden="1"/>
    <col min="10752" max="10752" width="4.11111111111111" style="67" hidden="1"/>
    <col min="10753" max="10753" width="28.6666666666667" style="67" hidden="1"/>
    <col min="10754" max="10766" width="3.33333333333333" style="67" hidden="1"/>
    <col min="10767" max="10767" width="4.66666666666667" style="67" hidden="1"/>
    <col min="10768" max="10769" width="5.66666666666667" style="67" hidden="1"/>
    <col min="10770" max="10779" width="3.33333333333333" style="67" hidden="1"/>
    <col min="10780" max="10780" width="4.11111111111111" style="67" hidden="1"/>
    <col min="10781" max="10782" width="5.66666666666667" style="67" hidden="1"/>
    <col min="10783" max="10783" width="8.66666666666667" style="67" hidden="1"/>
    <col min="10784" max="10787" width="5.66666666666667" style="67" hidden="1"/>
    <col min="10788" max="11007" width="4.66666666666667" style="67" hidden="1"/>
    <col min="11008" max="11008" width="4.11111111111111" style="67" hidden="1"/>
    <col min="11009" max="11009" width="28.6666666666667" style="67" hidden="1"/>
    <col min="11010" max="11022" width="3.33333333333333" style="67" hidden="1"/>
    <col min="11023" max="11023" width="4.66666666666667" style="67" hidden="1"/>
    <col min="11024" max="11025" width="5.66666666666667" style="67" hidden="1"/>
    <col min="11026" max="11035" width="3.33333333333333" style="67" hidden="1"/>
    <col min="11036" max="11036" width="4.11111111111111" style="67" hidden="1"/>
    <col min="11037" max="11038" width="5.66666666666667" style="67" hidden="1"/>
    <col min="11039" max="11039" width="8.66666666666667" style="67" hidden="1"/>
    <col min="11040" max="11043" width="5.66666666666667" style="67" hidden="1"/>
    <col min="11044" max="11263" width="4.66666666666667" style="67" hidden="1"/>
    <col min="11264" max="11264" width="4.11111111111111" style="67" hidden="1"/>
    <col min="11265" max="11265" width="28.6666666666667" style="67" hidden="1"/>
    <col min="11266" max="11278" width="3.33333333333333" style="67" hidden="1"/>
    <col min="11279" max="11279" width="4.66666666666667" style="67" hidden="1"/>
    <col min="11280" max="11281" width="5.66666666666667" style="67" hidden="1"/>
    <col min="11282" max="11291" width="3.33333333333333" style="67" hidden="1"/>
    <col min="11292" max="11292" width="4.11111111111111" style="67" hidden="1"/>
    <col min="11293" max="11294" width="5.66666666666667" style="67" hidden="1"/>
    <col min="11295" max="11295" width="8.66666666666667" style="67" hidden="1"/>
    <col min="11296" max="11299" width="5.66666666666667" style="67" hidden="1"/>
    <col min="11300" max="11519" width="4.66666666666667" style="67" hidden="1"/>
    <col min="11520" max="11520" width="4.11111111111111" style="67" hidden="1"/>
    <col min="11521" max="11521" width="28.6666666666667" style="67" hidden="1"/>
    <col min="11522" max="11534" width="3.33333333333333" style="67" hidden="1"/>
    <col min="11535" max="11535" width="4.66666666666667" style="67" hidden="1"/>
    <col min="11536" max="11537" width="5.66666666666667" style="67" hidden="1"/>
    <col min="11538" max="11547" width="3.33333333333333" style="67" hidden="1"/>
    <col min="11548" max="11548" width="4.11111111111111" style="67" hidden="1"/>
    <col min="11549" max="11550" width="5.66666666666667" style="67" hidden="1"/>
    <col min="11551" max="11551" width="8.66666666666667" style="67" hidden="1"/>
    <col min="11552" max="11555" width="5.66666666666667" style="67" hidden="1"/>
    <col min="11556" max="11775" width="4.66666666666667" style="67" hidden="1"/>
    <col min="11776" max="11776" width="4.11111111111111" style="67" hidden="1"/>
    <col min="11777" max="11777" width="28.6666666666667" style="67" hidden="1"/>
    <col min="11778" max="11790" width="3.33333333333333" style="67" hidden="1"/>
    <col min="11791" max="11791" width="4.66666666666667" style="67" hidden="1"/>
    <col min="11792" max="11793" width="5.66666666666667" style="67" hidden="1"/>
    <col min="11794" max="11803" width="3.33333333333333" style="67" hidden="1"/>
    <col min="11804" max="11804" width="4.11111111111111" style="67" hidden="1"/>
    <col min="11805" max="11806" width="5.66666666666667" style="67" hidden="1"/>
    <col min="11807" max="11807" width="8.66666666666667" style="67" hidden="1"/>
    <col min="11808" max="11811" width="5.66666666666667" style="67" hidden="1"/>
    <col min="11812" max="12031" width="4.66666666666667" style="67" hidden="1"/>
    <col min="12032" max="12032" width="4.11111111111111" style="67" hidden="1"/>
    <col min="12033" max="12033" width="28.6666666666667" style="67" hidden="1"/>
    <col min="12034" max="12046" width="3.33333333333333" style="67" hidden="1"/>
    <col min="12047" max="12047" width="4.66666666666667" style="67" hidden="1"/>
    <col min="12048" max="12049" width="5.66666666666667" style="67" hidden="1"/>
    <col min="12050" max="12059" width="3.33333333333333" style="67" hidden="1"/>
    <col min="12060" max="12060" width="4.11111111111111" style="67" hidden="1"/>
    <col min="12061" max="12062" width="5.66666666666667" style="67" hidden="1"/>
    <col min="12063" max="12063" width="8.66666666666667" style="67" hidden="1"/>
    <col min="12064" max="12067" width="5.66666666666667" style="67" hidden="1"/>
    <col min="12068" max="12287" width="4.66666666666667" style="67" hidden="1"/>
    <col min="12288" max="12288" width="4.11111111111111" style="67" hidden="1"/>
    <col min="12289" max="12289" width="28.6666666666667" style="67" hidden="1"/>
    <col min="12290" max="12302" width="3.33333333333333" style="67" hidden="1"/>
    <col min="12303" max="12303" width="4.66666666666667" style="67" hidden="1"/>
    <col min="12304" max="12305" width="5.66666666666667" style="67" hidden="1"/>
    <col min="12306" max="12315" width="3.33333333333333" style="67" hidden="1"/>
    <col min="12316" max="12316" width="4.11111111111111" style="67" hidden="1"/>
    <col min="12317" max="12318" width="5.66666666666667" style="67" hidden="1"/>
    <col min="12319" max="12319" width="8.66666666666667" style="67" hidden="1"/>
    <col min="12320" max="12323" width="5.66666666666667" style="67" hidden="1"/>
    <col min="12324" max="12543" width="4.66666666666667" style="67" hidden="1"/>
    <col min="12544" max="12544" width="4.11111111111111" style="67" hidden="1"/>
    <col min="12545" max="12545" width="28.6666666666667" style="67" hidden="1"/>
    <col min="12546" max="12558" width="3.33333333333333" style="67" hidden="1"/>
    <col min="12559" max="12559" width="4.66666666666667" style="67" hidden="1"/>
    <col min="12560" max="12561" width="5.66666666666667" style="67" hidden="1"/>
    <col min="12562" max="12571" width="3.33333333333333" style="67" hidden="1"/>
    <col min="12572" max="12572" width="4.11111111111111" style="67" hidden="1"/>
    <col min="12573" max="12574" width="5.66666666666667" style="67" hidden="1"/>
    <col min="12575" max="12575" width="8.66666666666667" style="67" hidden="1"/>
    <col min="12576" max="12579" width="5.66666666666667" style="67" hidden="1"/>
    <col min="12580" max="12799" width="4.66666666666667" style="67" hidden="1"/>
    <col min="12800" max="12800" width="4.11111111111111" style="67" hidden="1"/>
    <col min="12801" max="12801" width="28.6666666666667" style="67" hidden="1"/>
    <col min="12802" max="12814" width="3.33333333333333" style="67" hidden="1"/>
    <col min="12815" max="12815" width="4.66666666666667" style="67" hidden="1"/>
    <col min="12816" max="12817" width="5.66666666666667" style="67" hidden="1"/>
    <col min="12818" max="12827" width="3.33333333333333" style="67" hidden="1"/>
    <col min="12828" max="12828" width="4.11111111111111" style="67" hidden="1"/>
    <col min="12829" max="12830" width="5.66666666666667" style="67" hidden="1"/>
    <col min="12831" max="12831" width="8.66666666666667" style="67" hidden="1"/>
    <col min="12832" max="12835" width="5.66666666666667" style="67" hidden="1"/>
    <col min="12836" max="13055" width="4.66666666666667" style="67" hidden="1"/>
    <col min="13056" max="13056" width="4.11111111111111" style="67" hidden="1"/>
    <col min="13057" max="13057" width="28.6666666666667" style="67" hidden="1"/>
    <col min="13058" max="13070" width="3.33333333333333" style="67" hidden="1"/>
    <col min="13071" max="13071" width="4.66666666666667" style="67" hidden="1"/>
    <col min="13072" max="13073" width="5.66666666666667" style="67" hidden="1"/>
    <col min="13074" max="13083" width="3.33333333333333" style="67" hidden="1"/>
    <col min="13084" max="13084" width="4.11111111111111" style="67" hidden="1"/>
    <col min="13085" max="13086" width="5.66666666666667" style="67" hidden="1"/>
    <col min="13087" max="13087" width="8.66666666666667" style="67" hidden="1"/>
    <col min="13088" max="13091" width="5.66666666666667" style="67" hidden="1"/>
    <col min="13092" max="13311" width="4.66666666666667" style="67" hidden="1"/>
    <col min="13312" max="13312" width="4.11111111111111" style="67" hidden="1"/>
    <col min="13313" max="13313" width="28.6666666666667" style="67" hidden="1"/>
    <col min="13314" max="13326" width="3.33333333333333" style="67" hidden="1"/>
    <col min="13327" max="13327" width="4.66666666666667" style="67" hidden="1"/>
    <col min="13328" max="13329" width="5.66666666666667" style="67" hidden="1"/>
    <col min="13330" max="13339" width="3.33333333333333" style="67" hidden="1"/>
    <col min="13340" max="13340" width="4.11111111111111" style="67" hidden="1"/>
    <col min="13341" max="13342" width="5.66666666666667" style="67" hidden="1"/>
    <col min="13343" max="13343" width="8.66666666666667" style="67" hidden="1"/>
    <col min="13344" max="13347" width="5.66666666666667" style="67" hidden="1"/>
    <col min="13348" max="13567" width="4.66666666666667" style="67" hidden="1"/>
    <col min="13568" max="13568" width="4.11111111111111" style="67" hidden="1"/>
    <col min="13569" max="13569" width="28.6666666666667" style="67" hidden="1"/>
    <col min="13570" max="13582" width="3.33333333333333" style="67" hidden="1"/>
    <col min="13583" max="13583" width="4.66666666666667" style="67" hidden="1"/>
    <col min="13584" max="13585" width="5.66666666666667" style="67" hidden="1"/>
    <col min="13586" max="13595" width="3.33333333333333" style="67" hidden="1"/>
    <col min="13596" max="13596" width="4.11111111111111" style="67" hidden="1"/>
    <col min="13597" max="13598" width="5.66666666666667" style="67" hidden="1"/>
    <col min="13599" max="13599" width="8.66666666666667" style="67" hidden="1"/>
    <col min="13600" max="13603" width="5.66666666666667" style="67" hidden="1"/>
    <col min="13604" max="13823" width="4.66666666666667" style="67" hidden="1"/>
    <col min="13824" max="13824" width="4.11111111111111" style="67" hidden="1"/>
    <col min="13825" max="13825" width="28.6666666666667" style="67" hidden="1"/>
    <col min="13826" max="13838" width="3.33333333333333" style="67" hidden="1"/>
    <col min="13839" max="13839" width="4.66666666666667" style="67" hidden="1"/>
    <col min="13840" max="13841" width="5.66666666666667" style="67" hidden="1"/>
    <col min="13842" max="13851" width="3.33333333333333" style="67" hidden="1"/>
    <col min="13852" max="13852" width="4.11111111111111" style="67" hidden="1"/>
    <col min="13853" max="13854" width="5.66666666666667" style="67" hidden="1"/>
    <col min="13855" max="13855" width="8.66666666666667" style="67" hidden="1"/>
    <col min="13856" max="13859" width="5.66666666666667" style="67" hidden="1"/>
    <col min="13860" max="14079" width="4.66666666666667" style="67" hidden="1"/>
    <col min="14080" max="14080" width="4.11111111111111" style="67" hidden="1"/>
    <col min="14081" max="14081" width="28.6666666666667" style="67" hidden="1"/>
    <col min="14082" max="14094" width="3.33333333333333" style="67" hidden="1"/>
    <col min="14095" max="14095" width="4.66666666666667" style="67" hidden="1"/>
    <col min="14096" max="14097" width="5.66666666666667" style="67" hidden="1"/>
    <col min="14098" max="14107" width="3.33333333333333" style="67" hidden="1"/>
    <col min="14108" max="14108" width="4.11111111111111" style="67" hidden="1"/>
    <col min="14109" max="14110" width="5.66666666666667" style="67" hidden="1"/>
    <col min="14111" max="14111" width="8.66666666666667" style="67" hidden="1"/>
    <col min="14112" max="14115" width="5.66666666666667" style="67" hidden="1"/>
    <col min="14116" max="14335" width="4.66666666666667" style="67" hidden="1"/>
    <col min="14336" max="14336" width="4.11111111111111" style="67" hidden="1"/>
    <col min="14337" max="14337" width="28.6666666666667" style="67" hidden="1"/>
    <col min="14338" max="14350" width="3.33333333333333" style="67" hidden="1"/>
    <col min="14351" max="14351" width="4.66666666666667" style="67" hidden="1"/>
    <col min="14352" max="14353" width="5.66666666666667" style="67" hidden="1"/>
    <col min="14354" max="14363" width="3.33333333333333" style="67" hidden="1"/>
    <col min="14364" max="14364" width="4.11111111111111" style="67" hidden="1"/>
    <col min="14365" max="14366" width="5.66666666666667" style="67" hidden="1"/>
    <col min="14367" max="14367" width="8.66666666666667" style="67" hidden="1"/>
    <col min="14368" max="14371" width="5.66666666666667" style="67" hidden="1"/>
    <col min="14372" max="14591" width="4.66666666666667" style="67" hidden="1"/>
    <col min="14592" max="14592" width="4.11111111111111" style="67" hidden="1"/>
    <col min="14593" max="14593" width="28.6666666666667" style="67" hidden="1"/>
    <col min="14594" max="14606" width="3.33333333333333" style="67" hidden="1"/>
    <col min="14607" max="14607" width="4.66666666666667" style="67" hidden="1"/>
    <col min="14608" max="14609" width="5.66666666666667" style="67" hidden="1"/>
    <col min="14610" max="14619" width="3.33333333333333" style="67" hidden="1"/>
    <col min="14620" max="14620" width="4.11111111111111" style="67" hidden="1"/>
    <col min="14621" max="14622" width="5.66666666666667" style="67" hidden="1"/>
    <col min="14623" max="14623" width="8.66666666666667" style="67" hidden="1"/>
    <col min="14624" max="14627" width="5.66666666666667" style="67" hidden="1"/>
    <col min="14628" max="14847" width="4.66666666666667" style="67" hidden="1"/>
    <col min="14848" max="14848" width="4.11111111111111" style="67" hidden="1"/>
    <col min="14849" max="14849" width="28.6666666666667" style="67" hidden="1"/>
    <col min="14850" max="14862" width="3.33333333333333" style="67" hidden="1"/>
    <col min="14863" max="14863" width="4.66666666666667" style="67" hidden="1"/>
    <col min="14864" max="14865" width="5.66666666666667" style="67" hidden="1"/>
    <col min="14866" max="14875" width="3.33333333333333" style="67" hidden="1"/>
    <col min="14876" max="14876" width="4.11111111111111" style="67" hidden="1"/>
    <col min="14877" max="14878" width="5.66666666666667" style="67" hidden="1"/>
    <col min="14879" max="14879" width="8.66666666666667" style="67" hidden="1"/>
    <col min="14880" max="14883" width="5.66666666666667" style="67" hidden="1"/>
    <col min="14884" max="15103" width="4.66666666666667" style="67" hidden="1"/>
    <col min="15104" max="15104" width="4.11111111111111" style="67" hidden="1"/>
    <col min="15105" max="15105" width="28.6666666666667" style="67" hidden="1"/>
    <col min="15106" max="15118" width="3.33333333333333" style="67" hidden="1"/>
    <col min="15119" max="15119" width="4.66666666666667" style="67" hidden="1"/>
    <col min="15120" max="15121" width="5.66666666666667" style="67" hidden="1"/>
    <col min="15122" max="15131" width="3.33333333333333" style="67" hidden="1"/>
    <col min="15132" max="15132" width="4.11111111111111" style="67" hidden="1"/>
    <col min="15133" max="15134" width="5.66666666666667" style="67" hidden="1"/>
    <col min="15135" max="15135" width="8.66666666666667" style="67" hidden="1"/>
    <col min="15136" max="15139" width="5.66666666666667" style="67" hidden="1"/>
    <col min="15140" max="15359" width="4.66666666666667" style="67" hidden="1"/>
    <col min="15360" max="15360" width="4.11111111111111" style="67" hidden="1"/>
    <col min="15361" max="15361" width="28.6666666666667" style="67" hidden="1"/>
    <col min="15362" max="15374" width="3.33333333333333" style="67" hidden="1"/>
    <col min="15375" max="15375" width="4.66666666666667" style="67" hidden="1"/>
    <col min="15376" max="15377" width="5.66666666666667" style="67" hidden="1"/>
    <col min="15378" max="15387" width="3.33333333333333" style="67" hidden="1"/>
    <col min="15388" max="15388" width="4.11111111111111" style="67" hidden="1"/>
    <col min="15389" max="15390" width="5.66666666666667" style="67" hidden="1"/>
    <col min="15391" max="15391" width="8.66666666666667" style="67" hidden="1"/>
    <col min="15392" max="15395" width="5.66666666666667" style="67" hidden="1"/>
    <col min="15396" max="15615" width="4.66666666666667" style="67" hidden="1"/>
    <col min="15616" max="15616" width="4.11111111111111" style="67" hidden="1"/>
    <col min="15617" max="15617" width="28.6666666666667" style="67" hidden="1"/>
    <col min="15618" max="15630" width="3.33333333333333" style="67" hidden="1"/>
    <col min="15631" max="15631" width="4.66666666666667" style="67" hidden="1"/>
    <col min="15632" max="15633" width="5.66666666666667" style="67" hidden="1"/>
    <col min="15634" max="15643" width="3.33333333333333" style="67" hidden="1"/>
    <col min="15644" max="15644" width="4.11111111111111" style="67" hidden="1"/>
    <col min="15645" max="15646" width="5.66666666666667" style="67" hidden="1"/>
    <col min="15647" max="15647" width="8.66666666666667" style="67" hidden="1"/>
    <col min="15648" max="15651" width="5.66666666666667" style="67" hidden="1"/>
    <col min="15652" max="15871" width="4.66666666666667" style="67" hidden="1"/>
    <col min="15872" max="15872" width="4.11111111111111" style="67" hidden="1"/>
    <col min="15873" max="15873" width="28.6666666666667" style="67" hidden="1"/>
    <col min="15874" max="15886" width="3.33333333333333" style="67" hidden="1"/>
    <col min="15887" max="15887" width="4.66666666666667" style="67" hidden="1"/>
    <col min="15888" max="15889" width="5.66666666666667" style="67" hidden="1"/>
    <col min="15890" max="15899" width="3.33333333333333" style="67" hidden="1"/>
    <col min="15900" max="15900" width="4.11111111111111" style="67" hidden="1"/>
    <col min="15901" max="15902" width="5.66666666666667" style="67" hidden="1"/>
    <col min="15903" max="15903" width="8.66666666666667" style="67" hidden="1"/>
    <col min="15904" max="15907" width="5.66666666666667" style="67" hidden="1"/>
    <col min="15908" max="16127" width="4.66666666666667" style="67" hidden="1"/>
    <col min="16128" max="16128" width="4.11111111111111" style="67" hidden="1"/>
    <col min="16129" max="16129" width="28.6666666666667" style="67" hidden="1"/>
    <col min="16130" max="16142" width="3.33333333333333" style="67" hidden="1"/>
    <col min="16143" max="16143" width="4.66666666666667" style="67" hidden="1"/>
    <col min="16144" max="16145" width="5.66666666666667" style="67" hidden="1"/>
    <col min="16146" max="16155" width="3.33333333333333" style="67" hidden="1"/>
    <col min="16156" max="16156" width="4.11111111111111" style="67" hidden="1"/>
    <col min="16157" max="16158" width="5.66666666666667" style="67" hidden="1"/>
    <col min="16159" max="16159" width="8.66666666666667" style="67" hidden="1"/>
    <col min="16160" max="16163" width="5.66666666666667" style="67" hidden="1"/>
    <col min="16164" max="16384" width="4.66666666666667" style="67" hidden="1"/>
  </cols>
  <sheetData>
    <row r="1" ht="15" customHeight="1" spans="1:57">
      <c r="A1" s="69" t="s">
        <v>207</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70"/>
      <c r="AD1" s="70"/>
      <c r="AE1" s="70"/>
      <c r="AF1" s="70"/>
      <c r="AG1" s="70"/>
      <c r="AH1" s="70"/>
      <c r="AI1" s="70"/>
    </row>
    <row r="2" ht="15" customHeight="1" spans="1:57">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70"/>
      <c r="AD2" s="70"/>
      <c r="AE2" s="70"/>
      <c r="AF2" s="70"/>
      <c r="AG2" s="70"/>
      <c r="AH2" s="70"/>
      <c r="AI2" s="70"/>
    </row>
    <row r="3" ht="15" customHeight="1" spans="1:57">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70"/>
      <c r="AD3" s="70"/>
      <c r="AE3" s="70"/>
      <c r="AF3" s="70"/>
      <c r="AG3" s="70"/>
      <c r="AH3" s="70"/>
      <c r="AI3" s="70"/>
    </row>
    <row r="4" spans="1:57">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2"/>
      <c r="AD4" s="72"/>
      <c r="AE4" s="72"/>
      <c r="AF4" s="72"/>
      <c r="AG4" s="72"/>
      <c r="AH4" s="72"/>
      <c r="AI4" s="72"/>
    </row>
    <row r="5" ht="21" customHeight="1" spans="1:57">
      <c r="A5" s="73"/>
      <c r="B5" s="74"/>
      <c r="C5" s="75" t="s">
        <v>5</v>
      </c>
      <c r="D5" s="75"/>
      <c r="E5" s="75"/>
      <c r="F5" s="76"/>
      <c r="G5" s="77" t="str">
        <f>'INPUT DATA'!F10</f>
        <v>Region XI</v>
      </c>
      <c r="H5" s="77"/>
      <c r="I5" s="77"/>
      <c r="J5" s="77"/>
      <c r="K5" s="78"/>
      <c r="L5" s="79" t="s">
        <v>8</v>
      </c>
      <c r="M5" s="79"/>
      <c r="N5" s="80"/>
      <c r="O5" s="81" t="str">
        <f>'INPUT DATA'!F11</f>
        <v>Panabo City</v>
      </c>
      <c r="P5" s="82"/>
      <c r="Q5" s="82"/>
      <c r="R5" s="83"/>
      <c r="S5" s="84" t="s">
        <v>10</v>
      </c>
      <c r="T5" s="85"/>
      <c r="U5" s="85"/>
      <c r="V5" s="86"/>
      <c r="W5" s="697" t="str">
        <f>'INPUT DATA'!F13</f>
        <v>DEMO-ARMS</v>
      </c>
      <c r="X5" s="82"/>
      <c r="Y5" s="82"/>
      <c r="Z5" s="82"/>
      <c r="AA5" s="82"/>
      <c r="AB5" s="83"/>
      <c r="AD5" s="67"/>
      <c r="AE5" s="87"/>
      <c r="AF5" s="87"/>
      <c r="AG5" s="87"/>
      <c r="AH5" s="87"/>
      <c r="AI5" s="87"/>
      <c r="AJ5" s="87"/>
      <c r="AK5" s="87"/>
      <c r="AL5" s="87"/>
      <c r="AM5" s="87"/>
    </row>
    <row r="6" ht="21" customHeight="1" spans="1:57">
      <c r="A6" s="73"/>
      <c r="B6" s="75" t="s">
        <v>12</v>
      </c>
      <c r="C6" s="75"/>
      <c r="D6" s="75"/>
      <c r="E6" s="75"/>
      <c r="F6" s="75"/>
      <c r="G6" s="81" t="str">
        <f>'INPUT DATA'!F14</f>
        <v>ARMS DEMO NATIONAL HIGH SCHOOL</v>
      </c>
      <c r="H6" s="82"/>
      <c r="I6" s="82"/>
      <c r="J6" s="82"/>
      <c r="K6" s="82"/>
      <c r="L6" s="82"/>
      <c r="M6" s="82"/>
      <c r="N6" s="82"/>
      <c r="O6" s="82"/>
      <c r="P6" s="82"/>
      <c r="Q6" s="82"/>
      <c r="R6" s="83"/>
      <c r="S6" s="88" t="s">
        <v>14</v>
      </c>
      <c r="T6" s="89"/>
      <c r="U6" s="89"/>
      <c r="V6" s="90"/>
      <c r="W6" s="81" t="str">
        <f>'INPUT DATA'!F16</f>
        <v>2026-2027</v>
      </c>
      <c r="X6" s="82"/>
      <c r="Y6" s="82"/>
      <c r="Z6" s="82"/>
      <c r="AA6" s="82"/>
      <c r="AB6" s="83"/>
      <c r="AC6" s="91"/>
      <c r="AD6" s="91"/>
      <c r="AE6" s="91"/>
      <c r="AF6" s="92"/>
      <c r="AG6" s="92"/>
      <c r="AH6" s="92"/>
      <c r="AI6" s="93"/>
      <c r="AJ6" s="87"/>
      <c r="AK6" s="87"/>
      <c r="AL6" s="87"/>
      <c r="AM6" s="87"/>
    </row>
    <row r="7" ht="11.25" customHeight="1" spans="1:57">
      <c r="A7" s="94"/>
      <c r="B7" s="75"/>
      <c r="C7" s="75"/>
      <c r="D7" s="75"/>
      <c r="E7" s="75"/>
      <c r="F7" s="75"/>
      <c r="G7" s="95"/>
      <c r="H7" s="95"/>
      <c r="I7" s="95"/>
      <c r="J7" s="95"/>
      <c r="K7" s="95"/>
      <c r="L7" s="95"/>
      <c r="M7" s="95"/>
      <c r="N7" s="95"/>
      <c r="O7" s="95"/>
      <c r="P7" s="95"/>
      <c r="Q7" s="95"/>
      <c r="R7" s="95"/>
      <c r="S7" s="85"/>
      <c r="T7" s="85"/>
      <c r="U7" s="85"/>
      <c r="V7" s="85"/>
      <c r="W7" s="95"/>
      <c r="X7" s="95"/>
      <c r="Y7" s="95"/>
      <c r="Z7" s="95"/>
      <c r="AA7" s="95"/>
      <c r="AB7" s="95"/>
      <c r="AC7" s="91"/>
      <c r="AD7" s="91"/>
      <c r="AE7" s="91"/>
      <c r="AF7" s="92"/>
      <c r="AG7" s="92"/>
      <c r="AH7" s="92"/>
      <c r="AI7" s="93"/>
      <c r="AJ7" s="87"/>
      <c r="AK7" s="87"/>
      <c r="AL7" s="87"/>
      <c r="AM7" s="87"/>
    </row>
    <row r="8" ht="21.75" customHeight="1" spans="1:57">
      <c r="A8" s="96" t="s">
        <v>32</v>
      </c>
      <c r="B8" s="97"/>
      <c r="C8" s="97"/>
      <c r="D8" s="97"/>
      <c r="E8" s="97"/>
      <c r="F8" s="98" t="s">
        <v>184</v>
      </c>
      <c r="G8" s="99"/>
      <c r="H8" s="99"/>
      <c r="I8" s="99"/>
      <c r="J8" s="99"/>
      <c r="K8" s="100" t="str">
        <f>'INPUT DATA'!F24&amp;" - "&amp;'INPUT DATA'!F25</f>
        <v>12 - STEM-CORPUZ</v>
      </c>
      <c r="L8" s="100"/>
      <c r="M8" s="100"/>
      <c r="N8" s="100"/>
      <c r="O8" s="100"/>
      <c r="P8" s="100"/>
      <c r="Q8" s="100"/>
      <c r="R8" s="101"/>
      <c r="S8" s="102" t="s">
        <v>187</v>
      </c>
      <c r="T8" s="103"/>
      <c r="U8" s="103"/>
      <c r="V8" s="699" t="s">
        <v>208</v>
      </c>
      <c r="W8" s="104"/>
      <c r="X8" s="104"/>
      <c r="Y8" s="104"/>
      <c r="Z8" s="104"/>
      <c r="AA8" s="104"/>
      <c r="AB8" s="105"/>
    </row>
    <row r="9" ht="21.75" customHeight="1" spans="1:57">
      <c r="A9" s="106"/>
      <c r="B9" s="107"/>
      <c r="C9" s="107"/>
      <c r="D9" s="107"/>
      <c r="E9" s="107"/>
      <c r="F9" s="108"/>
      <c r="G9" s="109"/>
      <c r="H9" s="109"/>
      <c r="I9" s="109"/>
      <c r="J9" s="109"/>
      <c r="K9" s="110"/>
      <c r="L9" s="110"/>
      <c r="M9" s="110"/>
      <c r="N9" s="110"/>
      <c r="O9" s="110"/>
      <c r="P9" s="110"/>
      <c r="Q9" s="110"/>
      <c r="R9" s="111"/>
      <c r="S9" s="102" t="s">
        <v>186</v>
      </c>
      <c r="T9" s="103"/>
      <c r="U9" s="103"/>
      <c r="V9" s="112" t="str">
        <f>IF('INPUT DATA'!F30&lt;&gt;"",'INPUT DATA'!F30,'INPUT DATA'!F28)</f>
        <v>Understanding Culture, Society and Politics</v>
      </c>
      <c r="W9" s="112"/>
      <c r="X9" s="112"/>
      <c r="Y9" s="112"/>
      <c r="Z9" s="112"/>
      <c r="AA9" s="112"/>
      <c r="AB9" s="113"/>
      <c r="AC9" s="114"/>
      <c r="AD9" s="114"/>
      <c r="AE9" s="114"/>
      <c r="AF9" s="115"/>
      <c r="AG9" s="115"/>
      <c r="AH9" s="115"/>
      <c r="AI9" s="115"/>
    </row>
    <row r="10" s="63" customFormat="1" ht="21" customHeight="1" spans="1:57">
      <c r="A10" s="106"/>
      <c r="B10" s="107"/>
      <c r="C10" s="107"/>
      <c r="D10" s="107"/>
      <c r="E10" s="107"/>
      <c r="F10" s="116" t="s">
        <v>185</v>
      </c>
      <c r="G10" s="117"/>
      <c r="H10" s="117"/>
      <c r="I10" s="118" t="str">
        <f>'INPUT DATA'!F22</f>
        <v>ROBERTO MENDOZA</v>
      </c>
      <c r="J10" s="118"/>
      <c r="K10" s="118"/>
      <c r="L10" s="118"/>
      <c r="M10" s="118"/>
      <c r="N10" s="118"/>
      <c r="O10" s="118"/>
      <c r="P10" s="118"/>
      <c r="Q10" s="118"/>
      <c r="R10" s="119"/>
      <c r="S10" s="120" t="s">
        <v>205</v>
      </c>
      <c r="T10" s="121"/>
      <c r="U10" s="121"/>
      <c r="V10" s="122" t="str">
        <f>'INPUT DATA'!F26</f>
        <v>Core Subject (All Tracks)</v>
      </c>
      <c r="W10" s="122"/>
      <c r="X10" s="122"/>
      <c r="Y10" s="122"/>
      <c r="Z10" s="122"/>
      <c r="AA10" s="122"/>
      <c r="AB10" s="123"/>
      <c r="AC10" s="124"/>
      <c r="AD10" s="124"/>
      <c r="AE10" s="125"/>
      <c r="AF10" s="124"/>
      <c r="AG10" s="124"/>
      <c r="AH10" s="126"/>
      <c r="AI10" s="127"/>
    </row>
    <row r="11" s="63" customFormat="1" ht="39" customHeight="1" spans="1:57">
      <c r="A11" s="128"/>
      <c r="B11" s="129"/>
      <c r="C11" s="129"/>
      <c r="D11" s="129"/>
      <c r="E11" s="129"/>
      <c r="F11" s="130" t="s">
        <v>209</v>
      </c>
      <c r="G11" s="131"/>
      <c r="H11" s="131"/>
      <c r="I11" s="131"/>
      <c r="J11" s="130" t="s">
        <v>210</v>
      </c>
      <c r="K11" s="131"/>
      <c r="L11" s="131"/>
      <c r="M11" s="131"/>
      <c r="N11" s="130" t="s">
        <v>211</v>
      </c>
      <c r="O11" s="131"/>
      <c r="P11" s="131"/>
      <c r="Q11" s="131"/>
      <c r="R11" s="130" t="s">
        <v>212</v>
      </c>
      <c r="S11" s="131"/>
      <c r="T11" s="131"/>
      <c r="U11" s="132"/>
      <c r="V11" s="133" t="s">
        <v>213</v>
      </c>
      <c r="W11" s="134"/>
      <c r="X11" s="134"/>
      <c r="Y11" s="135"/>
      <c r="Z11" s="136" t="s">
        <v>202</v>
      </c>
      <c r="AA11" s="137"/>
      <c r="AB11" s="138"/>
      <c r="AC11" s="66"/>
      <c r="AD11" s="139"/>
      <c r="AF11" s="66"/>
      <c r="AG11" s="139"/>
      <c r="AH11" s="140"/>
      <c r="AI11" s="140"/>
      <c r="AM11" s="68"/>
      <c r="AN11" s="68"/>
      <c r="AO11" s="68"/>
      <c r="AP11" s="68"/>
      <c r="AQ11" s="68"/>
      <c r="AR11" s="68"/>
      <c r="AS11" s="68"/>
      <c r="AT11" s="68"/>
      <c r="AU11" s="68"/>
      <c r="AV11" s="68"/>
      <c r="AW11" s="68"/>
      <c r="AX11" s="68"/>
      <c r="AY11" s="68"/>
      <c r="AZ11" s="68"/>
      <c r="BA11" s="68"/>
      <c r="BB11" s="68"/>
      <c r="BC11" s="68"/>
      <c r="BD11" s="68"/>
      <c r="BE11" s="68"/>
    </row>
    <row r="12" s="64" customFormat="1" ht="18" customHeight="1" spans="1:57">
      <c r="A12" s="141" t="s">
        <v>195</v>
      </c>
      <c r="B12" s="142"/>
      <c r="C12" s="142"/>
      <c r="D12" s="142"/>
      <c r="E12" s="142"/>
      <c r="F12" s="143"/>
      <c r="G12" s="144"/>
      <c r="H12" s="144"/>
      <c r="I12" s="144"/>
      <c r="J12" s="144"/>
      <c r="K12" s="144"/>
      <c r="L12" s="144"/>
      <c r="M12" s="144"/>
      <c r="N12" s="144"/>
      <c r="O12" s="144"/>
      <c r="P12" s="144"/>
      <c r="Q12" s="144"/>
      <c r="R12" s="144"/>
      <c r="S12" s="144"/>
      <c r="T12" s="144"/>
      <c r="U12" s="145"/>
      <c r="V12" s="146"/>
      <c r="W12" s="147"/>
      <c r="X12" s="147"/>
      <c r="Y12" s="147"/>
      <c r="Z12" s="147"/>
      <c r="AA12" s="147"/>
      <c r="AB12" s="148"/>
      <c r="AC12" s="66"/>
      <c r="AD12" s="66"/>
      <c r="AE12" s="149"/>
      <c r="AF12" s="66"/>
      <c r="AG12" s="66"/>
      <c r="AH12" s="66"/>
      <c r="AI12" s="150"/>
      <c r="AM12" s="68"/>
      <c r="AN12" s="68"/>
      <c r="AO12" s="68"/>
      <c r="AP12" s="68"/>
      <c r="AQ12" s="68"/>
      <c r="AR12" s="68"/>
      <c r="AS12" s="68"/>
      <c r="AT12" s="68"/>
      <c r="AU12" s="68"/>
      <c r="AV12" s="68"/>
      <c r="AW12" s="68"/>
      <c r="AX12" s="68"/>
      <c r="AY12" s="68"/>
      <c r="AZ12" s="68"/>
      <c r="BA12" s="68"/>
      <c r="BB12" s="68"/>
      <c r="BC12" s="68"/>
      <c r="BD12" s="68"/>
      <c r="BE12" s="68"/>
    </row>
    <row r="13" ht="18" customHeight="1" spans="1:57">
      <c r="A13" s="151">
        <v>1</v>
      </c>
      <c r="B13" s="152" t="str">
        <f>'INPUT DATA'!L11</f>
        <v>ALCANTARA, ALDRIN R.</v>
      </c>
      <c r="C13" s="153"/>
      <c r="D13" s="153"/>
      <c r="E13" s="154"/>
      <c r="F13" s="155" t="str" cm="1">
        <f ca="1" t="array" ref="F13">IF('Helper(IMPORTANT!)'!CY3&lt;&gt;"",'Helper(IMPORTANT!)'!CY3:CY103,"")</f>
        <v/>
      </c>
      <c r="G13" s="156"/>
      <c r="H13" s="156"/>
      <c r="I13" s="157"/>
      <c r="J13" s="158" cm="1">
        <f ca="1" t="array" ref="J13:J113">'Helper(IMPORTANT!)'!CZ3:CZ103</f>
        <v>96</v>
      </c>
      <c r="K13" s="156"/>
      <c r="L13" s="156"/>
      <c r="M13" s="157"/>
      <c r="N13" s="158" t="str" cm="1">
        <f ca="1" t="array" ref="N13:N113">'Helper(IMPORTANT!)'!DA3:DA103</f>
        <v/>
      </c>
      <c r="O13" s="156"/>
      <c r="P13" s="156"/>
      <c r="Q13" s="157"/>
      <c r="R13" s="158" t="str" cm="1">
        <f ca="1" t="array" ref="R13:R113">'Helper(IMPORTANT!)'!DB3:DB103</f>
        <v/>
      </c>
      <c r="S13" s="156"/>
      <c r="T13" s="156"/>
      <c r="U13" s="159"/>
      <c r="V13" s="160" t="str">
        <f ca="1">IF(OR(F13="",N13="",J13="",R13=""),"",IF(ISERROR(ROUND(AVERAGE(F13,J13,N13,R13),0)),"",ROUND(AVERAGE(F13,J13,N13,R13),0)))</f>
        <v/>
      </c>
      <c r="W13" s="161"/>
      <c r="X13" s="161"/>
      <c r="Y13" s="162"/>
      <c r="Z13" s="163" t="str">
        <f ca="1">IF(OR($F13="",J13="",N13="",R13="",$V13=""),"",IF($V13&gt;=75,"PASSED","FAILED"))</f>
        <v/>
      </c>
      <c r="AA13" s="164"/>
      <c r="AB13" s="165"/>
      <c r="AI13" s="150"/>
      <c r="AK13" s="65"/>
      <c r="AM13" s="64"/>
      <c r="AN13" s="64"/>
      <c r="AO13" s="64"/>
      <c r="AP13" s="64"/>
      <c r="AQ13" s="64"/>
      <c r="AR13" s="64"/>
      <c r="AS13" s="64"/>
      <c r="AT13" s="64"/>
      <c r="AU13" s="64"/>
      <c r="AV13" s="64"/>
      <c r="AW13" s="64"/>
      <c r="AX13" s="64"/>
      <c r="AY13" s="64"/>
      <c r="AZ13" s="64"/>
      <c r="BA13" s="64"/>
      <c r="BB13" s="64"/>
      <c r="BC13" s="64"/>
      <c r="BD13" s="64"/>
      <c r="BE13" s="64"/>
    </row>
    <row r="14" ht="18" customHeight="1" spans="1:57">
      <c r="A14" s="166">
        <v>2</v>
      </c>
      <c r="B14" s="152" t="str">
        <f>'INPUT DATA'!L12</f>
        <v>AQUINO, KYLE N.</v>
      </c>
      <c r="C14" s="153"/>
      <c r="D14" s="153"/>
      <c r="E14" s="154"/>
      <c r="F14" s="167"/>
      <c r="G14" s="168"/>
      <c r="H14" s="168"/>
      <c r="I14" s="169"/>
      <c r="J14" s="170">
        <v>71</v>
      </c>
      <c r="K14" s="168"/>
      <c r="L14" s="168"/>
      <c r="M14" s="169"/>
      <c r="N14" s="170" t="str">
        <v/>
      </c>
      <c r="O14" s="168"/>
      <c r="P14" s="168"/>
      <c r="Q14" s="169"/>
      <c r="R14" s="170" t="str">
        <v/>
      </c>
      <c r="S14" s="168"/>
      <c r="T14" s="168"/>
      <c r="U14" s="171"/>
      <c r="V14" s="160" t="str">
        <f ca="1" t="shared" ref="V14:V26" si="0">IF(OR(F14="",N14="",J14="",R14=""),"",IF(ISERROR(ROUND(AVERAGE(F14,J14,N14,R14),0)),"",ROUND(AVERAGE(F14,J14,N14,R14),0)))</f>
        <v/>
      </c>
      <c r="W14" s="161"/>
      <c r="X14" s="161"/>
      <c r="Y14" s="162"/>
      <c r="Z14" s="163" t="str">
        <f ca="1" t="shared" ref="Z14:Z32" si="1">IF(OR($F14="",J14="",N14="",R14="",$V14=""),"",IF($V14&gt;=75,"PASSED","FAILED"))</f>
        <v/>
      </c>
      <c r="AA14" s="164"/>
      <c r="AB14" s="165"/>
      <c r="AI14" s="150"/>
      <c r="AK14" s="65"/>
      <c r="AM14" s="64"/>
      <c r="AN14" s="64"/>
      <c r="AO14" s="64"/>
      <c r="AP14" s="64"/>
      <c r="AQ14" s="64"/>
      <c r="AR14" s="64"/>
      <c r="AS14" s="64"/>
      <c r="AT14" s="64"/>
      <c r="AU14" s="64"/>
      <c r="AV14" s="64"/>
      <c r="AW14" s="64"/>
      <c r="AX14" s="64"/>
      <c r="AY14" s="64"/>
      <c r="AZ14" s="64"/>
      <c r="BA14" s="64"/>
      <c r="BB14" s="64"/>
      <c r="BC14" s="64"/>
      <c r="BD14" s="64"/>
      <c r="BE14" s="64"/>
    </row>
    <row r="15" ht="18" customHeight="1" spans="1:57">
      <c r="A15" s="166">
        <v>3</v>
      </c>
      <c r="B15" s="152" t="str">
        <f>'INPUT DATA'!L13</f>
        <v>BAUTISTA, MARK ANTHONY U.</v>
      </c>
      <c r="C15" s="153"/>
      <c r="D15" s="153"/>
      <c r="E15" s="154"/>
      <c r="F15" s="167"/>
      <c r="G15" s="168"/>
      <c r="H15" s="168"/>
      <c r="I15" s="169"/>
      <c r="J15" s="170">
        <v>82</v>
      </c>
      <c r="K15" s="168"/>
      <c r="L15" s="168"/>
      <c r="M15" s="169"/>
      <c r="N15" s="170" t="str">
        <v/>
      </c>
      <c r="O15" s="168"/>
      <c r="P15" s="168"/>
      <c r="Q15" s="169"/>
      <c r="R15" s="170" t="str">
        <v/>
      </c>
      <c r="S15" s="168"/>
      <c r="T15" s="168"/>
      <c r="U15" s="171"/>
      <c r="V15" s="160" t="str">
        <f ca="1" t="shared" si="0"/>
        <v/>
      </c>
      <c r="W15" s="161"/>
      <c r="X15" s="161"/>
      <c r="Y15" s="162"/>
      <c r="Z15" s="163" t="str">
        <f ca="1" t="shared" si="1"/>
        <v/>
      </c>
      <c r="AA15" s="164"/>
      <c r="AB15" s="165"/>
      <c r="AI15" s="150"/>
      <c r="AK15" s="65"/>
      <c r="AM15" s="64"/>
      <c r="AN15" s="64"/>
      <c r="AO15" s="64"/>
      <c r="AP15" s="64"/>
      <c r="AQ15" s="64"/>
      <c r="AR15" s="64"/>
      <c r="AS15" s="64"/>
      <c r="AT15" s="64"/>
      <c r="AU15" s="64"/>
      <c r="AV15" s="64"/>
      <c r="AW15" s="64"/>
      <c r="AX15" s="64"/>
      <c r="AY15" s="64"/>
      <c r="AZ15" s="64"/>
      <c r="BA15" s="64"/>
      <c r="BB15" s="64"/>
      <c r="BC15" s="64"/>
      <c r="BD15" s="64"/>
      <c r="BE15" s="64"/>
    </row>
    <row r="16" ht="18" customHeight="1" spans="1:57">
      <c r="A16" s="166">
        <v>4</v>
      </c>
      <c r="B16" s="152" t="str">
        <f>'INPUT DATA'!L14</f>
        <v>CABRERA, RAFAEL C.</v>
      </c>
      <c r="C16" s="153"/>
      <c r="D16" s="153"/>
      <c r="E16" s="154"/>
      <c r="F16" s="167"/>
      <c r="G16" s="168"/>
      <c r="H16" s="168"/>
      <c r="I16" s="169"/>
      <c r="J16" s="170">
        <v>94</v>
      </c>
      <c r="K16" s="168"/>
      <c r="L16" s="168"/>
      <c r="M16" s="169"/>
      <c r="N16" s="170" t="str">
        <v/>
      </c>
      <c r="O16" s="168"/>
      <c r="P16" s="168"/>
      <c r="Q16" s="169"/>
      <c r="R16" s="170" t="str">
        <v/>
      </c>
      <c r="S16" s="168"/>
      <c r="T16" s="168"/>
      <c r="U16" s="171"/>
      <c r="V16" s="160" t="str">
        <f ca="1" t="shared" si="0"/>
        <v/>
      </c>
      <c r="W16" s="161"/>
      <c r="X16" s="161"/>
      <c r="Y16" s="162"/>
      <c r="Z16" s="163" t="str">
        <f ca="1" t="shared" si="1"/>
        <v/>
      </c>
      <c r="AA16" s="164"/>
      <c r="AB16" s="165"/>
      <c r="AI16" s="150"/>
      <c r="AK16" s="65"/>
      <c r="AM16" s="64"/>
      <c r="AN16" s="64"/>
      <c r="AO16" s="64"/>
      <c r="AP16" s="64"/>
      <c r="AQ16" s="64"/>
      <c r="AR16" s="64"/>
      <c r="AS16" s="64"/>
      <c r="AT16" s="64"/>
      <c r="AU16" s="64"/>
      <c r="AV16" s="64"/>
      <c r="AW16" s="64"/>
      <c r="AX16" s="64"/>
      <c r="AY16" s="64"/>
      <c r="AZ16" s="64"/>
      <c r="BA16" s="64"/>
      <c r="BB16" s="64"/>
      <c r="BC16" s="64"/>
      <c r="BD16" s="64"/>
      <c r="BE16" s="64"/>
    </row>
    <row r="17" ht="18" customHeight="1" spans="1:57">
      <c r="A17" s="166">
        <v>5</v>
      </c>
      <c r="B17" s="152" t="str">
        <f>'INPUT DATA'!L15</f>
        <v>CASTILLO, JEROME J.</v>
      </c>
      <c r="C17" s="153"/>
      <c r="D17" s="153"/>
      <c r="E17" s="154"/>
      <c r="F17" s="167"/>
      <c r="G17" s="168"/>
      <c r="H17" s="168"/>
      <c r="I17" s="169"/>
      <c r="J17" s="170">
        <v>93</v>
      </c>
      <c r="K17" s="168"/>
      <c r="L17" s="168"/>
      <c r="M17" s="169"/>
      <c r="N17" s="170" t="str">
        <v/>
      </c>
      <c r="O17" s="168"/>
      <c r="P17" s="168"/>
      <c r="Q17" s="169"/>
      <c r="R17" s="170" t="str">
        <v/>
      </c>
      <c r="S17" s="168"/>
      <c r="T17" s="168"/>
      <c r="U17" s="171"/>
      <c r="V17" s="160" t="str">
        <f ca="1" t="shared" si="0"/>
        <v/>
      </c>
      <c r="W17" s="161"/>
      <c r="X17" s="161"/>
      <c r="Y17" s="162"/>
      <c r="Z17" s="163" t="str">
        <f ca="1" t="shared" si="1"/>
        <v/>
      </c>
      <c r="AA17" s="164"/>
      <c r="AB17" s="165"/>
      <c r="AI17" s="150"/>
      <c r="AK17" s="65"/>
      <c r="AM17" s="64"/>
      <c r="AN17" s="64"/>
      <c r="AO17" s="64"/>
      <c r="AP17" s="64"/>
      <c r="AQ17" s="64"/>
      <c r="AR17" s="64"/>
      <c r="AS17" s="64"/>
      <c r="AT17" s="64"/>
      <c r="AU17" s="64"/>
      <c r="AV17" s="64"/>
      <c r="AW17" s="64"/>
      <c r="AX17" s="64"/>
      <c r="AY17" s="64"/>
      <c r="AZ17" s="64"/>
      <c r="BA17" s="64"/>
      <c r="BB17" s="64"/>
      <c r="BC17" s="64"/>
      <c r="BD17" s="64"/>
      <c r="BE17" s="64"/>
    </row>
    <row r="18" ht="18" customHeight="1" spans="1:57">
      <c r="A18" s="166">
        <v>6</v>
      </c>
      <c r="B18" s="152" t="str">
        <f>'INPUT DATA'!L16</f>
        <v>FLORES, RAFAEL Z.</v>
      </c>
      <c r="C18" s="153"/>
      <c r="D18" s="153"/>
      <c r="E18" s="154"/>
      <c r="F18" s="167"/>
      <c r="G18" s="168"/>
      <c r="H18" s="168"/>
      <c r="I18" s="169"/>
      <c r="J18" s="170">
        <v>96</v>
      </c>
      <c r="K18" s="168"/>
      <c r="L18" s="168"/>
      <c r="M18" s="169"/>
      <c r="N18" s="170" t="str">
        <v/>
      </c>
      <c r="O18" s="168"/>
      <c r="P18" s="168"/>
      <c r="Q18" s="169"/>
      <c r="R18" s="170" t="str">
        <v/>
      </c>
      <c r="S18" s="168"/>
      <c r="T18" s="168"/>
      <c r="U18" s="171"/>
      <c r="V18" s="160" t="str">
        <f ca="1" t="shared" si="0"/>
        <v/>
      </c>
      <c r="W18" s="161"/>
      <c r="X18" s="161"/>
      <c r="Y18" s="162"/>
      <c r="Z18" s="163" t="str">
        <f ca="1" t="shared" si="1"/>
        <v/>
      </c>
      <c r="AA18" s="164"/>
      <c r="AB18" s="165"/>
      <c r="AI18" s="150"/>
      <c r="AK18" s="65"/>
      <c r="AM18" s="64"/>
      <c r="AN18" s="64"/>
      <c r="AO18" s="64"/>
      <c r="AP18" s="64"/>
      <c r="AQ18" s="64"/>
      <c r="AR18" s="64"/>
      <c r="AS18" s="64"/>
      <c r="AT18" s="64"/>
      <c r="AU18" s="64"/>
      <c r="AV18" s="64"/>
      <c r="AW18" s="64"/>
      <c r="AX18" s="64"/>
      <c r="AY18" s="64"/>
      <c r="AZ18" s="64"/>
      <c r="BA18" s="64"/>
      <c r="BB18" s="64"/>
      <c r="BC18" s="64"/>
      <c r="BD18" s="64"/>
      <c r="BE18" s="64"/>
    </row>
    <row r="19" ht="18" customHeight="1" spans="1:57">
      <c r="A19" s="166">
        <v>7</v>
      </c>
      <c r="B19" s="152" t="str">
        <f>'INPUT DATA'!L17</f>
        <v>GUTIERREZ, NATHANIEL U.</v>
      </c>
      <c r="C19" s="153"/>
      <c r="D19" s="153"/>
      <c r="E19" s="154"/>
      <c r="F19" s="167"/>
      <c r="G19" s="168"/>
      <c r="H19" s="168"/>
      <c r="I19" s="169"/>
      <c r="J19" s="170">
        <v>72</v>
      </c>
      <c r="K19" s="168"/>
      <c r="L19" s="168"/>
      <c r="M19" s="169"/>
      <c r="N19" s="170" t="str">
        <v/>
      </c>
      <c r="O19" s="168"/>
      <c r="P19" s="168"/>
      <c r="Q19" s="169"/>
      <c r="R19" s="170" t="str">
        <v/>
      </c>
      <c r="S19" s="168"/>
      <c r="T19" s="168"/>
      <c r="U19" s="171"/>
      <c r="V19" s="160" t="str">
        <f ca="1" t="shared" si="0"/>
        <v/>
      </c>
      <c r="W19" s="161"/>
      <c r="X19" s="161"/>
      <c r="Y19" s="162"/>
      <c r="Z19" s="163" t="str">
        <f ca="1" t="shared" si="1"/>
        <v/>
      </c>
      <c r="AA19" s="164"/>
      <c r="AB19" s="165"/>
      <c r="AI19" s="150"/>
      <c r="AK19" s="65"/>
      <c r="AM19" s="64"/>
      <c r="AN19" s="64"/>
      <c r="AO19" s="64"/>
      <c r="AP19" s="64"/>
      <c r="AQ19" s="64"/>
      <c r="AR19" s="64"/>
      <c r="AS19" s="64"/>
      <c r="AT19" s="64"/>
      <c r="AU19" s="64"/>
      <c r="AV19" s="64"/>
      <c r="AW19" s="64"/>
      <c r="AX19" s="64"/>
      <c r="AY19" s="64"/>
      <c r="AZ19" s="64"/>
      <c r="BA19" s="64"/>
      <c r="BB19" s="64"/>
      <c r="BC19" s="64"/>
      <c r="BD19" s="64"/>
      <c r="BE19" s="64"/>
    </row>
    <row r="20" ht="18" customHeight="1" spans="1:57">
      <c r="A20" s="166">
        <v>8</v>
      </c>
      <c r="B20" s="152" t="str">
        <f>'INPUT DATA'!L18</f>
        <v>LACSON, KYLE E.</v>
      </c>
      <c r="C20" s="153"/>
      <c r="D20" s="153"/>
      <c r="E20" s="154"/>
      <c r="F20" s="167"/>
      <c r="G20" s="168"/>
      <c r="H20" s="168"/>
      <c r="I20" s="169"/>
      <c r="J20" s="170">
        <v>79</v>
      </c>
      <c r="K20" s="168"/>
      <c r="L20" s="168"/>
      <c r="M20" s="169"/>
      <c r="N20" s="170" t="str">
        <v/>
      </c>
      <c r="O20" s="168"/>
      <c r="P20" s="168"/>
      <c r="Q20" s="169"/>
      <c r="R20" s="170" t="str">
        <v/>
      </c>
      <c r="S20" s="168"/>
      <c r="T20" s="168"/>
      <c r="U20" s="171"/>
      <c r="V20" s="160" t="str">
        <f ca="1" t="shared" si="0"/>
        <v/>
      </c>
      <c r="W20" s="161"/>
      <c r="X20" s="161"/>
      <c r="Y20" s="162"/>
      <c r="Z20" s="163" t="str">
        <f ca="1" t="shared" si="1"/>
        <v/>
      </c>
      <c r="AA20" s="164"/>
      <c r="AB20" s="165"/>
      <c r="AI20" s="150"/>
      <c r="AK20" s="65"/>
      <c r="AM20" s="64"/>
      <c r="AN20" s="64"/>
      <c r="AO20" s="64"/>
      <c r="AP20" s="64"/>
      <c r="AQ20" s="64"/>
      <c r="AR20" s="64"/>
      <c r="AS20" s="64"/>
      <c r="AT20" s="64"/>
      <c r="AU20" s="64"/>
      <c r="AV20" s="64"/>
      <c r="AW20" s="64"/>
      <c r="AX20" s="64"/>
      <c r="AY20" s="64"/>
      <c r="AZ20" s="64"/>
      <c r="BA20" s="64"/>
      <c r="BB20" s="64"/>
      <c r="BC20" s="64"/>
      <c r="BD20" s="64"/>
      <c r="BE20" s="64"/>
    </row>
    <row r="21" ht="18" customHeight="1" spans="1:57">
      <c r="A21" s="166">
        <v>9</v>
      </c>
      <c r="B21" s="152" t="str">
        <f>'INPUT DATA'!L19</f>
        <v>MACARAEG, KENNETH H.</v>
      </c>
      <c r="C21" s="153"/>
      <c r="D21" s="153"/>
      <c r="E21" s="154"/>
      <c r="F21" s="167"/>
      <c r="G21" s="168"/>
      <c r="H21" s="168"/>
      <c r="I21" s="169"/>
      <c r="J21" s="170">
        <v>93</v>
      </c>
      <c r="K21" s="168"/>
      <c r="L21" s="168"/>
      <c r="M21" s="169"/>
      <c r="N21" s="170" t="str">
        <v/>
      </c>
      <c r="O21" s="168"/>
      <c r="P21" s="168"/>
      <c r="Q21" s="169"/>
      <c r="R21" s="170" t="str">
        <v/>
      </c>
      <c r="S21" s="168"/>
      <c r="T21" s="168"/>
      <c r="U21" s="171"/>
      <c r="V21" s="160" t="str">
        <f ca="1" t="shared" si="0"/>
        <v/>
      </c>
      <c r="W21" s="161"/>
      <c r="X21" s="161"/>
      <c r="Y21" s="162"/>
      <c r="Z21" s="163" t="str">
        <f ca="1" t="shared" si="1"/>
        <v/>
      </c>
      <c r="AA21" s="164"/>
      <c r="AB21" s="165"/>
      <c r="AI21" s="150"/>
      <c r="AK21" s="65"/>
      <c r="AM21" s="64"/>
      <c r="AN21" s="64"/>
      <c r="AO21" s="64"/>
      <c r="AP21" s="64"/>
      <c r="AQ21" s="64"/>
      <c r="AR21" s="64"/>
      <c r="AS21" s="64"/>
      <c r="AT21" s="64"/>
      <c r="AU21" s="64"/>
      <c r="AV21" s="64"/>
      <c r="AW21" s="64"/>
      <c r="AX21" s="64"/>
      <c r="AY21" s="64"/>
      <c r="AZ21" s="64"/>
      <c r="BA21" s="64"/>
      <c r="BB21" s="64"/>
      <c r="BC21" s="64"/>
      <c r="BD21" s="64"/>
      <c r="BE21" s="64"/>
    </row>
    <row r="22" ht="18" customHeight="1" spans="1:57">
      <c r="A22" s="166">
        <v>10</v>
      </c>
      <c r="B22" s="152" t="str">
        <f>'INPUT DATA'!L20</f>
        <v>NAVARRO, CHRISTIAN O.</v>
      </c>
      <c r="C22" s="153"/>
      <c r="D22" s="153"/>
      <c r="E22" s="154"/>
      <c r="F22" s="167"/>
      <c r="G22" s="168"/>
      <c r="H22" s="168"/>
      <c r="I22" s="169"/>
      <c r="J22" s="170">
        <v>95</v>
      </c>
      <c r="K22" s="168"/>
      <c r="L22" s="168"/>
      <c r="M22" s="169"/>
      <c r="N22" s="170" t="str">
        <v/>
      </c>
      <c r="O22" s="168"/>
      <c r="P22" s="168"/>
      <c r="Q22" s="169"/>
      <c r="R22" s="170" t="str">
        <v/>
      </c>
      <c r="S22" s="168"/>
      <c r="T22" s="168"/>
      <c r="U22" s="171"/>
      <c r="V22" s="160" t="str">
        <f ca="1" t="shared" si="0"/>
        <v/>
      </c>
      <c r="W22" s="161"/>
      <c r="X22" s="161"/>
      <c r="Y22" s="162"/>
      <c r="Z22" s="163" t="str">
        <f ca="1" t="shared" si="1"/>
        <v/>
      </c>
      <c r="AA22" s="164"/>
      <c r="AB22" s="165"/>
      <c r="AI22" s="150"/>
      <c r="AK22" s="65"/>
      <c r="AM22" s="64"/>
      <c r="AN22" s="64"/>
      <c r="AO22" s="64"/>
      <c r="AP22" s="64"/>
      <c r="AQ22" s="64"/>
      <c r="AR22" s="64"/>
      <c r="AS22" s="64"/>
      <c r="AT22" s="64"/>
      <c r="AU22" s="64"/>
      <c r="AV22" s="64"/>
      <c r="AW22" s="64"/>
      <c r="AX22" s="64"/>
      <c r="AY22" s="64"/>
      <c r="AZ22" s="64"/>
      <c r="BA22" s="64"/>
      <c r="BB22" s="64"/>
      <c r="BC22" s="64"/>
      <c r="BD22" s="64"/>
      <c r="BE22" s="64"/>
    </row>
    <row r="23" ht="18" customHeight="1" spans="1:57">
      <c r="A23" s="166">
        <v>11</v>
      </c>
      <c r="B23" s="152" t="str">
        <f>'INPUT DATA'!L21</f>
        <v>PANGANIBAN, VINCENT H.</v>
      </c>
      <c r="C23" s="153"/>
      <c r="D23" s="153"/>
      <c r="E23" s="154"/>
      <c r="F23" s="167"/>
      <c r="G23" s="168"/>
      <c r="H23" s="168"/>
      <c r="I23" s="169"/>
      <c r="J23" s="170">
        <v>76</v>
      </c>
      <c r="K23" s="168"/>
      <c r="L23" s="168"/>
      <c r="M23" s="169"/>
      <c r="N23" s="170" t="str">
        <v/>
      </c>
      <c r="O23" s="168"/>
      <c r="P23" s="168"/>
      <c r="Q23" s="169"/>
      <c r="R23" s="170" t="str">
        <v/>
      </c>
      <c r="S23" s="168"/>
      <c r="T23" s="168"/>
      <c r="U23" s="171"/>
      <c r="V23" s="160" t="str">
        <f ca="1" t="shared" si="0"/>
        <v/>
      </c>
      <c r="W23" s="161"/>
      <c r="X23" s="161"/>
      <c r="Y23" s="162"/>
      <c r="Z23" s="163" t="str">
        <f ca="1" t="shared" si="1"/>
        <v/>
      </c>
      <c r="AA23" s="164"/>
      <c r="AB23" s="165"/>
      <c r="AI23" s="150"/>
      <c r="AK23" s="65"/>
      <c r="BD23" s="68"/>
      <c r="BE23" s="68"/>
    </row>
    <row r="24" ht="18" customHeight="1" spans="1:57">
      <c r="A24" s="166">
        <v>12</v>
      </c>
      <c r="B24" s="152" t="str">
        <f>'INPUT DATA'!L22</f>
        <v>REYES, CEDRIC I.</v>
      </c>
      <c r="C24" s="153"/>
      <c r="D24" s="153"/>
      <c r="E24" s="154"/>
      <c r="F24" s="167"/>
      <c r="G24" s="168"/>
      <c r="H24" s="168"/>
      <c r="I24" s="169"/>
      <c r="J24" s="170">
        <v>71</v>
      </c>
      <c r="K24" s="168"/>
      <c r="L24" s="168"/>
      <c r="M24" s="169"/>
      <c r="N24" s="170" t="str">
        <v/>
      </c>
      <c r="O24" s="168"/>
      <c r="P24" s="168"/>
      <c r="Q24" s="169"/>
      <c r="R24" s="170" t="str">
        <v/>
      </c>
      <c r="S24" s="168"/>
      <c r="T24" s="168"/>
      <c r="U24" s="171"/>
      <c r="V24" s="160" t="str">
        <f ca="1" t="shared" si="0"/>
        <v/>
      </c>
      <c r="W24" s="161"/>
      <c r="X24" s="161"/>
      <c r="Y24" s="162"/>
      <c r="Z24" s="163" t="str">
        <f ca="1" t="shared" si="1"/>
        <v/>
      </c>
      <c r="AA24" s="164"/>
      <c r="AB24" s="165"/>
      <c r="AI24" s="150"/>
      <c r="AK24" s="65"/>
      <c r="BD24" s="68"/>
      <c r="BE24" s="68"/>
    </row>
    <row r="25" ht="18" customHeight="1" spans="1:57">
      <c r="A25" s="166">
        <v>13</v>
      </c>
      <c r="B25" s="152" t="str">
        <f>'INPUT DATA'!L23</f>
        <v>REYES JR., IVAN Y.</v>
      </c>
      <c r="C25" s="153"/>
      <c r="D25" s="153"/>
      <c r="E25" s="154"/>
      <c r="F25" s="167"/>
      <c r="G25" s="168"/>
      <c r="H25" s="168"/>
      <c r="I25" s="169"/>
      <c r="J25" s="170">
        <v>85</v>
      </c>
      <c r="K25" s="168"/>
      <c r="L25" s="168"/>
      <c r="M25" s="169"/>
      <c r="N25" s="170" t="str">
        <v/>
      </c>
      <c r="O25" s="168"/>
      <c r="P25" s="168"/>
      <c r="Q25" s="169"/>
      <c r="R25" s="170" t="str">
        <v/>
      </c>
      <c r="S25" s="168"/>
      <c r="T25" s="168"/>
      <c r="U25" s="171"/>
      <c r="V25" s="160" t="str">
        <f ca="1" t="shared" si="0"/>
        <v/>
      </c>
      <c r="W25" s="161"/>
      <c r="X25" s="161"/>
      <c r="Y25" s="162"/>
      <c r="Z25" s="163" t="str">
        <f ca="1" t="shared" si="1"/>
        <v/>
      </c>
      <c r="AA25" s="164"/>
      <c r="AB25" s="165"/>
      <c r="AI25" s="150"/>
      <c r="AK25" s="65"/>
      <c r="BD25" s="68"/>
      <c r="BE25" s="68"/>
    </row>
    <row r="26" ht="18" customHeight="1" spans="1:57">
      <c r="A26" s="166">
        <v>14</v>
      </c>
      <c r="B26" s="152" t="str">
        <f>'INPUT DATA'!L24</f>
        <v>ROSALES, DANIEL O.</v>
      </c>
      <c r="C26" s="153"/>
      <c r="D26" s="153"/>
      <c r="E26" s="154"/>
      <c r="F26" s="167"/>
      <c r="G26" s="168"/>
      <c r="H26" s="168"/>
      <c r="I26" s="169"/>
      <c r="J26" s="170">
        <v>93</v>
      </c>
      <c r="K26" s="168"/>
      <c r="L26" s="168"/>
      <c r="M26" s="169"/>
      <c r="N26" s="170" t="str">
        <v/>
      </c>
      <c r="O26" s="168"/>
      <c r="P26" s="168"/>
      <c r="Q26" s="169"/>
      <c r="R26" s="170" t="str">
        <v/>
      </c>
      <c r="S26" s="168"/>
      <c r="T26" s="168"/>
      <c r="U26" s="171"/>
      <c r="V26" s="160" t="str">
        <f ca="1" t="shared" si="0"/>
        <v/>
      </c>
      <c r="W26" s="161"/>
      <c r="X26" s="161"/>
      <c r="Y26" s="162"/>
      <c r="Z26" s="163" t="str">
        <f ca="1" t="shared" si="1"/>
        <v/>
      </c>
      <c r="AA26" s="164"/>
      <c r="AB26" s="165"/>
      <c r="AI26" s="150"/>
      <c r="AK26" s="65"/>
      <c r="BD26" s="68"/>
      <c r="BE26" s="68"/>
    </row>
    <row r="27" ht="18" customHeight="1" spans="1:57">
      <c r="A27" s="166">
        <v>15</v>
      </c>
      <c r="B27" s="152" t="str">
        <f>'INPUT DATA'!L25</f>
        <v>SANTOS, JERICHO H.</v>
      </c>
      <c r="C27" s="153"/>
      <c r="D27" s="153"/>
      <c r="E27" s="154"/>
      <c r="F27" s="167"/>
      <c r="G27" s="168"/>
      <c r="H27" s="168"/>
      <c r="I27" s="169"/>
      <c r="J27" s="170">
        <v>74</v>
      </c>
      <c r="K27" s="168"/>
      <c r="L27" s="168"/>
      <c r="M27" s="169"/>
      <c r="N27" s="170" t="str">
        <v/>
      </c>
      <c r="O27" s="168"/>
      <c r="P27" s="168"/>
      <c r="Q27" s="169"/>
      <c r="R27" s="170" t="str">
        <v/>
      </c>
      <c r="S27" s="168"/>
      <c r="T27" s="168"/>
      <c r="U27" s="171"/>
      <c r="V27" s="160" t="str">
        <f ca="1" t="shared" ref="V27:V62" si="2">IF(OR(F27="",N27="",J27="",R27=""),"",IF(ISERROR(ROUND(AVERAGE(F27,J27,N27,R27),0)),"",ROUND(AVERAGE(F27,J27,N27,R27),0)))</f>
        <v/>
      </c>
      <c r="W27" s="161"/>
      <c r="X27" s="161"/>
      <c r="Y27" s="162"/>
      <c r="Z27" s="163" t="str">
        <f ca="1" t="shared" si="1"/>
        <v/>
      </c>
      <c r="AA27" s="164"/>
      <c r="AB27" s="165"/>
      <c r="AI27" s="150"/>
      <c r="AK27" s="65"/>
    </row>
    <row r="28" ht="18" customHeight="1" spans="1:57">
      <c r="A28" s="166">
        <v>16</v>
      </c>
      <c r="B28" s="152" t="str">
        <f>'INPUT DATA'!L26</f>
        <v>SANTOS, KENNETH C.</v>
      </c>
      <c r="C28" s="153"/>
      <c r="D28" s="153"/>
      <c r="E28" s="154"/>
      <c r="F28" s="167"/>
      <c r="G28" s="168"/>
      <c r="H28" s="168"/>
      <c r="I28" s="169"/>
      <c r="J28" s="170">
        <v>69</v>
      </c>
      <c r="K28" s="168"/>
      <c r="L28" s="168"/>
      <c r="M28" s="169"/>
      <c r="N28" s="170" t="str">
        <v/>
      </c>
      <c r="O28" s="168"/>
      <c r="P28" s="168"/>
      <c r="Q28" s="169"/>
      <c r="R28" s="170" t="str">
        <v/>
      </c>
      <c r="S28" s="168"/>
      <c r="T28" s="168"/>
      <c r="U28" s="171"/>
      <c r="V28" s="160" t="str">
        <f ca="1" t="shared" si="2"/>
        <v/>
      </c>
      <c r="W28" s="161"/>
      <c r="X28" s="161"/>
      <c r="Y28" s="162"/>
      <c r="Z28" s="163" t="str">
        <f ca="1" t="shared" si="1"/>
        <v/>
      </c>
      <c r="AA28" s="164"/>
      <c r="AB28" s="165"/>
      <c r="AI28" s="150"/>
      <c r="AK28" s="65"/>
    </row>
    <row r="29" ht="18" customHeight="1" spans="1:57">
      <c r="A29" s="166">
        <v>17</v>
      </c>
      <c r="B29" s="152" t="str">
        <f>'INPUT DATA'!L27</f>
        <v>TAMPOS, CHRISTIAN B.</v>
      </c>
      <c r="C29" s="153"/>
      <c r="D29" s="153"/>
      <c r="E29" s="154"/>
      <c r="F29" s="167"/>
      <c r="G29" s="168"/>
      <c r="H29" s="168"/>
      <c r="I29" s="169"/>
      <c r="J29" s="170">
        <v>95</v>
      </c>
      <c r="K29" s="168"/>
      <c r="L29" s="168"/>
      <c r="M29" s="169"/>
      <c r="N29" s="170" t="str">
        <v/>
      </c>
      <c r="O29" s="168"/>
      <c r="P29" s="168"/>
      <c r="Q29" s="169"/>
      <c r="R29" s="170" t="str">
        <v/>
      </c>
      <c r="S29" s="168"/>
      <c r="T29" s="168"/>
      <c r="U29" s="171"/>
      <c r="V29" s="160" t="str">
        <f ca="1" t="shared" si="2"/>
        <v/>
      </c>
      <c r="W29" s="161"/>
      <c r="X29" s="161"/>
      <c r="Y29" s="162"/>
      <c r="Z29" s="163" t="str">
        <f ca="1" t="shared" si="1"/>
        <v/>
      </c>
      <c r="AA29" s="164"/>
      <c r="AB29" s="165"/>
      <c r="AI29" s="150"/>
      <c r="AK29" s="65"/>
    </row>
    <row r="30" ht="18" customHeight="1" spans="1:57">
      <c r="A30" s="166">
        <v>18</v>
      </c>
      <c r="B30" s="152" t="str">
        <f>'INPUT DATA'!L28</f>
        <v>VILLANUEVA, FRANCIS M.</v>
      </c>
      <c r="C30" s="153"/>
      <c r="D30" s="153"/>
      <c r="E30" s="154"/>
      <c r="F30" s="167"/>
      <c r="G30" s="168"/>
      <c r="H30" s="168"/>
      <c r="I30" s="169"/>
      <c r="J30" s="170">
        <v>95</v>
      </c>
      <c r="K30" s="168"/>
      <c r="L30" s="168"/>
      <c r="M30" s="169"/>
      <c r="N30" s="170" t="str">
        <v/>
      </c>
      <c r="O30" s="168"/>
      <c r="P30" s="168"/>
      <c r="Q30" s="169"/>
      <c r="R30" s="170" t="str">
        <v/>
      </c>
      <c r="S30" s="168"/>
      <c r="T30" s="168"/>
      <c r="U30" s="171"/>
      <c r="V30" s="160" t="str">
        <f ca="1" t="shared" si="2"/>
        <v/>
      </c>
      <c r="W30" s="161"/>
      <c r="X30" s="161"/>
      <c r="Y30" s="162"/>
      <c r="Z30" s="163" t="str">
        <f ca="1" t="shared" si="1"/>
        <v/>
      </c>
      <c r="AA30" s="164"/>
      <c r="AB30" s="165"/>
      <c r="AI30" s="150"/>
      <c r="AK30" s="65"/>
    </row>
    <row r="31" ht="18" customHeight="1" spans="1:57">
      <c r="A31" s="166">
        <v>19</v>
      </c>
      <c r="B31" s="152">
        <f>'INPUT DATA'!L29</f>
        <v>0</v>
      </c>
      <c r="C31" s="153"/>
      <c r="D31" s="153"/>
      <c r="E31" s="154"/>
      <c r="F31" s="167"/>
      <c r="G31" s="168"/>
      <c r="H31" s="168"/>
      <c r="I31" s="169"/>
      <c r="J31" s="170" t="str">
        <v/>
      </c>
      <c r="K31" s="168"/>
      <c r="L31" s="168"/>
      <c r="M31" s="169"/>
      <c r="N31" s="170" t="str">
        <v/>
      </c>
      <c r="O31" s="168"/>
      <c r="P31" s="168"/>
      <c r="Q31" s="169"/>
      <c r="R31" s="170" t="str">
        <v/>
      </c>
      <c r="S31" s="168"/>
      <c r="T31" s="168"/>
      <c r="U31" s="171"/>
      <c r="V31" s="160" t="str">
        <f ca="1" t="shared" si="2"/>
        <v/>
      </c>
      <c r="W31" s="161"/>
      <c r="X31" s="161"/>
      <c r="Y31" s="162"/>
      <c r="Z31" s="163" t="str">
        <f ca="1" t="shared" si="1"/>
        <v/>
      </c>
      <c r="AA31" s="164"/>
      <c r="AB31" s="165"/>
      <c r="AI31" s="150"/>
      <c r="AK31" s="65"/>
    </row>
    <row r="32" ht="18" customHeight="1" spans="1:57">
      <c r="A32" s="166">
        <v>20</v>
      </c>
      <c r="B32" s="152">
        <f>'INPUT DATA'!L30</f>
        <v>0</v>
      </c>
      <c r="C32" s="153"/>
      <c r="D32" s="153"/>
      <c r="E32" s="154"/>
      <c r="F32" s="167"/>
      <c r="G32" s="168"/>
      <c r="H32" s="168"/>
      <c r="I32" s="169"/>
      <c r="J32" s="170" t="str">
        <v/>
      </c>
      <c r="K32" s="168"/>
      <c r="L32" s="168"/>
      <c r="M32" s="169"/>
      <c r="N32" s="170" t="str">
        <v/>
      </c>
      <c r="O32" s="168"/>
      <c r="P32" s="168"/>
      <c r="Q32" s="169"/>
      <c r="R32" s="170" t="str">
        <v/>
      </c>
      <c r="S32" s="168"/>
      <c r="T32" s="168"/>
      <c r="U32" s="171"/>
      <c r="V32" s="160" t="str">
        <f ca="1" t="shared" si="2"/>
        <v/>
      </c>
      <c r="W32" s="161"/>
      <c r="X32" s="161"/>
      <c r="Y32" s="162"/>
      <c r="Z32" s="163" t="str">
        <f ca="1" t="shared" si="1"/>
        <v/>
      </c>
      <c r="AA32" s="164"/>
      <c r="AB32" s="165"/>
      <c r="AI32" s="150"/>
      <c r="AK32" s="65"/>
    </row>
    <row r="33" ht="18" customHeight="1" spans="1:55">
      <c r="A33" s="166">
        <v>21</v>
      </c>
      <c r="B33" s="152">
        <f>'INPUT DATA'!L31</f>
        <v>0</v>
      </c>
      <c r="C33" s="153"/>
      <c r="D33" s="153"/>
      <c r="E33" s="154"/>
      <c r="F33" s="167"/>
      <c r="G33" s="168"/>
      <c r="H33" s="168"/>
      <c r="I33" s="169"/>
      <c r="J33" s="170" t="str">
        <v/>
      </c>
      <c r="K33" s="168"/>
      <c r="L33" s="168"/>
      <c r="M33" s="169"/>
      <c r="N33" s="170" t="str">
        <v/>
      </c>
      <c r="O33" s="168"/>
      <c r="P33" s="168"/>
      <c r="Q33" s="169"/>
      <c r="R33" s="170" t="str">
        <v/>
      </c>
      <c r="S33" s="168"/>
      <c r="T33" s="168"/>
      <c r="U33" s="171"/>
      <c r="V33" s="160" t="str">
        <f ca="1" t="shared" si="2"/>
        <v/>
      </c>
      <c r="W33" s="161"/>
      <c r="X33" s="161"/>
      <c r="Y33" s="162"/>
      <c r="Z33" s="163" t="str">
        <f ca="1" t="shared" ref="Z33:Z82" si="3">IF(OR($F33="",J33="",N33="",R33="",$V33=""),"",IF($V33&gt;=75,"PASSED","FAILED"))</f>
        <v/>
      </c>
      <c r="AA33" s="164"/>
      <c r="AB33" s="165"/>
      <c r="AI33" s="150"/>
      <c r="AK33" s="65"/>
    </row>
    <row r="34" ht="18" customHeight="1" spans="1:55">
      <c r="A34" s="166">
        <v>22</v>
      </c>
      <c r="B34" s="152">
        <f>'INPUT DATA'!L32</f>
        <v>0</v>
      </c>
      <c r="C34" s="153"/>
      <c r="D34" s="153"/>
      <c r="E34" s="154"/>
      <c r="F34" s="167"/>
      <c r="G34" s="168"/>
      <c r="H34" s="168"/>
      <c r="I34" s="169"/>
      <c r="J34" s="170" t="str">
        <v/>
      </c>
      <c r="K34" s="168"/>
      <c r="L34" s="168"/>
      <c r="M34" s="169"/>
      <c r="N34" s="170" t="str">
        <v/>
      </c>
      <c r="O34" s="168"/>
      <c r="P34" s="168"/>
      <c r="Q34" s="169"/>
      <c r="R34" s="170" t="str">
        <v/>
      </c>
      <c r="S34" s="168"/>
      <c r="T34" s="168"/>
      <c r="U34" s="171"/>
      <c r="V34" s="160" t="str">
        <f ca="1" t="shared" si="2"/>
        <v/>
      </c>
      <c r="W34" s="161"/>
      <c r="X34" s="161"/>
      <c r="Y34" s="162"/>
      <c r="Z34" s="163" t="str">
        <f ca="1" t="shared" si="3"/>
        <v/>
      </c>
      <c r="AA34" s="164"/>
      <c r="AB34" s="165"/>
      <c r="AI34" s="150"/>
      <c r="AK34" s="65"/>
      <c r="AN34" s="67"/>
      <c r="AO34" s="67"/>
      <c r="AP34" s="67"/>
      <c r="AQ34" s="67"/>
      <c r="AR34" s="67"/>
      <c r="AS34" s="67"/>
      <c r="AT34" s="67"/>
      <c r="AU34" s="67"/>
      <c r="AV34" s="67"/>
      <c r="AW34" s="67"/>
      <c r="AX34" s="67"/>
      <c r="AY34" s="67"/>
      <c r="AZ34" s="67"/>
      <c r="BA34" s="67"/>
      <c r="BB34" s="67"/>
      <c r="BC34" s="67"/>
    </row>
    <row r="35" ht="18" customHeight="1" spans="1:55">
      <c r="A35" s="166">
        <v>23</v>
      </c>
      <c r="B35" s="152">
        <f>'INPUT DATA'!L33</f>
        <v>0</v>
      </c>
      <c r="C35" s="153"/>
      <c r="D35" s="153"/>
      <c r="E35" s="154"/>
      <c r="F35" s="167"/>
      <c r="G35" s="168"/>
      <c r="H35" s="168"/>
      <c r="I35" s="169"/>
      <c r="J35" s="170" t="str">
        <v/>
      </c>
      <c r="K35" s="168"/>
      <c r="L35" s="168"/>
      <c r="M35" s="169"/>
      <c r="N35" s="170" t="str">
        <v/>
      </c>
      <c r="O35" s="168"/>
      <c r="P35" s="168"/>
      <c r="Q35" s="169"/>
      <c r="R35" s="170" t="str">
        <v/>
      </c>
      <c r="S35" s="168"/>
      <c r="T35" s="168"/>
      <c r="U35" s="171"/>
      <c r="V35" s="160" t="str">
        <f ca="1" t="shared" si="2"/>
        <v/>
      </c>
      <c r="W35" s="161"/>
      <c r="X35" s="161"/>
      <c r="Y35" s="162"/>
      <c r="Z35" s="163" t="str">
        <f ca="1" t="shared" si="3"/>
        <v/>
      </c>
      <c r="AA35" s="164"/>
      <c r="AB35" s="165"/>
      <c r="AI35" s="150"/>
      <c r="AK35" s="65"/>
      <c r="AN35" s="67"/>
      <c r="AO35" s="67"/>
      <c r="AP35" s="67"/>
      <c r="AQ35" s="67"/>
      <c r="AR35" s="67"/>
      <c r="AS35" s="67"/>
      <c r="AT35" s="67"/>
      <c r="AU35" s="67"/>
      <c r="AV35" s="67"/>
      <c r="AW35" s="67"/>
      <c r="AX35" s="67"/>
      <c r="AY35" s="67"/>
      <c r="AZ35" s="67"/>
      <c r="BA35" s="67"/>
      <c r="BB35" s="67"/>
      <c r="BC35" s="67"/>
    </row>
    <row r="36" ht="18" customHeight="1" spans="1:55">
      <c r="A36" s="166">
        <v>24</v>
      </c>
      <c r="B36" s="152">
        <f>'INPUT DATA'!L34</f>
        <v>0</v>
      </c>
      <c r="C36" s="153"/>
      <c r="D36" s="153"/>
      <c r="E36" s="154"/>
      <c r="F36" s="167"/>
      <c r="G36" s="168"/>
      <c r="H36" s="168"/>
      <c r="I36" s="169"/>
      <c r="J36" s="170" t="str">
        <v/>
      </c>
      <c r="K36" s="168"/>
      <c r="L36" s="168"/>
      <c r="M36" s="169"/>
      <c r="N36" s="170" t="str">
        <v/>
      </c>
      <c r="O36" s="168"/>
      <c r="P36" s="168"/>
      <c r="Q36" s="169"/>
      <c r="R36" s="170" t="str">
        <v/>
      </c>
      <c r="S36" s="168"/>
      <c r="T36" s="168"/>
      <c r="U36" s="171"/>
      <c r="V36" s="160" t="str">
        <f ca="1" t="shared" si="2"/>
        <v/>
      </c>
      <c r="W36" s="161"/>
      <c r="X36" s="161"/>
      <c r="Y36" s="162"/>
      <c r="Z36" s="163" t="str">
        <f ca="1" t="shared" si="3"/>
        <v/>
      </c>
      <c r="AA36" s="164"/>
      <c r="AB36" s="165"/>
      <c r="AI36" s="150"/>
      <c r="AK36" s="65"/>
      <c r="AN36" s="67"/>
      <c r="AO36" s="67"/>
      <c r="AP36" s="67"/>
      <c r="AQ36" s="67"/>
      <c r="AR36" s="67"/>
      <c r="AS36" s="67"/>
      <c r="AT36" s="67"/>
      <c r="AU36" s="67"/>
      <c r="AV36" s="67"/>
      <c r="AW36" s="67"/>
      <c r="AX36" s="67"/>
      <c r="AY36" s="67"/>
      <c r="AZ36" s="67"/>
      <c r="BA36" s="67"/>
      <c r="BB36" s="67"/>
      <c r="BC36" s="67"/>
    </row>
    <row r="37" ht="18" customHeight="1" spans="1:55">
      <c r="A37" s="166">
        <v>25</v>
      </c>
      <c r="B37" s="152">
        <f>'INPUT DATA'!L35</f>
        <v>0</v>
      </c>
      <c r="C37" s="153"/>
      <c r="D37" s="153"/>
      <c r="E37" s="154"/>
      <c r="F37" s="167"/>
      <c r="G37" s="168"/>
      <c r="H37" s="168"/>
      <c r="I37" s="169"/>
      <c r="J37" s="170" t="str">
        <v/>
      </c>
      <c r="K37" s="168"/>
      <c r="L37" s="168"/>
      <c r="M37" s="169"/>
      <c r="N37" s="170" t="str">
        <v/>
      </c>
      <c r="O37" s="168"/>
      <c r="P37" s="168"/>
      <c r="Q37" s="169"/>
      <c r="R37" s="170" t="str">
        <v/>
      </c>
      <c r="S37" s="168"/>
      <c r="T37" s="168"/>
      <c r="U37" s="171"/>
      <c r="V37" s="160" t="str">
        <f ca="1" t="shared" si="2"/>
        <v/>
      </c>
      <c r="W37" s="161"/>
      <c r="X37" s="161"/>
      <c r="Y37" s="162"/>
      <c r="Z37" s="163" t="str">
        <f ca="1" t="shared" si="3"/>
        <v/>
      </c>
      <c r="AA37" s="164"/>
      <c r="AB37" s="165"/>
      <c r="AI37" s="150"/>
      <c r="AK37" s="65"/>
      <c r="AN37" s="67"/>
      <c r="AO37" s="67"/>
      <c r="AP37" s="67"/>
      <c r="AQ37" s="67"/>
      <c r="AR37" s="67"/>
      <c r="AS37" s="67"/>
      <c r="AT37" s="67"/>
      <c r="AU37" s="67"/>
      <c r="AV37" s="67"/>
      <c r="AW37" s="67"/>
      <c r="AX37" s="67"/>
      <c r="AY37" s="67"/>
      <c r="AZ37" s="67"/>
      <c r="BA37" s="67"/>
      <c r="BB37" s="67"/>
      <c r="BC37" s="67"/>
    </row>
    <row r="38" ht="18" customHeight="1" spans="1:55">
      <c r="A38" s="166">
        <v>26</v>
      </c>
      <c r="B38" s="152">
        <f>'INPUT DATA'!L36</f>
        <v>0</v>
      </c>
      <c r="C38" s="153"/>
      <c r="D38" s="153"/>
      <c r="E38" s="154"/>
      <c r="F38" s="167"/>
      <c r="G38" s="168"/>
      <c r="H38" s="168"/>
      <c r="I38" s="169"/>
      <c r="J38" s="170" t="str">
        <v/>
      </c>
      <c r="K38" s="168"/>
      <c r="L38" s="168"/>
      <c r="M38" s="169"/>
      <c r="N38" s="170" t="str">
        <v/>
      </c>
      <c r="O38" s="168"/>
      <c r="P38" s="168"/>
      <c r="Q38" s="169"/>
      <c r="R38" s="170" t="str">
        <v/>
      </c>
      <c r="S38" s="168"/>
      <c r="T38" s="168"/>
      <c r="U38" s="171"/>
      <c r="V38" s="160" t="str">
        <f ca="1" t="shared" si="2"/>
        <v/>
      </c>
      <c r="W38" s="161"/>
      <c r="X38" s="161"/>
      <c r="Y38" s="162"/>
      <c r="Z38" s="163" t="str">
        <f ca="1" t="shared" si="3"/>
        <v/>
      </c>
      <c r="AA38" s="164"/>
      <c r="AB38" s="165"/>
      <c r="AI38" s="150"/>
      <c r="AK38" s="65"/>
      <c r="AN38" s="67"/>
      <c r="AO38" s="67"/>
      <c r="AP38" s="67"/>
      <c r="AQ38" s="67"/>
      <c r="AR38" s="67"/>
      <c r="AS38" s="67"/>
      <c r="AT38" s="67"/>
      <c r="AU38" s="67"/>
      <c r="AV38" s="67"/>
      <c r="AW38" s="67"/>
      <c r="AX38" s="67"/>
      <c r="AY38" s="67"/>
      <c r="AZ38" s="67"/>
      <c r="BA38" s="67"/>
      <c r="BB38" s="67"/>
      <c r="BC38" s="67"/>
    </row>
    <row r="39" ht="18" customHeight="1" spans="1:55">
      <c r="A39" s="166">
        <v>27</v>
      </c>
      <c r="B39" s="152">
        <f>'INPUT DATA'!L37</f>
        <v>0</v>
      </c>
      <c r="C39" s="153"/>
      <c r="D39" s="153"/>
      <c r="E39" s="154"/>
      <c r="F39" s="167"/>
      <c r="G39" s="168"/>
      <c r="H39" s="168"/>
      <c r="I39" s="169"/>
      <c r="J39" s="170" t="str">
        <v/>
      </c>
      <c r="K39" s="168"/>
      <c r="L39" s="168"/>
      <c r="M39" s="169"/>
      <c r="N39" s="170" t="str">
        <v/>
      </c>
      <c r="O39" s="168"/>
      <c r="P39" s="168"/>
      <c r="Q39" s="169"/>
      <c r="R39" s="170" t="str">
        <v/>
      </c>
      <c r="S39" s="168"/>
      <c r="T39" s="168"/>
      <c r="U39" s="171"/>
      <c r="V39" s="160" t="str">
        <f ca="1" t="shared" si="2"/>
        <v/>
      </c>
      <c r="W39" s="161"/>
      <c r="X39" s="161"/>
      <c r="Y39" s="162"/>
      <c r="Z39" s="163" t="str">
        <f ca="1" t="shared" si="3"/>
        <v/>
      </c>
      <c r="AA39" s="164"/>
      <c r="AB39" s="165"/>
      <c r="AI39" s="150"/>
      <c r="AK39" s="65"/>
      <c r="AN39" s="67"/>
      <c r="AO39" s="67"/>
      <c r="AP39" s="67"/>
      <c r="AQ39" s="67"/>
      <c r="AR39" s="67"/>
      <c r="AS39" s="67"/>
      <c r="AT39" s="67"/>
      <c r="AU39" s="67"/>
      <c r="AV39" s="67"/>
      <c r="AW39" s="67"/>
      <c r="AX39" s="67"/>
      <c r="AY39" s="67"/>
      <c r="AZ39" s="67"/>
      <c r="BA39" s="67"/>
      <c r="BB39" s="67"/>
      <c r="BC39" s="67"/>
    </row>
    <row r="40" ht="18" customHeight="1" spans="1:55">
      <c r="A40" s="166">
        <v>28</v>
      </c>
      <c r="B40" s="152">
        <f>'INPUT DATA'!L38</f>
        <v>0</v>
      </c>
      <c r="C40" s="153"/>
      <c r="D40" s="153"/>
      <c r="E40" s="154"/>
      <c r="F40" s="167"/>
      <c r="G40" s="168"/>
      <c r="H40" s="168"/>
      <c r="I40" s="169"/>
      <c r="J40" s="170" t="str">
        <v/>
      </c>
      <c r="K40" s="168"/>
      <c r="L40" s="168"/>
      <c r="M40" s="169"/>
      <c r="N40" s="170" t="str">
        <v/>
      </c>
      <c r="O40" s="168"/>
      <c r="P40" s="168"/>
      <c r="Q40" s="169"/>
      <c r="R40" s="170" t="str">
        <v/>
      </c>
      <c r="S40" s="168"/>
      <c r="T40" s="168"/>
      <c r="U40" s="171"/>
      <c r="V40" s="160" t="str">
        <f ca="1" t="shared" si="2"/>
        <v/>
      </c>
      <c r="W40" s="161"/>
      <c r="X40" s="161"/>
      <c r="Y40" s="162"/>
      <c r="Z40" s="163" t="str">
        <f ca="1" t="shared" si="3"/>
        <v/>
      </c>
      <c r="AA40" s="164"/>
      <c r="AB40" s="165"/>
      <c r="AI40" s="150"/>
      <c r="AK40" s="65"/>
      <c r="AN40" s="67"/>
      <c r="AO40" s="67"/>
      <c r="AP40" s="67"/>
      <c r="AQ40" s="67"/>
      <c r="AR40" s="67"/>
      <c r="AS40" s="67"/>
      <c r="AT40" s="67"/>
      <c r="AU40" s="67"/>
      <c r="AV40" s="67"/>
      <c r="AW40" s="67"/>
      <c r="AX40" s="67"/>
      <c r="AY40" s="67"/>
      <c r="AZ40" s="67"/>
      <c r="BA40" s="67"/>
      <c r="BB40" s="67"/>
      <c r="BC40" s="67"/>
    </row>
    <row r="41" ht="18" customHeight="1" spans="1:55">
      <c r="A41" s="166">
        <v>29</v>
      </c>
      <c r="B41" s="152">
        <f>'INPUT DATA'!L39</f>
        <v>0</v>
      </c>
      <c r="C41" s="153"/>
      <c r="D41" s="153"/>
      <c r="E41" s="154"/>
      <c r="F41" s="167"/>
      <c r="G41" s="168"/>
      <c r="H41" s="168"/>
      <c r="I41" s="169"/>
      <c r="J41" s="170" t="str">
        <v/>
      </c>
      <c r="K41" s="168"/>
      <c r="L41" s="168"/>
      <c r="M41" s="169"/>
      <c r="N41" s="170" t="str">
        <v/>
      </c>
      <c r="O41" s="168"/>
      <c r="P41" s="168"/>
      <c r="Q41" s="169"/>
      <c r="R41" s="170" t="str">
        <v/>
      </c>
      <c r="S41" s="168"/>
      <c r="T41" s="168"/>
      <c r="U41" s="171"/>
      <c r="V41" s="160" t="str">
        <f ca="1" t="shared" si="2"/>
        <v/>
      </c>
      <c r="W41" s="161"/>
      <c r="X41" s="161"/>
      <c r="Y41" s="162"/>
      <c r="Z41" s="163" t="str">
        <f ca="1" t="shared" si="3"/>
        <v/>
      </c>
      <c r="AA41" s="164"/>
      <c r="AB41" s="165"/>
      <c r="AI41" s="150"/>
      <c r="AK41" s="65"/>
      <c r="AN41" s="67"/>
      <c r="AO41" s="67"/>
      <c r="AP41" s="67"/>
      <c r="AQ41" s="67"/>
      <c r="AR41" s="67"/>
      <c r="AS41" s="67"/>
      <c r="AT41" s="67"/>
      <c r="AU41" s="67"/>
      <c r="AV41" s="67"/>
      <c r="AW41" s="67"/>
      <c r="AX41" s="67"/>
      <c r="AY41" s="67"/>
      <c r="AZ41" s="67"/>
      <c r="BA41" s="67"/>
      <c r="BB41" s="67"/>
      <c r="BC41" s="67"/>
    </row>
    <row r="42" ht="18" customHeight="1" spans="1:55">
      <c r="A42" s="166">
        <v>30</v>
      </c>
      <c r="B42" s="152">
        <f>'INPUT DATA'!L40</f>
        <v>0</v>
      </c>
      <c r="C42" s="153"/>
      <c r="D42" s="153"/>
      <c r="E42" s="154"/>
      <c r="F42" s="167"/>
      <c r="G42" s="168"/>
      <c r="H42" s="168"/>
      <c r="I42" s="169"/>
      <c r="J42" s="170" t="str">
        <v/>
      </c>
      <c r="K42" s="168"/>
      <c r="L42" s="168"/>
      <c r="M42" s="169"/>
      <c r="N42" s="170" t="str">
        <v/>
      </c>
      <c r="O42" s="168"/>
      <c r="P42" s="168"/>
      <c r="Q42" s="169"/>
      <c r="R42" s="170" t="str">
        <v/>
      </c>
      <c r="S42" s="168"/>
      <c r="T42" s="168"/>
      <c r="U42" s="171"/>
      <c r="V42" s="160" t="str">
        <f ca="1" t="shared" si="2"/>
        <v/>
      </c>
      <c r="W42" s="161"/>
      <c r="X42" s="161"/>
      <c r="Y42" s="162"/>
      <c r="Z42" s="163" t="str">
        <f ca="1" t="shared" si="3"/>
        <v/>
      </c>
      <c r="AA42" s="164"/>
      <c r="AB42" s="165"/>
      <c r="AI42" s="150"/>
      <c r="AK42" s="65"/>
      <c r="AN42" s="67"/>
      <c r="AO42" s="67"/>
      <c r="AP42" s="67"/>
      <c r="AQ42" s="67"/>
      <c r="AR42" s="67"/>
      <c r="AS42" s="67"/>
      <c r="AT42" s="67"/>
      <c r="AU42" s="67"/>
      <c r="AV42" s="67"/>
      <c r="AW42" s="67"/>
      <c r="AX42" s="67"/>
      <c r="AY42" s="67"/>
      <c r="AZ42" s="67"/>
      <c r="BA42" s="67"/>
      <c r="BB42" s="67"/>
      <c r="BC42" s="67"/>
    </row>
    <row r="43" ht="18" customHeight="1" spans="1:55">
      <c r="A43" s="166">
        <v>31</v>
      </c>
      <c r="B43" s="152">
        <f>'INPUT DATA'!L41</f>
        <v>0</v>
      </c>
      <c r="C43" s="153"/>
      <c r="D43" s="153"/>
      <c r="E43" s="154"/>
      <c r="F43" s="167"/>
      <c r="G43" s="168"/>
      <c r="H43" s="168"/>
      <c r="I43" s="169"/>
      <c r="J43" s="170" t="str">
        <v/>
      </c>
      <c r="K43" s="168"/>
      <c r="L43" s="168"/>
      <c r="M43" s="169"/>
      <c r="N43" s="170" t="str">
        <v/>
      </c>
      <c r="O43" s="168"/>
      <c r="P43" s="168"/>
      <c r="Q43" s="169"/>
      <c r="R43" s="170" t="str">
        <v/>
      </c>
      <c r="S43" s="168"/>
      <c r="T43" s="168"/>
      <c r="U43" s="171"/>
      <c r="V43" s="160" t="str">
        <f ca="1" t="shared" si="2"/>
        <v/>
      </c>
      <c r="W43" s="161"/>
      <c r="X43" s="161"/>
      <c r="Y43" s="162"/>
      <c r="Z43" s="163" t="str">
        <f ca="1" t="shared" si="3"/>
        <v/>
      </c>
      <c r="AA43" s="164"/>
      <c r="AB43" s="165"/>
      <c r="AI43" s="150"/>
      <c r="AK43" s="65"/>
      <c r="AN43" s="67"/>
      <c r="AO43" s="67"/>
      <c r="AP43" s="67"/>
      <c r="AQ43" s="67"/>
      <c r="AR43" s="67"/>
      <c r="AS43" s="67"/>
      <c r="AT43" s="67"/>
      <c r="AU43" s="67"/>
      <c r="AV43" s="67"/>
      <c r="AW43" s="67"/>
      <c r="AX43" s="67"/>
      <c r="AY43" s="67"/>
      <c r="AZ43" s="67"/>
      <c r="BA43" s="67"/>
      <c r="BB43" s="67"/>
      <c r="BC43" s="67"/>
    </row>
    <row r="44" ht="18" customHeight="1" spans="1:55">
      <c r="A44" s="166">
        <v>32</v>
      </c>
      <c r="B44" s="152">
        <f>'INPUT DATA'!L42</f>
        <v>0</v>
      </c>
      <c r="C44" s="153"/>
      <c r="D44" s="153"/>
      <c r="E44" s="154"/>
      <c r="F44" s="167"/>
      <c r="G44" s="168"/>
      <c r="H44" s="168"/>
      <c r="I44" s="169"/>
      <c r="J44" s="170" t="str">
        <v/>
      </c>
      <c r="K44" s="168"/>
      <c r="L44" s="168"/>
      <c r="M44" s="169"/>
      <c r="N44" s="170" t="str">
        <v/>
      </c>
      <c r="O44" s="168"/>
      <c r="P44" s="168"/>
      <c r="Q44" s="169"/>
      <c r="R44" s="170" t="str">
        <v/>
      </c>
      <c r="S44" s="168"/>
      <c r="T44" s="168"/>
      <c r="U44" s="171"/>
      <c r="V44" s="160" t="str">
        <f ca="1" t="shared" si="2"/>
        <v/>
      </c>
      <c r="W44" s="161"/>
      <c r="X44" s="161"/>
      <c r="Y44" s="162"/>
      <c r="Z44" s="163" t="str">
        <f ca="1" t="shared" si="3"/>
        <v/>
      </c>
      <c r="AA44" s="164"/>
      <c r="AB44" s="165"/>
      <c r="AI44" s="150"/>
      <c r="AK44" s="65"/>
      <c r="AN44" s="67"/>
      <c r="AO44" s="67"/>
      <c r="AP44" s="67"/>
      <c r="AQ44" s="67"/>
      <c r="AR44" s="67"/>
      <c r="AS44" s="67"/>
      <c r="AT44" s="67"/>
      <c r="AU44" s="67"/>
      <c r="AV44" s="67"/>
      <c r="AW44" s="67"/>
      <c r="AX44" s="67"/>
      <c r="AY44" s="67"/>
      <c r="AZ44" s="67"/>
      <c r="BA44" s="67"/>
      <c r="BB44" s="67"/>
      <c r="BC44" s="67"/>
    </row>
    <row r="45" ht="18" customHeight="1" spans="1:55">
      <c r="A45" s="166">
        <v>33</v>
      </c>
      <c r="B45" s="152">
        <f>'INPUT DATA'!L43</f>
        <v>0</v>
      </c>
      <c r="C45" s="153"/>
      <c r="D45" s="153"/>
      <c r="E45" s="154"/>
      <c r="F45" s="167"/>
      <c r="G45" s="168"/>
      <c r="H45" s="168"/>
      <c r="I45" s="169"/>
      <c r="J45" s="170" t="str">
        <v/>
      </c>
      <c r="K45" s="168"/>
      <c r="L45" s="168"/>
      <c r="M45" s="169"/>
      <c r="N45" s="170" t="str">
        <v/>
      </c>
      <c r="O45" s="168"/>
      <c r="P45" s="168"/>
      <c r="Q45" s="169"/>
      <c r="R45" s="170" t="str">
        <v/>
      </c>
      <c r="S45" s="168"/>
      <c r="T45" s="168"/>
      <c r="U45" s="171"/>
      <c r="V45" s="160" t="str">
        <f ca="1" t="shared" si="2"/>
        <v/>
      </c>
      <c r="W45" s="161"/>
      <c r="X45" s="161"/>
      <c r="Y45" s="162"/>
      <c r="Z45" s="163" t="str">
        <f ca="1" t="shared" si="3"/>
        <v/>
      </c>
      <c r="AA45" s="164"/>
      <c r="AB45" s="165"/>
      <c r="AI45" s="150"/>
      <c r="AK45" s="65"/>
      <c r="AN45" s="67"/>
      <c r="AO45" s="67"/>
      <c r="AP45" s="67"/>
      <c r="AQ45" s="67"/>
      <c r="AR45" s="67"/>
      <c r="AS45" s="67"/>
      <c r="AT45" s="67"/>
      <c r="AU45" s="67"/>
      <c r="AV45" s="67"/>
      <c r="AW45" s="67"/>
      <c r="AX45" s="67"/>
      <c r="AY45" s="67"/>
      <c r="AZ45" s="67"/>
      <c r="BA45" s="67"/>
      <c r="BB45" s="67"/>
      <c r="BC45" s="67"/>
    </row>
    <row r="46" ht="18" customHeight="1" spans="1:55">
      <c r="A46" s="166">
        <v>34</v>
      </c>
      <c r="B46" s="152">
        <f>'INPUT DATA'!L44</f>
        <v>0</v>
      </c>
      <c r="C46" s="153"/>
      <c r="D46" s="153"/>
      <c r="E46" s="154"/>
      <c r="F46" s="167"/>
      <c r="G46" s="168"/>
      <c r="H46" s="168"/>
      <c r="I46" s="169"/>
      <c r="J46" s="170" t="str">
        <v/>
      </c>
      <c r="K46" s="168"/>
      <c r="L46" s="168"/>
      <c r="M46" s="169"/>
      <c r="N46" s="170" t="str">
        <v/>
      </c>
      <c r="O46" s="168"/>
      <c r="P46" s="168"/>
      <c r="Q46" s="169"/>
      <c r="R46" s="170" t="str">
        <v/>
      </c>
      <c r="S46" s="168"/>
      <c r="T46" s="168"/>
      <c r="U46" s="171"/>
      <c r="V46" s="160" t="str">
        <f ca="1" t="shared" si="2"/>
        <v/>
      </c>
      <c r="W46" s="161"/>
      <c r="X46" s="161"/>
      <c r="Y46" s="162"/>
      <c r="Z46" s="163" t="str">
        <f ca="1" t="shared" si="3"/>
        <v/>
      </c>
      <c r="AA46" s="164"/>
      <c r="AB46" s="165"/>
      <c r="AI46" s="150"/>
      <c r="AK46" s="65"/>
      <c r="AN46" s="67"/>
      <c r="AO46" s="67"/>
      <c r="AP46" s="67"/>
      <c r="AQ46" s="67"/>
      <c r="AR46" s="67"/>
      <c r="AS46" s="67"/>
      <c r="AT46" s="67"/>
      <c r="AU46" s="67"/>
      <c r="AV46" s="67"/>
      <c r="AW46" s="67"/>
      <c r="AX46" s="67"/>
      <c r="AY46" s="67"/>
      <c r="AZ46" s="67"/>
      <c r="BA46" s="67"/>
      <c r="BB46" s="67"/>
      <c r="BC46" s="67"/>
    </row>
    <row r="47" ht="18" customHeight="1" spans="1:55">
      <c r="A47" s="166">
        <v>35</v>
      </c>
      <c r="B47" s="152">
        <f>'INPUT DATA'!L45</f>
        <v>0</v>
      </c>
      <c r="C47" s="153"/>
      <c r="D47" s="153"/>
      <c r="E47" s="154"/>
      <c r="F47" s="167"/>
      <c r="G47" s="168"/>
      <c r="H47" s="168"/>
      <c r="I47" s="169"/>
      <c r="J47" s="170" t="str">
        <v/>
      </c>
      <c r="K47" s="168"/>
      <c r="L47" s="168"/>
      <c r="M47" s="169"/>
      <c r="N47" s="170" t="str">
        <v/>
      </c>
      <c r="O47" s="168"/>
      <c r="P47" s="168"/>
      <c r="Q47" s="169"/>
      <c r="R47" s="170" t="str">
        <v/>
      </c>
      <c r="S47" s="168"/>
      <c r="T47" s="168"/>
      <c r="U47" s="171"/>
      <c r="V47" s="160" t="str">
        <f ca="1" t="shared" si="2"/>
        <v/>
      </c>
      <c r="W47" s="161"/>
      <c r="X47" s="161"/>
      <c r="Y47" s="162"/>
      <c r="Z47" s="163" t="str">
        <f ca="1" t="shared" si="3"/>
        <v/>
      </c>
      <c r="AA47" s="164"/>
      <c r="AB47" s="165"/>
      <c r="AI47" s="150"/>
      <c r="AK47" s="65"/>
      <c r="AN47" s="67"/>
      <c r="AO47" s="67"/>
      <c r="AP47" s="67"/>
      <c r="AQ47" s="67"/>
      <c r="AR47" s="67"/>
      <c r="AS47" s="67"/>
      <c r="AT47" s="67"/>
      <c r="AU47" s="67"/>
      <c r="AV47" s="67"/>
      <c r="AW47" s="67"/>
      <c r="AX47" s="67"/>
      <c r="AY47" s="67"/>
      <c r="AZ47" s="67"/>
      <c r="BA47" s="67"/>
      <c r="BB47" s="67"/>
      <c r="BC47" s="67"/>
    </row>
    <row r="48" ht="18" customHeight="1" spans="1:55">
      <c r="A48" s="166">
        <v>36</v>
      </c>
      <c r="B48" s="152">
        <f>'INPUT DATA'!L46</f>
        <v>0</v>
      </c>
      <c r="C48" s="153"/>
      <c r="D48" s="153"/>
      <c r="E48" s="154"/>
      <c r="F48" s="167"/>
      <c r="G48" s="168"/>
      <c r="H48" s="168"/>
      <c r="I48" s="169"/>
      <c r="J48" s="170" t="str">
        <v/>
      </c>
      <c r="K48" s="168"/>
      <c r="L48" s="168"/>
      <c r="M48" s="169"/>
      <c r="N48" s="170" t="str">
        <v/>
      </c>
      <c r="O48" s="168"/>
      <c r="P48" s="168"/>
      <c r="Q48" s="169"/>
      <c r="R48" s="170" t="str">
        <v/>
      </c>
      <c r="S48" s="168"/>
      <c r="T48" s="168"/>
      <c r="U48" s="171"/>
      <c r="V48" s="160" t="str">
        <f ca="1" t="shared" si="2"/>
        <v/>
      </c>
      <c r="W48" s="161"/>
      <c r="X48" s="161"/>
      <c r="Y48" s="162"/>
      <c r="Z48" s="163" t="str">
        <f ca="1" t="shared" si="3"/>
        <v/>
      </c>
      <c r="AA48" s="164"/>
      <c r="AB48" s="165"/>
      <c r="AI48" s="150"/>
      <c r="AK48" s="65"/>
      <c r="AN48" s="67"/>
      <c r="AO48" s="67"/>
      <c r="AP48" s="67"/>
      <c r="AQ48" s="67"/>
      <c r="AR48" s="67"/>
      <c r="AS48" s="67"/>
      <c r="AT48" s="67"/>
      <c r="AU48" s="67"/>
      <c r="AV48" s="67"/>
      <c r="AW48" s="67"/>
      <c r="AX48" s="67"/>
      <c r="AY48" s="67"/>
      <c r="AZ48" s="67"/>
      <c r="BA48" s="67"/>
      <c r="BB48" s="67"/>
      <c r="BC48" s="67"/>
    </row>
    <row r="49" ht="18" customHeight="1" spans="1:55">
      <c r="A49" s="166">
        <v>37</v>
      </c>
      <c r="B49" s="152">
        <f>'INPUT DATA'!L47</f>
        <v>0</v>
      </c>
      <c r="C49" s="153"/>
      <c r="D49" s="153"/>
      <c r="E49" s="154"/>
      <c r="F49" s="167"/>
      <c r="G49" s="168"/>
      <c r="H49" s="168"/>
      <c r="I49" s="169"/>
      <c r="J49" s="170" t="str">
        <v/>
      </c>
      <c r="K49" s="168"/>
      <c r="L49" s="168"/>
      <c r="M49" s="169"/>
      <c r="N49" s="170" t="str">
        <v/>
      </c>
      <c r="O49" s="168"/>
      <c r="P49" s="168"/>
      <c r="Q49" s="169"/>
      <c r="R49" s="170" t="str">
        <v/>
      </c>
      <c r="S49" s="168"/>
      <c r="T49" s="168"/>
      <c r="U49" s="171"/>
      <c r="V49" s="160" t="str">
        <f ca="1" t="shared" si="2"/>
        <v/>
      </c>
      <c r="W49" s="161"/>
      <c r="X49" s="161"/>
      <c r="Y49" s="162"/>
      <c r="Z49" s="163" t="str">
        <f ca="1" t="shared" si="3"/>
        <v/>
      </c>
      <c r="AA49" s="164"/>
      <c r="AB49" s="165"/>
      <c r="AI49" s="150"/>
      <c r="AK49" s="65"/>
      <c r="AN49" s="67"/>
      <c r="AO49" s="67"/>
      <c r="AP49" s="67"/>
      <c r="AQ49" s="67"/>
      <c r="AR49" s="67"/>
      <c r="AS49" s="67"/>
      <c r="AT49" s="67"/>
      <c r="AU49" s="67"/>
      <c r="AV49" s="67"/>
      <c r="AW49" s="67"/>
      <c r="AX49" s="67"/>
      <c r="AY49" s="67"/>
      <c r="AZ49" s="67"/>
      <c r="BA49" s="67"/>
      <c r="BB49" s="67"/>
      <c r="BC49" s="67"/>
    </row>
    <row r="50" ht="18" customHeight="1" spans="1:55">
      <c r="A50" s="166">
        <v>38</v>
      </c>
      <c r="B50" s="152">
        <f>'INPUT DATA'!L48</f>
        <v>0</v>
      </c>
      <c r="C50" s="153"/>
      <c r="D50" s="153"/>
      <c r="E50" s="154"/>
      <c r="F50" s="167"/>
      <c r="G50" s="168"/>
      <c r="H50" s="168"/>
      <c r="I50" s="169"/>
      <c r="J50" s="170" t="str">
        <v/>
      </c>
      <c r="K50" s="168"/>
      <c r="L50" s="168"/>
      <c r="M50" s="169"/>
      <c r="N50" s="170" t="str">
        <v/>
      </c>
      <c r="O50" s="168"/>
      <c r="P50" s="168"/>
      <c r="Q50" s="169"/>
      <c r="R50" s="170" t="str">
        <v/>
      </c>
      <c r="S50" s="168"/>
      <c r="T50" s="168"/>
      <c r="U50" s="171"/>
      <c r="V50" s="160" t="str">
        <f ca="1" t="shared" si="2"/>
        <v/>
      </c>
      <c r="W50" s="161"/>
      <c r="X50" s="161"/>
      <c r="Y50" s="162"/>
      <c r="Z50" s="163" t="str">
        <f ca="1" t="shared" si="3"/>
        <v/>
      </c>
      <c r="AA50" s="164"/>
      <c r="AB50" s="165"/>
      <c r="AI50" s="150"/>
      <c r="AK50" s="65"/>
      <c r="AN50" s="67"/>
      <c r="AO50" s="67"/>
      <c r="AP50" s="67"/>
      <c r="AQ50" s="67"/>
      <c r="AR50" s="67"/>
      <c r="AS50" s="67"/>
      <c r="AT50" s="67"/>
      <c r="AU50" s="67"/>
      <c r="AV50" s="67"/>
      <c r="AW50" s="67"/>
      <c r="AX50" s="67"/>
      <c r="AY50" s="67"/>
      <c r="AZ50" s="67"/>
      <c r="BA50" s="67"/>
      <c r="BB50" s="67"/>
      <c r="BC50" s="67"/>
    </row>
    <row r="51" ht="18" customHeight="1" spans="1:55">
      <c r="A51" s="166">
        <v>39</v>
      </c>
      <c r="B51" s="152">
        <f>'INPUT DATA'!L49</f>
        <v>0</v>
      </c>
      <c r="C51" s="153"/>
      <c r="D51" s="153"/>
      <c r="E51" s="154"/>
      <c r="F51" s="167"/>
      <c r="G51" s="168"/>
      <c r="H51" s="168"/>
      <c r="I51" s="169"/>
      <c r="J51" s="170" t="str">
        <v/>
      </c>
      <c r="K51" s="168"/>
      <c r="L51" s="168"/>
      <c r="M51" s="169"/>
      <c r="N51" s="170" t="str">
        <v/>
      </c>
      <c r="O51" s="168"/>
      <c r="P51" s="168"/>
      <c r="Q51" s="169"/>
      <c r="R51" s="170" t="str">
        <v/>
      </c>
      <c r="S51" s="168"/>
      <c r="T51" s="168"/>
      <c r="U51" s="171"/>
      <c r="V51" s="160" t="str">
        <f ca="1" t="shared" si="2"/>
        <v/>
      </c>
      <c r="W51" s="161"/>
      <c r="X51" s="161"/>
      <c r="Y51" s="162"/>
      <c r="Z51" s="163" t="str">
        <f ca="1" t="shared" si="3"/>
        <v/>
      </c>
      <c r="AA51" s="164"/>
      <c r="AB51" s="165"/>
      <c r="AI51" s="150"/>
      <c r="AK51" s="65"/>
      <c r="AN51" s="67"/>
      <c r="AO51" s="67"/>
      <c r="AP51" s="67"/>
      <c r="AQ51" s="67"/>
      <c r="AR51" s="67"/>
      <c r="AS51" s="67"/>
      <c r="AT51" s="67"/>
      <c r="AU51" s="67"/>
      <c r="AV51" s="67"/>
      <c r="AW51" s="67"/>
      <c r="AX51" s="67"/>
      <c r="AY51" s="67"/>
      <c r="AZ51" s="67"/>
      <c r="BA51" s="67"/>
      <c r="BB51" s="67"/>
      <c r="BC51" s="67"/>
    </row>
    <row r="52" ht="18" customHeight="1" spans="1:55">
      <c r="A52" s="166">
        <v>40</v>
      </c>
      <c r="B52" s="152">
        <f>'INPUT DATA'!L50</f>
        <v>0</v>
      </c>
      <c r="C52" s="153"/>
      <c r="D52" s="153"/>
      <c r="E52" s="154"/>
      <c r="F52" s="167"/>
      <c r="G52" s="168"/>
      <c r="H52" s="168"/>
      <c r="I52" s="169"/>
      <c r="J52" s="170" t="str">
        <v/>
      </c>
      <c r="K52" s="168"/>
      <c r="L52" s="168"/>
      <c r="M52" s="169"/>
      <c r="N52" s="170" t="str">
        <v/>
      </c>
      <c r="O52" s="168"/>
      <c r="P52" s="168"/>
      <c r="Q52" s="169"/>
      <c r="R52" s="170" t="str">
        <v/>
      </c>
      <c r="S52" s="168"/>
      <c r="T52" s="168"/>
      <c r="U52" s="171"/>
      <c r="V52" s="160" t="str">
        <f ca="1" t="shared" si="2"/>
        <v/>
      </c>
      <c r="W52" s="161"/>
      <c r="X52" s="161"/>
      <c r="Y52" s="162"/>
      <c r="Z52" s="163" t="str">
        <f ca="1" t="shared" si="3"/>
        <v/>
      </c>
      <c r="AA52" s="164"/>
      <c r="AB52" s="165"/>
      <c r="AI52" s="150"/>
      <c r="AK52" s="65"/>
      <c r="AN52" s="67"/>
      <c r="AO52" s="67"/>
      <c r="AP52" s="67"/>
      <c r="AQ52" s="67"/>
      <c r="AR52" s="67"/>
      <c r="AS52" s="67"/>
      <c r="AT52" s="67"/>
      <c r="AU52" s="67"/>
      <c r="AV52" s="67"/>
      <c r="AW52" s="67"/>
      <c r="AX52" s="67"/>
      <c r="AY52" s="67"/>
      <c r="AZ52" s="67"/>
      <c r="BA52" s="67"/>
      <c r="BB52" s="67"/>
      <c r="BC52" s="67"/>
    </row>
    <row r="53" ht="18" customHeight="1" spans="1:55">
      <c r="A53" s="166">
        <v>41</v>
      </c>
      <c r="B53" s="152">
        <f>'INPUT DATA'!L51</f>
        <v>0</v>
      </c>
      <c r="C53" s="153"/>
      <c r="D53" s="153"/>
      <c r="E53" s="154"/>
      <c r="F53" s="167"/>
      <c r="G53" s="168"/>
      <c r="H53" s="168"/>
      <c r="I53" s="169"/>
      <c r="J53" s="170" t="str">
        <v/>
      </c>
      <c r="K53" s="168"/>
      <c r="L53" s="168"/>
      <c r="M53" s="169"/>
      <c r="N53" s="170" t="str">
        <v/>
      </c>
      <c r="O53" s="168"/>
      <c r="P53" s="168"/>
      <c r="Q53" s="169"/>
      <c r="R53" s="170" t="str">
        <v/>
      </c>
      <c r="S53" s="168"/>
      <c r="T53" s="168"/>
      <c r="U53" s="171"/>
      <c r="V53" s="160" t="str">
        <f ca="1" t="shared" si="2"/>
        <v/>
      </c>
      <c r="W53" s="161"/>
      <c r="X53" s="161"/>
      <c r="Y53" s="162"/>
      <c r="Z53" s="163" t="str">
        <f ca="1" t="shared" si="3"/>
        <v/>
      </c>
      <c r="AA53" s="164"/>
      <c r="AB53" s="165"/>
      <c r="AI53" s="150"/>
      <c r="AK53" s="65"/>
      <c r="AN53" s="67"/>
      <c r="AO53" s="67"/>
      <c r="AP53" s="67"/>
      <c r="AQ53" s="67"/>
      <c r="AR53" s="67"/>
      <c r="AS53" s="67"/>
      <c r="AT53" s="67"/>
      <c r="AU53" s="67"/>
      <c r="AV53" s="67"/>
      <c r="AW53" s="67"/>
      <c r="AX53" s="67"/>
      <c r="AY53" s="67"/>
      <c r="AZ53" s="67"/>
      <c r="BA53" s="67"/>
      <c r="BB53" s="67"/>
      <c r="BC53" s="67"/>
    </row>
    <row r="54" ht="18" customHeight="1" spans="1:55">
      <c r="A54" s="166">
        <v>42</v>
      </c>
      <c r="B54" s="152">
        <f>'INPUT DATA'!L52</f>
        <v>0</v>
      </c>
      <c r="C54" s="153"/>
      <c r="D54" s="153"/>
      <c r="E54" s="154"/>
      <c r="F54" s="167"/>
      <c r="G54" s="168"/>
      <c r="H54" s="168"/>
      <c r="I54" s="169"/>
      <c r="J54" s="170" t="str">
        <v/>
      </c>
      <c r="K54" s="168"/>
      <c r="L54" s="168"/>
      <c r="M54" s="169"/>
      <c r="N54" s="170" t="str">
        <v/>
      </c>
      <c r="O54" s="168"/>
      <c r="P54" s="168"/>
      <c r="Q54" s="169"/>
      <c r="R54" s="170" t="str">
        <v/>
      </c>
      <c r="S54" s="168"/>
      <c r="T54" s="168"/>
      <c r="U54" s="171"/>
      <c r="V54" s="160" t="str">
        <f ca="1" t="shared" si="2"/>
        <v/>
      </c>
      <c r="W54" s="161"/>
      <c r="X54" s="161"/>
      <c r="Y54" s="162"/>
      <c r="Z54" s="163" t="str">
        <f ca="1" t="shared" si="3"/>
        <v/>
      </c>
      <c r="AA54" s="164"/>
      <c r="AB54" s="165"/>
      <c r="AI54" s="150"/>
      <c r="AK54" s="65"/>
      <c r="AN54" s="67"/>
      <c r="AO54" s="67"/>
      <c r="AP54" s="67"/>
      <c r="AQ54" s="67"/>
      <c r="AR54" s="67"/>
      <c r="AS54" s="67"/>
      <c r="AT54" s="67"/>
      <c r="AU54" s="67"/>
      <c r="AV54" s="67"/>
      <c r="AW54" s="67"/>
      <c r="AX54" s="67"/>
      <c r="AY54" s="67"/>
      <c r="AZ54" s="67"/>
      <c r="BA54" s="67"/>
      <c r="BB54" s="67"/>
      <c r="BC54" s="67"/>
    </row>
    <row r="55" ht="18" customHeight="1" spans="1:55">
      <c r="A55" s="166">
        <v>43</v>
      </c>
      <c r="B55" s="152">
        <f>'INPUT DATA'!L53</f>
        <v>0</v>
      </c>
      <c r="C55" s="153"/>
      <c r="D55" s="153"/>
      <c r="E55" s="154"/>
      <c r="F55" s="167"/>
      <c r="G55" s="168"/>
      <c r="H55" s="168"/>
      <c r="I55" s="169"/>
      <c r="J55" s="170" t="str">
        <v/>
      </c>
      <c r="K55" s="168"/>
      <c r="L55" s="168"/>
      <c r="M55" s="169"/>
      <c r="N55" s="170" t="str">
        <v/>
      </c>
      <c r="O55" s="168"/>
      <c r="P55" s="168"/>
      <c r="Q55" s="169"/>
      <c r="R55" s="170" t="str">
        <v/>
      </c>
      <c r="S55" s="168"/>
      <c r="T55" s="168"/>
      <c r="U55" s="171"/>
      <c r="V55" s="160" t="str">
        <f ca="1" t="shared" si="2"/>
        <v/>
      </c>
      <c r="W55" s="161"/>
      <c r="X55" s="161"/>
      <c r="Y55" s="162"/>
      <c r="Z55" s="163" t="str">
        <f ca="1" t="shared" si="3"/>
        <v/>
      </c>
      <c r="AA55" s="164"/>
      <c r="AB55" s="165"/>
      <c r="AI55" s="150"/>
      <c r="AK55" s="65"/>
      <c r="AN55" s="67"/>
      <c r="AO55" s="67"/>
      <c r="AP55" s="67"/>
      <c r="AQ55" s="67"/>
      <c r="AR55" s="67"/>
      <c r="AS55" s="67"/>
      <c r="AT55" s="67"/>
      <c r="AU55" s="67"/>
      <c r="AV55" s="67"/>
      <c r="AW55" s="67"/>
      <c r="AX55" s="67"/>
      <c r="AY55" s="67"/>
      <c r="AZ55" s="67"/>
      <c r="BA55" s="67"/>
      <c r="BB55" s="67"/>
      <c r="BC55" s="67"/>
    </row>
    <row r="56" ht="18" customHeight="1" spans="1:55">
      <c r="A56" s="166">
        <v>44</v>
      </c>
      <c r="B56" s="152">
        <f>'INPUT DATA'!L54</f>
        <v>0</v>
      </c>
      <c r="C56" s="153"/>
      <c r="D56" s="153"/>
      <c r="E56" s="154"/>
      <c r="F56" s="167"/>
      <c r="G56" s="168"/>
      <c r="H56" s="168"/>
      <c r="I56" s="169"/>
      <c r="J56" s="170" t="str">
        <v/>
      </c>
      <c r="K56" s="168"/>
      <c r="L56" s="168"/>
      <c r="M56" s="169"/>
      <c r="N56" s="170" t="str">
        <v/>
      </c>
      <c r="O56" s="168"/>
      <c r="P56" s="168"/>
      <c r="Q56" s="169"/>
      <c r="R56" s="170" t="str">
        <v/>
      </c>
      <c r="S56" s="168"/>
      <c r="T56" s="168"/>
      <c r="U56" s="171"/>
      <c r="V56" s="160" t="str">
        <f ca="1" t="shared" si="2"/>
        <v/>
      </c>
      <c r="W56" s="161"/>
      <c r="X56" s="161"/>
      <c r="Y56" s="162"/>
      <c r="Z56" s="163" t="str">
        <f ca="1" t="shared" si="3"/>
        <v/>
      </c>
      <c r="AA56" s="164"/>
      <c r="AB56" s="165"/>
      <c r="AI56" s="150"/>
      <c r="AK56" s="65"/>
      <c r="AN56" s="67"/>
      <c r="AO56" s="67"/>
      <c r="AP56" s="67"/>
      <c r="AQ56" s="67"/>
      <c r="AR56" s="67"/>
      <c r="AS56" s="67"/>
      <c r="AT56" s="67"/>
      <c r="AU56" s="67"/>
      <c r="AV56" s="67"/>
      <c r="AW56" s="67"/>
      <c r="AX56" s="67"/>
      <c r="AY56" s="67"/>
      <c r="AZ56" s="67"/>
      <c r="BA56" s="67"/>
      <c r="BB56" s="67"/>
      <c r="BC56" s="67"/>
    </row>
    <row r="57" ht="18" customHeight="1" spans="1:55">
      <c r="A57" s="166">
        <v>45</v>
      </c>
      <c r="B57" s="152">
        <f>'INPUT DATA'!L55</f>
        <v>0</v>
      </c>
      <c r="C57" s="153"/>
      <c r="D57" s="153"/>
      <c r="E57" s="154"/>
      <c r="F57" s="167"/>
      <c r="G57" s="168"/>
      <c r="H57" s="168"/>
      <c r="I57" s="169"/>
      <c r="J57" s="170" t="str">
        <v/>
      </c>
      <c r="K57" s="168"/>
      <c r="L57" s="168"/>
      <c r="M57" s="169"/>
      <c r="N57" s="170" t="str">
        <v/>
      </c>
      <c r="O57" s="168"/>
      <c r="P57" s="168"/>
      <c r="Q57" s="169"/>
      <c r="R57" s="170" t="str">
        <v/>
      </c>
      <c r="S57" s="168"/>
      <c r="T57" s="168"/>
      <c r="U57" s="171"/>
      <c r="V57" s="160" t="str">
        <f ca="1" t="shared" si="2"/>
        <v/>
      </c>
      <c r="W57" s="161"/>
      <c r="X57" s="161"/>
      <c r="Y57" s="162"/>
      <c r="Z57" s="163" t="str">
        <f ca="1" t="shared" si="3"/>
        <v/>
      </c>
      <c r="AA57" s="164"/>
      <c r="AB57" s="165"/>
      <c r="AI57" s="150"/>
      <c r="AK57" s="65"/>
      <c r="AN57" s="67"/>
      <c r="AO57" s="67"/>
      <c r="AP57" s="67"/>
      <c r="AQ57" s="67"/>
      <c r="AR57" s="67"/>
      <c r="AS57" s="67"/>
      <c r="AT57" s="67"/>
      <c r="AU57" s="67"/>
      <c r="AV57" s="67"/>
      <c r="AW57" s="67"/>
      <c r="AX57" s="67"/>
      <c r="AY57" s="67"/>
      <c r="AZ57" s="67"/>
      <c r="BA57" s="67"/>
      <c r="BB57" s="67"/>
      <c r="BC57" s="67"/>
    </row>
    <row r="58" ht="18" customHeight="1" spans="1:55">
      <c r="A58" s="166">
        <v>46</v>
      </c>
      <c r="B58" s="152">
        <f>'INPUT DATA'!L56</f>
        <v>0</v>
      </c>
      <c r="C58" s="153"/>
      <c r="D58" s="153"/>
      <c r="E58" s="154"/>
      <c r="F58" s="167"/>
      <c r="G58" s="168"/>
      <c r="H58" s="168"/>
      <c r="I58" s="169"/>
      <c r="J58" s="170" t="str">
        <v/>
      </c>
      <c r="K58" s="168"/>
      <c r="L58" s="168"/>
      <c r="M58" s="169"/>
      <c r="N58" s="170" t="str">
        <v/>
      </c>
      <c r="O58" s="168"/>
      <c r="P58" s="168"/>
      <c r="Q58" s="169"/>
      <c r="R58" s="170" t="str">
        <v/>
      </c>
      <c r="S58" s="168"/>
      <c r="T58" s="168"/>
      <c r="U58" s="171"/>
      <c r="V58" s="160" t="str">
        <f ca="1" t="shared" si="2"/>
        <v/>
      </c>
      <c r="W58" s="161"/>
      <c r="X58" s="161"/>
      <c r="Y58" s="162"/>
      <c r="Z58" s="163" t="str">
        <f ca="1" t="shared" si="3"/>
        <v/>
      </c>
      <c r="AA58" s="164"/>
      <c r="AB58" s="165"/>
      <c r="AI58" s="150"/>
      <c r="AK58" s="65"/>
      <c r="AN58" s="67"/>
      <c r="AO58" s="67"/>
      <c r="AP58" s="67"/>
      <c r="AQ58" s="67"/>
      <c r="AR58" s="67"/>
      <c r="AS58" s="67"/>
      <c r="AT58" s="67"/>
      <c r="AU58" s="67"/>
      <c r="AV58" s="67"/>
      <c r="AW58" s="67"/>
      <c r="AX58" s="67"/>
      <c r="AY58" s="67"/>
      <c r="AZ58" s="67"/>
      <c r="BA58" s="67"/>
      <c r="BB58" s="67"/>
      <c r="BC58" s="67"/>
    </row>
    <row r="59" ht="18" customHeight="1" spans="1:55">
      <c r="A59" s="166">
        <v>47</v>
      </c>
      <c r="B59" s="152">
        <f>'INPUT DATA'!L57</f>
        <v>0</v>
      </c>
      <c r="C59" s="153"/>
      <c r="D59" s="153"/>
      <c r="E59" s="154"/>
      <c r="F59" s="167"/>
      <c r="G59" s="168"/>
      <c r="H59" s="168"/>
      <c r="I59" s="169"/>
      <c r="J59" s="170" t="str">
        <v/>
      </c>
      <c r="K59" s="168"/>
      <c r="L59" s="168"/>
      <c r="M59" s="169"/>
      <c r="N59" s="170" t="str">
        <v/>
      </c>
      <c r="O59" s="168"/>
      <c r="P59" s="168"/>
      <c r="Q59" s="169"/>
      <c r="R59" s="170" t="str">
        <v/>
      </c>
      <c r="S59" s="168"/>
      <c r="T59" s="168"/>
      <c r="U59" s="171"/>
      <c r="V59" s="160" t="str">
        <f ca="1" t="shared" si="2"/>
        <v/>
      </c>
      <c r="W59" s="161"/>
      <c r="X59" s="161"/>
      <c r="Y59" s="162"/>
      <c r="Z59" s="163" t="str">
        <f ca="1" t="shared" si="3"/>
        <v/>
      </c>
      <c r="AA59" s="164"/>
      <c r="AB59" s="165"/>
      <c r="AI59" s="150"/>
      <c r="AK59" s="65"/>
      <c r="AN59" s="67"/>
      <c r="AO59" s="67"/>
      <c r="AP59" s="67"/>
      <c r="AQ59" s="67"/>
      <c r="AR59" s="67"/>
      <c r="AS59" s="67"/>
      <c r="AT59" s="67"/>
      <c r="AU59" s="67"/>
      <c r="AV59" s="67"/>
      <c r="AW59" s="67"/>
      <c r="AX59" s="67"/>
      <c r="AY59" s="67"/>
      <c r="AZ59" s="67"/>
      <c r="BA59" s="67"/>
      <c r="BB59" s="67"/>
      <c r="BC59" s="67"/>
    </row>
    <row r="60" ht="18" customHeight="1" spans="1:55">
      <c r="A60" s="166">
        <v>48</v>
      </c>
      <c r="B60" s="152">
        <f>'INPUT DATA'!L58</f>
        <v>0</v>
      </c>
      <c r="C60" s="153"/>
      <c r="D60" s="153"/>
      <c r="E60" s="154"/>
      <c r="F60" s="167"/>
      <c r="G60" s="168"/>
      <c r="H60" s="168"/>
      <c r="I60" s="169"/>
      <c r="J60" s="170" t="str">
        <v/>
      </c>
      <c r="K60" s="168"/>
      <c r="L60" s="168"/>
      <c r="M60" s="169"/>
      <c r="N60" s="170" t="str">
        <v/>
      </c>
      <c r="O60" s="168"/>
      <c r="P60" s="168"/>
      <c r="Q60" s="169"/>
      <c r="R60" s="170" t="str">
        <v/>
      </c>
      <c r="S60" s="168"/>
      <c r="T60" s="168"/>
      <c r="U60" s="171"/>
      <c r="V60" s="160" t="str">
        <f ca="1" t="shared" si="2"/>
        <v/>
      </c>
      <c r="W60" s="161"/>
      <c r="X60" s="161"/>
      <c r="Y60" s="162"/>
      <c r="Z60" s="163" t="str">
        <f ca="1" t="shared" si="3"/>
        <v/>
      </c>
      <c r="AA60" s="164"/>
      <c r="AB60" s="165"/>
      <c r="AI60" s="150"/>
      <c r="AK60" s="65"/>
      <c r="AN60" s="67"/>
      <c r="AO60" s="67"/>
      <c r="AP60" s="67"/>
      <c r="AQ60" s="67"/>
      <c r="AR60" s="67"/>
      <c r="AS60" s="67"/>
      <c r="AT60" s="67"/>
      <c r="AU60" s="67"/>
      <c r="AV60" s="67"/>
      <c r="AW60" s="67"/>
      <c r="AX60" s="67"/>
      <c r="AY60" s="67"/>
      <c r="AZ60" s="67"/>
      <c r="BA60" s="67"/>
      <c r="BB60" s="67"/>
      <c r="BC60" s="67"/>
    </row>
    <row r="61" ht="18" customHeight="1" spans="1:55">
      <c r="A61" s="166">
        <v>49</v>
      </c>
      <c r="B61" s="152">
        <f>'INPUT DATA'!L59</f>
        <v>0</v>
      </c>
      <c r="C61" s="153"/>
      <c r="D61" s="153"/>
      <c r="E61" s="154"/>
      <c r="F61" s="167"/>
      <c r="G61" s="168"/>
      <c r="H61" s="168"/>
      <c r="I61" s="169"/>
      <c r="J61" s="170" t="str">
        <v/>
      </c>
      <c r="K61" s="168"/>
      <c r="L61" s="168"/>
      <c r="M61" s="169"/>
      <c r="N61" s="170" t="str">
        <v/>
      </c>
      <c r="O61" s="168"/>
      <c r="P61" s="168"/>
      <c r="Q61" s="169"/>
      <c r="R61" s="170" t="str">
        <v/>
      </c>
      <c r="S61" s="168"/>
      <c r="T61" s="168"/>
      <c r="U61" s="171"/>
      <c r="V61" s="160" t="str">
        <f ca="1" t="shared" si="2"/>
        <v/>
      </c>
      <c r="W61" s="161"/>
      <c r="X61" s="161"/>
      <c r="Y61" s="162"/>
      <c r="Z61" s="163" t="str">
        <f ca="1" t="shared" si="3"/>
        <v/>
      </c>
      <c r="AA61" s="164"/>
      <c r="AB61" s="165"/>
      <c r="AI61" s="150"/>
      <c r="AK61" s="65"/>
      <c r="AN61" s="67"/>
      <c r="AO61" s="67"/>
      <c r="AP61" s="67"/>
      <c r="AQ61" s="67"/>
      <c r="AR61" s="67"/>
      <c r="AS61" s="67"/>
      <c r="AT61" s="67"/>
      <c r="AU61" s="67"/>
      <c r="AV61" s="67"/>
      <c r="AW61" s="67"/>
      <c r="AX61" s="67"/>
      <c r="AY61" s="67"/>
      <c r="AZ61" s="67"/>
      <c r="BA61" s="67"/>
      <c r="BB61" s="67"/>
      <c r="BC61" s="67"/>
    </row>
    <row r="62" ht="18" customHeight="1" spans="1:55">
      <c r="A62" s="172">
        <v>50</v>
      </c>
      <c r="B62" s="152">
        <f>'INPUT DATA'!L60</f>
        <v>0</v>
      </c>
      <c r="C62" s="153"/>
      <c r="D62" s="153"/>
      <c r="E62" s="154"/>
      <c r="F62" s="173"/>
      <c r="G62" s="174"/>
      <c r="H62" s="174"/>
      <c r="I62" s="175"/>
      <c r="J62" s="176" t="str">
        <v/>
      </c>
      <c r="K62" s="174"/>
      <c r="L62" s="174"/>
      <c r="M62" s="175"/>
      <c r="N62" s="176" t="str">
        <v/>
      </c>
      <c r="O62" s="174"/>
      <c r="P62" s="174"/>
      <c r="Q62" s="175"/>
      <c r="R62" s="176" t="str">
        <v/>
      </c>
      <c r="S62" s="174"/>
      <c r="T62" s="174"/>
      <c r="U62" s="177"/>
      <c r="V62" s="160" t="str">
        <f ca="1" t="shared" si="2"/>
        <v/>
      </c>
      <c r="W62" s="161"/>
      <c r="X62" s="161"/>
      <c r="Y62" s="162"/>
      <c r="Z62" s="178" t="str">
        <f ca="1" t="shared" si="3"/>
        <v/>
      </c>
      <c r="AA62" s="179"/>
      <c r="AB62" s="180"/>
      <c r="AI62" s="150"/>
      <c r="AK62" s="65"/>
      <c r="AN62" s="67"/>
      <c r="AO62" s="67"/>
      <c r="AP62" s="67"/>
      <c r="AQ62" s="67"/>
      <c r="AR62" s="67"/>
      <c r="AS62" s="67"/>
      <c r="AT62" s="67"/>
      <c r="AU62" s="67"/>
      <c r="AV62" s="67"/>
      <c r="AW62" s="67"/>
      <c r="AX62" s="67"/>
      <c r="AY62" s="67"/>
      <c r="AZ62" s="67"/>
      <c r="BA62" s="67"/>
      <c r="BB62" s="67"/>
      <c r="BC62" s="67"/>
    </row>
    <row r="63" ht="18" customHeight="1" spans="1:55">
      <c r="A63" s="181" t="s">
        <v>203</v>
      </c>
      <c r="B63" s="182"/>
      <c r="C63" s="182"/>
      <c r="D63" s="182"/>
      <c r="E63" s="183"/>
      <c r="F63" s="184"/>
      <c r="G63" s="185"/>
      <c r="H63" s="185"/>
      <c r="I63" s="185"/>
      <c r="J63" s="185">
        <v>0</v>
      </c>
      <c r="K63" s="185"/>
      <c r="L63" s="185"/>
      <c r="M63" s="185"/>
      <c r="N63" s="185">
        <v>0</v>
      </c>
      <c r="O63" s="185"/>
      <c r="P63" s="185"/>
      <c r="Q63" s="185"/>
      <c r="R63" s="185">
        <v>0</v>
      </c>
      <c r="S63" s="185"/>
      <c r="T63" s="185"/>
      <c r="U63" s="186"/>
      <c r="V63" s="187"/>
      <c r="W63" s="188"/>
      <c r="X63" s="188"/>
      <c r="Y63" s="188"/>
      <c r="Z63" s="189" t="str">
        <f ca="1" t="shared" si="3"/>
        <v/>
      </c>
      <c r="AA63" s="189"/>
      <c r="AB63" s="190"/>
      <c r="AI63" s="150"/>
      <c r="AK63" s="65"/>
      <c r="AN63" s="67"/>
      <c r="AO63" s="67"/>
      <c r="AP63" s="67"/>
      <c r="AQ63" s="67"/>
      <c r="AR63" s="67"/>
      <c r="AS63" s="67"/>
      <c r="AT63" s="67"/>
      <c r="AU63" s="67"/>
      <c r="AV63" s="67"/>
      <c r="AW63" s="67"/>
      <c r="AX63" s="67"/>
      <c r="AY63" s="67"/>
      <c r="AZ63" s="67"/>
      <c r="BA63" s="67"/>
      <c r="BB63" s="67"/>
      <c r="BC63" s="67"/>
    </row>
    <row r="64" ht="18" customHeight="1" spans="1:55">
      <c r="A64" s="151">
        <v>1</v>
      </c>
      <c r="B64" s="152" t="str">
        <f>'INPUT DATA'!O11</f>
        <v>BASCO, FAITH U.</v>
      </c>
      <c r="C64" s="153"/>
      <c r="D64" s="153"/>
      <c r="E64" s="154"/>
      <c r="F64" s="167"/>
      <c r="G64" s="168"/>
      <c r="H64" s="168"/>
      <c r="I64" s="169"/>
      <c r="J64" s="170">
        <v>96</v>
      </c>
      <c r="K64" s="168"/>
      <c r="L64" s="168"/>
      <c r="M64" s="169"/>
      <c r="N64" s="170" t="str">
        <v/>
      </c>
      <c r="O64" s="168"/>
      <c r="P64" s="168"/>
      <c r="Q64" s="169"/>
      <c r="R64" s="170" t="str">
        <v/>
      </c>
      <c r="S64" s="168"/>
      <c r="T64" s="168"/>
      <c r="U64" s="171"/>
      <c r="V64" s="160" t="str">
        <f ca="1">IF(OR(F64="",N64="",J64="",R64=""),"",IF(ISERROR(ROUND(AVERAGE(F64,J64,N64,R64),0)),"",ROUND(AVERAGE(F64,J64,N64,R64),0)))</f>
        <v/>
      </c>
      <c r="W64" s="161"/>
      <c r="X64" s="161"/>
      <c r="Y64" s="162"/>
      <c r="Z64" s="163" t="str">
        <f ca="1" t="shared" si="3"/>
        <v/>
      </c>
      <c r="AA64" s="164"/>
      <c r="AB64" s="165"/>
      <c r="AI64" s="150"/>
      <c r="AK64" s="65"/>
      <c r="AN64" s="67"/>
      <c r="AO64" s="67"/>
      <c r="AP64" s="67"/>
      <c r="AQ64" s="67"/>
      <c r="AR64" s="67"/>
      <c r="AS64" s="67"/>
      <c r="AT64" s="67"/>
      <c r="AU64" s="67"/>
      <c r="AV64" s="67"/>
      <c r="AW64" s="67"/>
      <c r="AX64" s="67"/>
      <c r="AY64" s="67"/>
      <c r="AZ64" s="67"/>
      <c r="BA64" s="67"/>
      <c r="BB64" s="67"/>
      <c r="BC64" s="67"/>
    </row>
    <row r="65" ht="18" customHeight="1" spans="1:55">
      <c r="A65" s="166">
        <v>2</v>
      </c>
      <c r="B65" s="152" t="str">
        <f>'INPUT DATA'!O12</f>
        <v>BAUTISTA, MAE J.</v>
      </c>
      <c r="C65" s="153"/>
      <c r="D65" s="153"/>
      <c r="E65" s="154"/>
      <c r="F65" s="167"/>
      <c r="G65" s="168"/>
      <c r="H65" s="168"/>
      <c r="I65" s="169"/>
      <c r="J65" s="170">
        <v>71</v>
      </c>
      <c r="K65" s="168"/>
      <c r="L65" s="168"/>
      <c r="M65" s="169"/>
      <c r="N65" s="170" t="str">
        <v/>
      </c>
      <c r="O65" s="168"/>
      <c r="P65" s="168"/>
      <c r="Q65" s="169"/>
      <c r="R65" s="170" t="str">
        <v/>
      </c>
      <c r="S65" s="168"/>
      <c r="T65" s="168"/>
      <c r="U65" s="171"/>
      <c r="V65" s="160" t="str">
        <f ca="1" t="shared" ref="V65:V113" si="4">IF(OR(F65="",N65="",J65="",R65=""),"",IF(ISERROR(ROUND(AVERAGE(F65,J65,N65,R65),0)),"",ROUND(AVERAGE(F65,J65,N65,R65),0)))</f>
        <v/>
      </c>
      <c r="W65" s="161"/>
      <c r="X65" s="161"/>
      <c r="Y65" s="162"/>
      <c r="Z65" s="163" t="str">
        <f ca="1" t="shared" si="3"/>
        <v/>
      </c>
      <c r="AA65" s="164"/>
      <c r="AB65" s="165"/>
      <c r="AI65" s="150"/>
      <c r="AK65" s="65"/>
      <c r="AN65" s="67"/>
      <c r="AO65" s="67"/>
      <c r="AP65" s="67"/>
      <c r="AQ65" s="67"/>
      <c r="AR65" s="67"/>
      <c r="AS65" s="67"/>
      <c r="AT65" s="67"/>
      <c r="AU65" s="67"/>
      <c r="AV65" s="67"/>
      <c r="AW65" s="67"/>
      <c r="AX65" s="67"/>
      <c r="AY65" s="67"/>
      <c r="AZ65" s="67"/>
      <c r="BA65" s="67"/>
      <c r="BB65" s="67"/>
      <c r="BC65" s="67"/>
    </row>
    <row r="66" ht="18" customHeight="1" spans="1:55">
      <c r="A66" s="166">
        <v>3</v>
      </c>
      <c r="B66" s="152" t="str">
        <f>'INPUT DATA'!O13</f>
        <v>CABRERA, RHEA Q.</v>
      </c>
      <c r="C66" s="153"/>
      <c r="D66" s="153"/>
      <c r="E66" s="154"/>
      <c r="F66" s="167"/>
      <c r="G66" s="168"/>
      <c r="H66" s="168"/>
      <c r="I66" s="169"/>
      <c r="J66" s="170">
        <v>82</v>
      </c>
      <c r="K66" s="168"/>
      <c r="L66" s="168"/>
      <c r="M66" s="169"/>
      <c r="N66" s="170" t="str">
        <v/>
      </c>
      <c r="O66" s="168"/>
      <c r="P66" s="168"/>
      <c r="Q66" s="169"/>
      <c r="R66" s="170" t="str">
        <v/>
      </c>
      <c r="S66" s="168"/>
      <c r="T66" s="168"/>
      <c r="U66" s="171"/>
      <c r="V66" s="160" t="str">
        <f ca="1" t="shared" si="4"/>
        <v/>
      </c>
      <c r="W66" s="161"/>
      <c r="X66" s="161"/>
      <c r="Y66" s="162"/>
      <c r="Z66" s="163" t="str">
        <f ca="1" t="shared" si="3"/>
        <v/>
      </c>
      <c r="AA66" s="164"/>
      <c r="AB66" s="165"/>
      <c r="AI66" s="150"/>
      <c r="AK66" s="65"/>
      <c r="AN66" s="67"/>
      <c r="AO66" s="67"/>
      <c r="AP66" s="67"/>
      <c r="AQ66" s="67"/>
      <c r="AR66" s="67"/>
      <c r="AS66" s="67"/>
      <c r="AT66" s="67"/>
      <c r="AU66" s="67"/>
      <c r="AV66" s="67"/>
      <c r="AW66" s="67"/>
      <c r="AX66" s="67"/>
      <c r="AY66" s="67"/>
      <c r="AZ66" s="67"/>
      <c r="BA66" s="67"/>
      <c r="BB66" s="67"/>
      <c r="BC66" s="67"/>
    </row>
    <row r="67" ht="18" customHeight="1" spans="1:55">
      <c r="A67" s="166">
        <v>4</v>
      </c>
      <c r="B67" s="152" t="str">
        <f>'INPUT DATA'!O14</f>
        <v>CUIZON, MAE J.</v>
      </c>
      <c r="C67" s="153"/>
      <c r="D67" s="153"/>
      <c r="E67" s="154"/>
      <c r="F67" s="167"/>
      <c r="G67" s="168"/>
      <c r="H67" s="168"/>
      <c r="I67" s="169"/>
      <c r="J67" s="170">
        <v>95</v>
      </c>
      <c r="K67" s="168"/>
      <c r="L67" s="168"/>
      <c r="M67" s="169"/>
      <c r="N67" s="170" t="str">
        <v/>
      </c>
      <c r="O67" s="168"/>
      <c r="P67" s="168"/>
      <c r="Q67" s="169"/>
      <c r="R67" s="170" t="str">
        <v/>
      </c>
      <c r="S67" s="168"/>
      <c r="T67" s="168"/>
      <c r="U67" s="171"/>
      <c r="V67" s="160" t="str">
        <f ca="1" t="shared" si="4"/>
        <v/>
      </c>
      <c r="W67" s="161"/>
      <c r="X67" s="161"/>
      <c r="Y67" s="162"/>
      <c r="Z67" s="163" t="str">
        <f ca="1" t="shared" si="3"/>
        <v/>
      </c>
      <c r="AA67" s="164"/>
      <c r="AB67" s="165"/>
      <c r="AI67" s="150"/>
      <c r="AK67" s="65"/>
      <c r="AN67" s="67"/>
      <c r="AO67" s="67"/>
      <c r="AP67" s="67"/>
      <c r="AQ67" s="67"/>
      <c r="AR67" s="67"/>
      <c r="AS67" s="67"/>
      <c r="AT67" s="67"/>
      <c r="AU67" s="67"/>
      <c r="AV67" s="67"/>
      <c r="AW67" s="67"/>
      <c r="AX67" s="67"/>
      <c r="AY67" s="67"/>
      <c r="AZ67" s="67"/>
      <c r="BA67" s="67"/>
      <c r="BB67" s="67"/>
      <c r="BC67" s="67"/>
    </row>
    <row r="68" ht="18" customHeight="1" spans="1:55">
      <c r="A68" s="166">
        <v>5</v>
      </c>
      <c r="B68" s="152" t="str">
        <f>'INPUT DATA'!O15</f>
        <v>DIMACULANGAN, MAE B.</v>
      </c>
      <c r="C68" s="153"/>
      <c r="D68" s="153"/>
      <c r="E68" s="154"/>
      <c r="F68" s="167"/>
      <c r="G68" s="168"/>
      <c r="H68" s="168"/>
      <c r="I68" s="169"/>
      <c r="J68" s="170">
        <v>76</v>
      </c>
      <c r="K68" s="168"/>
      <c r="L68" s="168"/>
      <c r="M68" s="169"/>
      <c r="N68" s="170" t="str">
        <v/>
      </c>
      <c r="O68" s="168"/>
      <c r="P68" s="168"/>
      <c r="Q68" s="169"/>
      <c r="R68" s="170" t="str">
        <v/>
      </c>
      <c r="S68" s="168"/>
      <c r="T68" s="168"/>
      <c r="U68" s="171"/>
      <c r="V68" s="160" t="str">
        <f ca="1" t="shared" si="4"/>
        <v/>
      </c>
      <c r="W68" s="161"/>
      <c r="X68" s="161"/>
      <c r="Y68" s="162"/>
      <c r="Z68" s="163" t="str">
        <f ca="1" t="shared" si="3"/>
        <v/>
      </c>
      <c r="AA68" s="164"/>
      <c r="AB68" s="165"/>
      <c r="AI68" s="150"/>
      <c r="AK68" s="65"/>
      <c r="AN68" s="67"/>
      <c r="AO68" s="67"/>
      <c r="AP68" s="67"/>
      <c r="AQ68" s="67"/>
      <c r="AR68" s="67"/>
      <c r="AS68" s="67"/>
      <c r="AT68" s="67"/>
      <c r="AU68" s="67"/>
      <c r="AV68" s="67"/>
      <c r="AW68" s="67"/>
      <c r="AX68" s="67"/>
      <c r="AY68" s="67"/>
      <c r="AZ68" s="67"/>
      <c r="BA68" s="67"/>
      <c r="BB68" s="67"/>
      <c r="BC68" s="67"/>
    </row>
    <row r="69" ht="18" customHeight="1" spans="1:55">
      <c r="A69" s="166">
        <v>6</v>
      </c>
      <c r="B69" s="152" t="str">
        <f>'INPUT DATA'!O16</f>
        <v>FLORES, DANICA T.</v>
      </c>
      <c r="C69" s="153"/>
      <c r="D69" s="153"/>
      <c r="E69" s="154"/>
      <c r="F69" s="167"/>
      <c r="G69" s="168"/>
      <c r="H69" s="168"/>
      <c r="I69" s="169"/>
      <c r="J69" s="170">
        <v>86</v>
      </c>
      <c r="K69" s="168"/>
      <c r="L69" s="168"/>
      <c r="M69" s="169"/>
      <c r="N69" s="170" t="str">
        <v/>
      </c>
      <c r="O69" s="168"/>
      <c r="P69" s="168"/>
      <c r="Q69" s="169"/>
      <c r="R69" s="170" t="str">
        <v/>
      </c>
      <c r="S69" s="168"/>
      <c r="T69" s="168"/>
      <c r="U69" s="171"/>
      <c r="V69" s="160" t="str">
        <f ca="1" t="shared" si="4"/>
        <v/>
      </c>
      <c r="W69" s="161"/>
      <c r="X69" s="161"/>
      <c r="Y69" s="162"/>
      <c r="Z69" s="163" t="str">
        <f ca="1" t="shared" si="3"/>
        <v/>
      </c>
      <c r="AA69" s="164"/>
      <c r="AB69" s="165"/>
      <c r="AI69" s="150"/>
      <c r="AK69" s="65"/>
      <c r="AN69" s="67"/>
      <c r="AO69" s="67"/>
      <c r="AP69" s="67"/>
      <c r="AQ69" s="67"/>
      <c r="AR69" s="67"/>
      <c r="AS69" s="67"/>
      <c r="AT69" s="67"/>
      <c r="AU69" s="67"/>
      <c r="AV69" s="67"/>
      <c r="AW69" s="67"/>
      <c r="AX69" s="67"/>
      <c r="AY69" s="67"/>
      <c r="AZ69" s="67"/>
      <c r="BA69" s="67"/>
      <c r="BB69" s="67"/>
      <c r="BC69" s="67"/>
    </row>
    <row r="70" ht="18" customHeight="1" spans="1:55">
      <c r="A70" s="166">
        <v>7</v>
      </c>
      <c r="B70" s="152" t="str">
        <f>'INPUT DATA'!O17</f>
        <v>LACSON, SOFIA B.</v>
      </c>
      <c r="C70" s="153"/>
      <c r="D70" s="153"/>
      <c r="E70" s="154"/>
      <c r="F70" s="167"/>
      <c r="G70" s="168"/>
      <c r="H70" s="168"/>
      <c r="I70" s="169"/>
      <c r="J70" s="170">
        <v>85</v>
      </c>
      <c r="K70" s="168"/>
      <c r="L70" s="168"/>
      <c r="M70" s="169"/>
      <c r="N70" s="170" t="str">
        <v/>
      </c>
      <c r="O70" s="168"/>
      <c r="P70" s="168"/>
      <c r="Q70" s="169"/>
      <c r="R70" s="170" t="str">
        <v/>
      </c>
      <c r="S70" s="168"/>
      <c r="T70" s="168"/>
      <c r="U70" s="171"/>
      <c r="V70" s="160" t="str">
        <f ca="1" t="shared" si="4"/>
        <v/>
      </c>
      <c r="W70" s="161"/>
      <c r="X70" s="161"/>
      <c r="Y70" s="162"/>
      <c r="Z70" s="163" t="str">
        <f ca="1" t="shared" si="3"/>
        <v/>
      </c>
      <c r="AA70" s="164"/>
      <c r="AB70" s="165"/>
      <c r="AI70" s="150"/>
      <c r="AK70" s="65"/>
      <c r="AN70" s="67"/>
      <c r="AO70" s="67"/>
      <c r="AP70" s="67"/>
      <c r="AQ70" s="67"/>
      <c r="AR70" s="67"/>
      <c r="AS70" s="67"/>
      <c r="AT70" s="67"/>
      <c r="AU70" s="67"/>
      <c r="AV70" s="67"/>
      <c r="AW70" s="67"/>
      <c r="AX70" s="67"/>
      <c r="AY70" s="67"/>
      <c r="AZ70" s="67"/>
      <c r="BA70" s="67"/>
      <c r="BB70" s="67"/>
      <c r="BC70" s="67"/>
    </row>
    <row r="71" ht="18" customHeight="1" spans="1:55">
      <c r="A71" s="166">
        <v>8</v>
      </c>
      <c r="B71" s="152" t="str">
        <f>'INPUT DATA'!O18</f>
        <v>LOPEZ, CZARINA M.</v>
      </c>
      <c r="C71" s="153"/>
      <c r="D71" s="153"/>
      <c r="E71" s="154"/>
      <c r="F71" s="167"/>
      <c r="G71" s="168"/>
      <c r="H71" s="168"/>
      <c r="I71" s="169"/>
      <c r="J71" s="170">
        <v>88</v>
      </c>
      <c r="K71" s="168"/>
      <c r="L71" s="168"/>
      <c r="M71" s="169"/>
      <c r="N71" s="170" t="str">
        <v/>
      </c>
      <c r="O71" s="168"/>
      <c r="P71" s="168"/>
      <c r="Q71" s="169"/>
      <c r="R71" s="170" t="str">
        <v/>
      </c>
      <c r="S71" s="168"/>
      <c r="T71" s="168"/>
      <c r="U71" s="171"/>
      <c r="V71" s="160" t="str">
        <f ca="1" t="shared" si="4"/>
        <v/>
      </c>
      <c r="W71" s="161"/>
      <c r="X71" s="161"/>
      <c r="Y71" s="162"/>
      <c r="Z71" s="163" t="str">
        <f ca="1" t="shared" si="3"/>
        <v/>
      </c>
      <c r="AA71" s="164"/>
      <c r="AB71" s="165"/>
      <c r="AI71" s="150"/>
      <c r="AK71" s="65"/>
      <c r="AN71" s="67"/>
      <c r="AO71" s="67"/>
      <c r="AP71" s="67"/>
      <c r="AQ71" s="67"/>
      <c r="AR71" s="67"/>
      <c r="AS71" s="67"/>
      <c r="AT71" s="67"/>
      <c r="AU71" s="67"/>
      <c r="AV71" s="67"/>
      <c r="AW71" s="67"/>
      <c r="AX71" s="67"/>
      <c r="AY71" s="67"/>
      <c r="AZ71" s="67"/>
      <c r="BA71" s="67"/>
      <c r="BB71" s="67"/>
      <c r="BC71" s="67"/>
    </row>
    <row r="72" ht="18" customHeight="1" spans="1:55">
      <c r="A72" s="166">
        <v>9</v>
      </c>
      <c r="B72" s="152" t="str">
        <f>'INPUT DATA'!O19</f>
        <v>LUMAPAS, FAITH G.</v>
      </c>
      <c r="C72" s="153"/>
      <c r="D72" s="153"/>
      <c r="E72" s="154"/>
      <c r="F72" s="167"/>
      <c r="G72" s="168"/>
      <c r="H72" s="168"/>
      <c r="I72" s="169"/>
      <c r="J72" s="170">
        <v>95</v>
      </c>
      <c r="K72" s="168"/>
      <c r="L72" s="168"/>
      <c r="M72" s="169"/>
      <c r="N72" s="170" t="str">
        <v/>
      </c>
      <c r="O72" s="168"/>
      <c r="P72" s="168"/>
      <c r="Q72" s="169"/>
      <c r="R72" s="170" t="str">
        <v/>
      </c>
      <c r="S72" s="168"/>
      <c r="T72" s="168"/>
      <c r="U72" s="171"/>
      <c r="V72" s="160" t="str">
        <f ca="1" t="shared" si="4"/>
        <v/>
      </c>
      <c r="W72" s="161"/>
      <c r="X72" s="161"/>
      <c r="Y72" s="162"/>
      <c r="Z72" s="163" t="str">
        <f ca="1" t="shared" si="3"/>
        <v/>
      </c>
      <c r="AA72" s="164"/>
      <c r="AB72" s="165"/>
      <c r="AI72" s="150"/>
      <c r="AK72" s="65"/>
      <c r="AN72" s="67"/>
      <c r="AO72" s="67"/>
      <c r="AP72" s="67"/>
      <c r="AQ72" s="67"/>
      <c r="AR72" s="67"/>
      <c r="AS72" s="67"/>
      <c r="AT72" s="67"/>
      <c r="AU72" s="67"/>
      <c r="AV72" s="67"/>
      <c r="AW72" s="67"/>
      <c r="AX72" s="67"/>
      <c r="AY72" s="67"/>
      <c r="AZ72" s="67"/>
      <c r="BA72" s="67"/>
      <c r="BB72" s="67"/>
      <c r="BC72" s="67"/>
    </row>
    <row r="73" ht="18" customHeight="1" spans="1:55">
      <c r="A73" s="166">
        <v>10</v>
      </c>
      <c r="B73" s="152" t="str">
        <f>'INPUT DATA'!O20</f>
        <v>MACARAEG, ANGELICA M.</v>
      </c>
      <c r="C73" s="153"/>
      <c r="D73" s="153"/>
      <c r="E73" s="154"/>
      <c r="F73" s="167"/>
      <c r="G73" s="168"/>
      <c r="H73" s="168"/>
      <c r="I73" s="169"/>
      <c r="J73" s="170">
        <v>75</v>
      </c>
      <c r="K73" s="168"/>
      <c r="L73" s="168"/>
      <c r="M73" s="169"/>
      <c r="N73" s="170" t="str">
        <v/>
      </c>
      <c r="O73" s="168"/>
      <c r="P73" s="168"/>
      <c r="Q73" s="169"/>
      <c r="R73" s="170" t="str">
        <v/>
      </c>
      <c r="S73" s="168"/>
      <c r="T73" s="168"/>
      <c r="U73" s="171"/>
      <c r="V73" s="160" t="str">
        <f ca="1" t="shared" si="4"/>
        <v/>
      </c>
      <c r="W73" s="161"/>
      <c r="X73" s="161"/>
      <c r="Y73" s="162"/>
      <c r="Z73" s="163" t="str">
        <f ca="1" t="shared" si="3"/>
        <v/>
      </c>
      <c r="AA73" s="164"/>
      <c r="AB73" s="165"/>
      <c r="AI73" s="150"/>
      <c r="AK73" s="65"/>
      <c r="AN73" s="67"/>
      <c r="AO73" s="67"/>
      <c r="AP73" s="67"/>
      <c r="AQ73" s="67"/>
      <c r="AR73" s="67"/>
      <c r="AS73" s="67"/>
      <c r="AT73" s="67"/>
      <c r="AU73" s="67"/>
      <c r="AV73" s="67"/>
      <c r="AW73" s="67"/>
      <c r="AX73" s="67"/>
      <c r="AY73" s="67"/>
      <c r="AZ73" s="67"/>
      <c r="BA73" s="67"/>
      <c r="BB73" s="67"/>
      <c r="BC73" s="67"/>
    </row>
    <row r="74" ht="18" customHeight="1" spans="1:55">
      <c r="A74" s="166">
        <v>11</v>
      </c>
      <c r="B74" s="152" t="str">
        <f>'INPUT DATA'!O21</f>
        <v>MACARAEG, JILLIAN K.</v>
      </c>
      <c r="C74" s="153"/>
      <c r="D74" s="153"/>
      <c r="E74" s="154"/>
      <c r="F74" s="167"/>
      <c r="G74" s="168"/>
      <c r="H74" s="168"/>
      <c r="I74" s="169"/>
      <c r="J74" s="170">
        <v>80</v>
      </c>
      <c r="K74" s="168"/>
      <c r="L74" s="168"/>
      <c r="M74" s="169"/>
      <c r="N74" s="170" t="str">
        <v/>
      </c>
      <c r="O74" s="168"/>
      <c r="P74" s="168"/>
      <c r="Q74" s="169"/>
      <c r="R74" s="170" t="str">
        <v/>
      </c>
      <c r="S74" s="168"/>
      <c r="T74" s="168"/>
      <c r="U74" s="171"/>
      <c r="V74" s="160" t="str">
        <f ca="1" t="shared" si="4"/>
        <v/>
      </c>
      <c r="W74" s="161"/>
      <c r="X74" s="161"/>
      <c r="Y74" s="162"/>
      <c r="Z74" s="163" t="str">
        <f ca="1" t="shared" si="3"/>
        <v/>
      </c>
      <c r="AA74" s="164"/>
      <c r="AB74" s="165"/>
      <c r="AI74" s="150"/>
      <c r="AK74" s="65"/>
      <c r="AN74" s="67"/>
      <c r="AO74" s="67"/>
      <c r="AP74" s="67"/>
      <c r="AQ74" s="67"/>
      <c r="AR74" s="67"/>
      <c r="AS74" s="67"/>
      <c r="AT74" s="67"/>
      <c r="AU74" s="67"/>
      <c r="AV74" s="67"/>
      <c r="AW74" s="67"/>
      <c r="AX74" s="67"/>
      <c r="AY74" s="67"/>
      <c r="AZ74" s="67"/>
      <c r="BA74" s="67"/>
      <c r="BB74" s="67"/>
      <c r="BC74" s="67"/>
    </row>
    <row r="75" ht="18" customHeight="1" spans="1:55">
      <c r="A75" s="166">
        <v>12</v>
      </c>
      <c r="B75" s="152" t="str">
        <f>'INPUT DATA'!O22</f>
        <v>MENDOZA, DIANE R.</v>
      </c>
      <c r="C75" s="153"/>
      <c r="D75" s="153"/>
      <c r="E75" s="154"/>
      <c r="F75" s="167"/>
      <c r="G75" s="168"/>
      <c r="H75" s="168"/>
      <c r="I75" s="169"/>
      <c r="J75" s="170">
        <v>85</v>
      </c>
      <c r="K75" s="168"/>
      <c r="L75" s="168"/>
      <c r="M75" s="169"/>
      <c r="N75" s="170" t="str">
        <v/>
      </c>
      <c r="O75" s="168"/>
      <c r="P75" s="168"/>
      <c r="Q75" s="169"/>
      <c r="R75" s="170" t="str">
        <v/>
      </c>
      <c r="S75" s="168"/>
      <c r="T75" s="168"/>
      <c r="U75" s="171"/>
      <c r="V75" s="160" t="str">
        <f ca="1" t="shared" si="4"/>
        <v/>
      </c>
      <c r="W75" s="161"/>
      <c r="X75" s="161"/>
      <c r="Y75" s="162"/>
      <c r="Z75" s="163" t="str">
        <f ca="1" t="shared" si="3"/>
        <v/>
      </c>
      <c r="AA75" s="164"/>
      <c r="AB75" s="165"/>
      <c r="AI75" s="150"/>
      <c r="AK75" s="65"/>
      <c r="AN75" s="67"/>
      <c r="AO75" s="67"/>
      <c r="AP75" s="67"/>
      <c r="AQ75" s="67"/>
      <c r="AR75" s="67"/>
      <c r="AS75" s="67"/>
      <c r="AT75" s="67"/>
      <c r="AU75" s="67"/>
      <c r="AV75" s="67"/>
      <c r="AW75" s="67"/>
      <c r="AX75" s="67"/>
      <c r="AY75" s="67"/>
      <c r="AZ75" s="67"/>
      <c r="BA75" s="67"/>
      <c r="BB75" s="67"/>
      <c r="BC75" s="67"/>
    </row>
    <row r="76" ht="18" customHeight="1" spans="1:55">
      <c r="A76" s="166">
        <v>13</v>
      </c>
      <c r="B76" s="152" t="str">
        <f>'INPUT DATA'!O23</f>
        <v>MENDOZA, NICOLE N.</v>
      </c>
      <c r="C76" s="153"/>
      <c r="D76" s="153"/>
      <c r="E76" s="154"/>
      <c r="F76" s="167"/>
      <c r="G76" s="168"/>
      <c r="H76" s="168"/>
      <c r="I76" s="169"/>
      <c r="J76" s="170">
        <v>91</v>
      </c>
      <c r="K76" s="168"/>
      <c r="L76" s="168"/>
      <c r="M76" s="169"/>
      <c r="N76" s="170" t="str">
        <v/>
      </c>
      <c r="O76" s="168"/>
      <c r="P76" s="168"/>
      <c r="Q76" s="169"/>
      <c r="R76" s="170" t="str">
        <v/>
      </c>
      <c r="S76" s="168"/>
      <c r="T76" s="168"/>
      <c r="U76" s="171"/>
      <c r="V76" s="160" t="str">
        <f ca="1" t="shared" si="4"/>
        <v/>
      </c>
      <c r="W76" s="161"/>
      <c r="X76" s="161"/>
      <c r="Y76" s="162"/>
      <c r="Z76" s="163" t="str">
        <f ca="1" t="shared" si="3"/>
        <v/>
      </c>
      <c r="AA76" s="164"/>
      <c r="AB76" s="165"/>
      <c r="AI76" s="150"/>
      <c r="AK76" s="65"/>
      <c r="AN76" s="67"/>
      <c r="AO76" s="67"/>
      <c r="AP76" s="67"/>
      <c r="AQ76" s="67"/>
      <c r="AR76" s="67"/>
      <c r="AS76" s="67"/>
      <c r="AT76" s="67"/>
      <c r="AU76" s="67"/>
      <c r="AV76" s="67"/>
      <c r="AW76" s="67"/>
      <c r="AX76" s="67"/>
      <c r="AY76" s="67"/>
      <c r="AZ76" s="67"/>
      <c r="BA76" s="67"/>
      <c r="BB76" s="67"/>
      <c r="BC76" s="67"/>
    </row>
    <row r="77" ht="18" customHeight="1" spans="1:55">
      <c r="A77" s="166">
        <v>14</v>
      </c>
      <c r="B77" s="152" t="str">
        <f>'INPUT DATA'!O24</f>
        <v>OCAMPO, HANNAH S.</v>
      </c>
      <c r="C77" s="153"/>
      <c r="D77" s="153"/>
      <c r="E77" s="154"/>
      <c r="F77" s="167"/>
      <c r="G77" s="168"/>
      <c r="H77" s="168"/>
      <c r="I77" s="169"/>
      <c r="J77" s="170">
        <v>80</v>
      </c>
      <c r="K77" s="168"/>
      <c r="L77" s="168"/>
      <c r="M77" s="169"/>
      <c r="N77" s="170" t="str">
        <v/>
      </c>
      <c r="O77" s="168"/>
      <c r="P77" s="168"/>
      <c r="Q77" s="169"/>
      <c r="R77" s="170" t="str">
        <v/>
      </c>
      <c r="S77" s="168"/>
      <c r="T77" s="168"/>
      <c r="U77" s="171"/>
      <c r="V77" s="160" t="str">
        <f ca="1" t="shared" si="4"/>
        <v/>
      </c>
      <c r="W77" s="161"/>
      <c r="X77" s="161"/>
      <c r="Y77" s="162"/>
      <c r="Z77" s="163" t="str">
        <f ca="1" t="shared" si="3"/>
        <v/>
      </c>
      <c r="AA77" s="164"/>
      <c r="AB77" s="165"/>
      <c r="AI77" s="150"/>
      <c r="AK77" s="65"/>
      <c r="AN77" s="67"/>
      <c r="AO77" s="67"/>
      <c r="AP77" s="67"/>
      <c r="AQ77" s="67"/>
      <c r="AR77" s="67"/>
      <c r="AS77" s="67"/>
      <c r="AT77" s="67"/>
      <c r="AU77" s="67"/>
      <c r="AV77" s="67"/>
      <c r="AW77" s="67"/>
      <c r="AX77" s="67"/>
      <c r="AY77" s="67"/>
      <c r="AZ77" s="67"/>
      <c r="BA77" s="67"/>
      <c r="BB77" s="67"/>
      <c r="BC77" s="67"/>
    </row>
    <row r="78" ht="18" customHeight="1" spans="1:55">
      <c r="A78" s="166">
        <v>15</v>
      </c>
      <c r="B78" s="152" t="str">
        <f>'INPUT DATA'!O25</f>
        <v>OCAMPO, SOFIA S.</v>
      </c>
      <c r="C78" s="153"/>
      <c r="D78" s="153"/>
      <c r="E78" s="154"/>
      <c r="F78" s="167"/>
      <c r="G78" s="168"/>
      <c r="H78" s="168"/>
      <c r="I78" s="169"/>
      <c r="J78" s="170">
        <v>73</v>
      </c>
      <c r="K78" s="168"/>
      <c r="L78" s="168"/>
      <c r="M78" s="169"/>
      <c r="N78" s="170" t="str">
        <v/>
      </c>
      <c r="O78" s="168"/>
      <c r="P78" s="168"/>
      <c r="Q78" s="169"/>
      <c r="R78" s="170" t="str">
        <v/>
      </c>
      <c r="S78" s="168"/>
      <c r="T78" s="168"/>
      <c r="U78" s="171"/>
      <c r="V78" s="160" t="str">
        <f ca="1" t="shared" si="4"/>
        <v/>
      </c>
      <c r="W78" s="161"/>
      <c r="X78" s="161"/>
      <c r="Y78" s="162"/>
      <c r="Z78" s="163" t="str">
        <f ca="1" t="shared" si="3"/>
        <v/>
      </c>
      <c r="AA78" s="164"/>
      <c r="AB78" s="165"/>
      <c r="AI78" s="150"/>
      <c r="AK78" s="65"/>
      <c r="AN78" s="67"/>
      <c r="AO78" s="67"/>
      <c r="AP78" s="67"/>
      <c r="AQ78" s="67"/>
      <c r="AR78" s="67"/>
      <c r="AS78" s="67"/>
      <c r="AT78" s="67"/>
      <c r="AU78" s="67"/>
      <c r="AV78" s="67"/>
      <c r="AW78" s="67"/>
      <c r="AX78" s="67"/>
      <c r="AY78" s="67"/>
      <c r="AZ78" s="67"/>
      <c r="BA78" s="67"/>
      <c r="BB78" s="67"/>
      <c r="BC78" s="67"/>
    </row>
    <row r="79" ht="18" customHeight="1" spans="1:55">
      <c r="A79" s="166">
        <v>16</v>
      </c>
      <c r="B79" s="152" t="str">
        <f>'INPUT DATA'!O26</f>
        <v>REYES, HANNAH G.</v>
      </c>
      <c r="C79" s="153"/>
      <c r="D79" s="153"/>
      <c r="E79" s="154"/>
      <c r="F79" s="167"/>
      <c r="G79" s="168"/>
      <c r="H79" s="168"/>
      <c r="I79" s="169"/>
      <c r="J79" s="170">
        <v>77</v>
      </c>
      <c r="K79" s="168"/>
      <c r="L79" s="168"/>
      <c r="M79" s="169"/>
      <c r="N79" s="170" t="str">
        <v/>
      </c>
      <c r="O79" s="168"/>
      <c r="P79" s="168"/>
      <c r="Q79" s="169"/>
      <c r="R79" s="170" t="str">
        <v/>
      </c>
      <c r="S79" s="168"/>
      <c r="T79" s="168"/>
      <c r="U79" s="171"/>
      <c r="V79" s="160" t="str">
        <f ca="1" t="shared" si="4"/>
        <v/>
      </c>
      <c r="W79" s="161"/>
      <c r="X79" s="161"/>
      <c r="Y79" s="162"/>
      <c r="Z79" s="163" t="str">
        <f ca="1" t="shared" si="3"/>
        <v/>
      </c>
      <c r="AA79" s="164"/>
      <c r="AB79" s="165"/>
      <c r="AI79" s="150"/>
      <c r="AK79" s="65"/>
      <c r="AN79" s="67"/>
      <c r="AO79" s="67"/>
      <c r="AP79" s="67"/>
      <c r="AQ79" s="67"/>
      <c r="AR79" s="67"/>
      <c r="AS79" s="67"/>
      <c r="AT79" s="67"/>
      <c r="AU79" s="67"/>
      <c r="AV79" s="67"/>
      <c r="AW79" s="67"/>
      <c r="AX79" s="67"/>
      <c r="AY79" s="67"/>
      <c r="AZ79" s="67"/>
      <c r="BA79" s="67"/>
      <c r="BB79" s="67"/>
      <c r="BC79" s="67"/>
    </row>
    <row r="80" ht="18" customHeight="1" spans="1:55">
      <c r="A80" s="166">
        <v>17</v>
      </c>
      <c r="B80" s="152" t="str">
        <f>'INPUT DATA'!O27</f>
        <v>ROSALES, DIANE E.</v>
      </c>
      <c r="C80" s="153"/>
      <c r="D80" s="153"/>
      <c r="E80" s="154"/>
      <c r="F80" s="167"/>
      <c r="G80" s="168"/>
      <c r="H80" s="168"/>
      <c r="I80" s="169"/>
      <c r="J80" s="170">
        <v>92</v>
      </c>
      <c r="K80" s="168"/>
      <c r="L80" s="168"/>
      <c r="M80" s="169"/>
      <c r="N80" s="170" t="str">
        <v/>
      </c>
      <c r="O80" s="168"/>
      <c r="P80" s="168"/>
      <c r="Q80" s="169"/>
      <c r="R80" s="170" t="str">
        <v/>
      </c>
      <c r="S80" s="168"/>
      <c r="T80" s="168"/>
      <c r="U80" s="171"/>
      <c r="V80" s="160" t="str">
        <f ca="1" t="shared" si="4"/>
        <v/>
      </c>
      <c r="W80" s="161"/>
      <c r="X80" s="161"/>
      <c r="Y80" s="162"/>
      <c r="Z80" s="163" t="str">
        <f ca="1" t="shared" si="3"/>
        <v/>
      </c>
      <c r="AA80" s="164"/>
      <c r="AB80" s="165"/>
      <c r="AI80" s="150"/>
      <c r="AK80" s="65"/>
      <c r="AN80" s="67"/>
      <c r="AO80" s="67"/>
      <c r="AP80" s="67"/>
      <c r="AQ80" s="67"/>
      <c r="AR80" s="67"/>
      <c r="AS80" s="67"/>
      <c r="AT80" s="67"/>
      <c r="AU80" s="67"/>
      <c r="AV80" s="67"/>
      <c r="AW80" s="67"/>
      <c r="AX80" s="67"/>
      <c r="AY80" s="67"/>
      <c r="AZ80" s="67"/>
      <c r="BA80" s="67"/>
      <c r="BB80" s="67"/>
      <c r="BC80" s="67"/>
    </row>
    <row r="81" ht="18" customHeight="1" spans="1:55">
      <c r="A81" s="166">
        <v>18</v>
      </c>
      <c r="B81" s="152" t="str">
        <f>'INPUT DATA'!O28</f>
        <v>TAMPOS, JILLIAN Y.</v>
      </c>
      <c r="C81" s="153"/>
      <c r="D81" s="153"/>
      <c r="E81" s="154"/>
      <c r="F81" s="167"/>
      <c r="G81" s="168"/>
      <c r="H81" s="168"/>
      <c r="I81" s="169"/>
      <c r="J81" s="170">
        <v>82</v>
      </c>
      <c r="K81" s="168"/>
      <c r="L81" s="168"/>
      <c r="M81" s="169"/>
      <c r="N81" s="170" t="str">
        <v/>
      </c>
      <c r="O81" s="168"/>
      <c r="P81" s="168"/>
      <c r="Q81" s="169"/>
      <c r="R81" s="170" t="str">
        <v/>
      </c>
      <c r="S81" s="168"/>
      <c r="T81" s="168"/>
      <c r="U81" s="171"/>
      <c r="V81" s="160" t="str">
        <f ca="1" t="shared" si="4"/>
        <v/>
      </c>
      <c r="W81" s="161"/>
      <c r="X81" s="161"/>
      <c r="Y81" s="162"/>
      <c r="Z81" s="163" t="str">
        <f ca="1" t="shared" si="3"/>
        <v/>
      </c>
      <c r="AA81" s="164"/>
      <c r="AB81" s="165"/>
      <c r="AI81" s="150"/>
      <c r="AK81" s="65"/>
      <c r="AN81" s="67"/>
      <c r="AO81" s="67"/>
      <c r="AP81" s="67"/>
      <c r="AQ81" s="67"/>
      <c r="AR81" s="67"/>
      <c r="AS81" s="67"/>
      <c r="AT81" s="67"/>
      <c r="AU81" s="67"/>
      <c r="AV81" s="67"/>
      <c r="AW81" s="67"/>
      <c r="AX81" s="67"/>
      <c r="AY81" s="67"/>
      <c r="AZ81" s="67"/>
      <c r="BA81" s="67"/>
      <c r="BB81" s="67"/>
      <c r="BC81" s="67"/>
    </row>
    <row r="82" ht="18" customHeight="1" spans="1:55">
      <c r="A82" s="166">
        <v>19</v>
      </c>
      <c r="B82" s="152" t="str">
        <f>'INPUT DATA'!O29</f>
        <v>VILLANUEVA, ANDREA S.</v>
      </c>
      <c r="C82" s="153"/>
      <c r="D82" s="153"/>
      <c r="E82" s="154"/>
      <c r="F82" s="167"/>
      <c r="G82" s="168"/>
      <c r="H82" s="168"/>
      <c r="I82" s="169"/>
      <c r="J82" s="170">
        <v>73</v>
      </c>
      <c r="K82" s="168"/>
      <c r="L82" s="168"/>
      <c r="M82" s="169"/>
      <c r="N82" s="170" t="str">
        <v/>
      </c>
      <c r="O82" s="168"/>
      <c r="P82" s="168"/>
      <c r="Q82" s="169"/>
      <c r="R82" s="170" t="str">
        <v/>
      </c>
      <c r="S82" s="168"/>
      <c r="T82" s="168"/>
      <c r="U82" s="171"/>
      <c r="V82" s="160" t="str">
        <f ca="1" t="shared" si="4"/>
        <v/>
      </c>
      <c r="W82" s="161"/>
      <c r="X82" s="161"/>
      <c r="Y82" s="162"/>
      <c r="Z82" s="163" t="str">
        <f ca="1" t="shared" si="3"/>
        <v/>
      </c>
      <c r="AA82" s="164"/>
      <c r="AB82" s="165"/>
      <c r="AI82" s="150"/>
      <c r="AK82" s="65"/>
      <c r="AN82" s="67"/>
      <c r="AO82" s="67"/>
      <c r="AP82" s="67"/>
      <c r="AQ82" s="67"/>
      <c r="AR82" s="67"/>
      <c r="AS82" s="67"/>
      <c r="AT82" s="67"/>
      <c r="AU82" s="67"/>
      <c r="AV82" s="67"/>
      <c r="AW82" s="67"/>
      <c r="AX82" s="67"/>
      <c r="AY82" s="67"/>
      <c r="AZ82" s="67"/>
      <c r="BA82" s="67"/>
      <c r="BB82" s="67"/>
      <c r="BC82" s="67"/>
    </row>
    <row r="83" ht="18" customHeight="1" spans="1:55">
      <c r="A83" s="166">
        <v>20</v>
      </c>
      <c r="B83" s="152" t="str">
        <f>'INPUT DATA'!O30</f>
        <v>VILLANUEVA, NICOLE E.</v>
      </c>
      <c r="C83" s="153"/>
      <c r="D83" s="153"/>
      <c r="E83" s="154"/>
      <c r="F83" s="167"/>
      <c r="G83" s="168"/>
      <c r="H83" s="168"/>
      <c r="I83" s="169"/>
      <c r="J83" s="170">
        <v>72</v>
      </c>
      <c r="K83" s="168"/>
      <c r="L83" s="168"/>
      <c r="M83" s="169"/>
      <c r="N83" s="170" t="str">
        <v/>
      </c>
      <c r="O83" s="168"/>
      <c r="P83" s="168"/>
      <c r="Q83" s="169"/>
      <c r="R83" s="170" t="str">
        <v/>
      </c>
      <c r="S83" s="168"/>
      <c r="T83" s="168"/>
      <c r="U83" s="171"/>
      <c r="V83" s="160" t="str">
        <f ca="1" t="shared" si="4"/>
        <v/>
      </c>
      <c r="W83" s="161"/>
      <c r="X83" s="161"/>
      <c r="Y83" s="162"/>
      <c r="Z83" s="163" t="str">
        <f ca="1" t="shared" ref="Z83:Z113" si="5">IF(OR($F83="",J83="",N83="",R83="",$V83=""),"",IF($V83&gt;=75,"PASSED","FAILED"))</f>
        <v/>
      </c>
      <c r="AA83" s="164"/>
      <c r="AB83" s="165"/>
      <c r="AI83" s="150"/>
      <c r="AK83" s="65"/>
      <c r="AN83" s="67"/>
      <c r="AO83" s="67"/>
      <c r="AP83" s="67"/>
      <c r="AQ83" s="67"/>
      <c r="AR83" s="67"/>
      <c r="AS83" s="67"/>
      <c r="AT83" s="67"/>
      <c r="AU83" s="67"/>
      <c r="AV83" s="67"/>
      <c r="AW83" s="67"/>
      <c r="AX83" s="67"/>
      <c r="AY83" s="67"/>
      <c r="AZ83" s="67"/>
      <c r="BA83" s="67"/>
      <c r="BB83" s="67"/>
      <c r="BC83" s="67"/>
    </row>
    <row r="84" ht="18" customHeight="1" spans="1:55">
      <c r="A84" s="166">
        <v>21</v>
      </c>
      <c r="B84" s="152">
        <f>'INPUT DATA'!O31</f>
        <v>0</v>
      </c>
      <c r="C84" s="153"/>
      <c r="D84" s="153"/>
      <c r="E84" s="154"/>
      <c r="F84" s="167"/>
      <c r="G84" s="168"/>
      <c r="H84" s="168"/>
      <c r="I84" s="169"/>
      <c r="J84" s="170" t="str">
        <v/>
      </c>
      <c r="K84" s="168"/>
      <c r="L84" s="168"/>
      <c r="M84" s="169"/>
      <c r="N84" s="170" t="str">
        <v/>
      </c>
      <c r="O84" s="168"/>
      <c r="P84" s="168"/>
      <c r="Q84" s="169"/>
      <c r="R84" s="170" t="str">
        <v/>
      </c>
      <c r="S84" s="168"/>
      <c r="T84" s="168"/>
      <c r="U84" s="171"/>
      <c r="V84" s="160" t="str">
        <f ca="1" t="shared" si="4"/>
        <v/>
      </c>
      <c r="W84" s="161"/>
      <c r="X84" s="161"/>
      <c r="Y84" s="162"/>
      <c r="Z84" s="163" t="str">
        <f ca="1" t="shared" si="5"/>
        <v/>
      </c>
      <c r="AA84" s="164"/>
      <c r="AB84" s="165"/>
      <c r="AI84" s="150"/>
      <c r="AK84" s="65"/>
      <c r="AN84" s="67"/>
      <c r="AO84" s="67"/>
      <c r="AP84" s="67"/>
      <c r="AQ84" s="67"/>
      <c r="AR84" s="67"/>
      <c r="AS84" s="67"/>
      <c r="AT84" s="67"/>
      <c r="AU84" s="67"/>
      <c r="AV84" s="67"/>
      <c r="AW84" s="67"/>
      <c r="AX84" s="67"/>
      <c r="AY84" s="67"/>
      <c r="AZ84" s="67"/>
      <c r="BA84" s="67"/>
      <c r="BB84" s="67"/>
      <c r="BC84" s="67"/>
    </row>
    <row r="85" ht="18" customHeight="1" spans="1:55">
      <c r="A85" s="166">
        <v>22</v>
      </c>
      <c r="B85" s="152">
        <f>'INPUT DATA'!O32</f>
        <v>0</v>
      </c>
      <c r="C85" s="153"/>
      <c r="D85" s="153"/>
      <c r="E85" s="154"/>
      <c r="F85" s="167"/>
      <c r="G85" s="168"/>
      <c r="H85" s="168"/>
      <c r="I85" s="169"/>
      <c r="J85" s="170" t="str">
        <v/>
      </c>
      <c r="K85" s="168"/>
      <c r="L85" s="168"/>
      <c r="M85" s="169"/>
      <c r="N85" s="170" t="str">
        <v/>
      </c>
      <c r="O85" s="168"/>
      <c r="P85" s="168"/>
      <c r="Q85" s="169"/>
      <c r="R85" s="170" t="str">
        <v/>
      </c>
      <c r="S85" s="168"/>
      <c r="T85" s="168"/>
      <c r="U85" s="171"/>
      <c r="V85" s="160" t="str">
        <f ca="1" t="shared" si="4"/>
        <v/>
      </c>
      <c r="W85" s="161"/>
      <c r="X85" s="161"/>
      <c r="Y85" s="162"/>
      <c r="Z85" s="163" t="str">
        <f ca="1" t="shared" si="5"/>
        <v/>
      </c>
      <c r="AA85" s="164"/>
      <c r="AB85" s="165"/>
      <c r="AI85" s="150"/>
      <c r="AK85" s="65"/>
      <c r="AN85" s="67"/>
      <c r="AO85" s="67"/>
      <c r="AP85" s="67"/>
      <c r="AQ85" s="67"/>
      <c r="AR85" s="67"/>
      <c r="AS85" s="67"/>
      <c r="AT85" s="67"/>
      <c r="AU85" s="67"/>
      <c r="AV85" s="67"/>
      <c r="AW85" s="67"/>
      <c r="AX85" s="67"/>
      <c r="AY85" s="67"/>
      <c r="AZ85" s="67"/>
      <c r="BA85" s="67"/>
      <c r="BB85" s="67"/>
      <c r="BC85" s="67"/>
    </row>
    <row r="86" ht="18" customHeight="1" spans="1:55">
      <c r="A86" s="166">
        <v>23</v>
      </c>
      <c r="B86" s="152">
        <f>'INPUT DATA'!O33</f>
        <v>0</v>
      </c>
      <c r="C86" s="153"/>
      <c r="D86" s="153"/>
      <c r="E86" s="154"/>
      <c r="F86" s="167"/>
      <c r="G86" s="168"/>
      <c r="H86" s="168"/>
      <c r="I86" s="169"/>
      <c r="J86" s="170" t="str">
        <v/>
      </c>
      <c r="K86" s="168"/>
      <c r="L86" s="168"/>
      <c r="M86" s="169"/>
      <c r="N86" s="170" t="str">
        <v/>
      </c>
      <c r="O86" s="168"/>
      <c r="P86" s="168"/>
      <c r="Q86" s="169"/>
      <c r="R86" s="170" t="str">
        <v/>
      </c>
      <c r="S86" s="168"/>
      <c r="T86" s="168"/>
      <c r="U86" s="171"/>
      <c r="V86" s="160" t="str">
        <f ca="1" t="shared" si="4"/>
        <v/>
      </c>
      <c r="W86" s="161"/>
      <c r="X86" s="161"/>
      <c r="Y86" s="162"/>
      <c r="Z86" s="163" t="str">
        <f ca="1" t="shared" si="5"/>
        <v/>
      </c>
      <c r="AA86" s="164"/>
      <c r="AB86" s="165"/>
      <c r="AI86" s="150"/>
      <c r="AK86" s="65"/>
      <c r="AN86" s="67"/>
      <c r="AO86" s="67"/>
      <c r="AP86" s="67"/>
      <c r="AQ86" s="67"/>
      <c r="AR86" s="67"/>
      <c r="AS86" s="67"/>
      <c r="AT86" s="67"/>
      <c r="AU86" s="67"/>
      <c r="AV86" s="67"/>
      <c r="AW86" s="67"/>
      <c r="AX86" s="67"/>
      <c r="AY86" s="67"/>
      <c r="AZ86" s="67"/>
      <c r="BA86" s="67"/>
      <c r="BB86" s="67"/>
      <c r="BC86" s="67"/>
    </row>
    <row r="87" ht="18" customHeight="1" spans="1:55">
      <c r="A87" s="166">
        <v>24</v>
      </c>
      <c r="B87" s="152">
        <f>'INPUT DATA'!O34</f>
        <v>0</v>
      </c>
      <c r="C87" s="153"/>
      <c r="D87" s="153"/>
      <c r="E87" s="154"/>
      <c r="F87" s="167"/>
      <c r="G87" s="168"/>
      <c r="H87" s="168"/>
      <c r="I87" s="169"/>
      <c r="J87" s="170" t="str">
        <v/>
      </c>
      <c r="K87" s="168"/>
      <c r="L87" s="168"/>
      <c r="M87" s="169"/>
      <c r="N87" s="170" t="str">
        <v/>
      </c>
      <c r="O87" s="168"/>
      <c r="P87" s="168"/>
      <c r="Q87" s="169"/>
      <c r="R87" s="170" t="str">
        <v/>
      </c>
      <c r="S87" s="168"/>
      <c r="T87" s="168"/>
      <c r="U87" s="171"/>
      <c r="V87" s="160" t="str">
        <f ca="1" t="shared" si="4"/>
        <v/>
      </c>
      <c r="W87" s="161"/>
      <c r="X87" s="161"/>
      <c r="Y87" s="162"/>
      <c r="Z87" s="163" t="str">
        <f ca="1" t="shared" si="5"/>
        <v/>
      </c>
      <c r="AA87" s="164"/>
      <c r="AB87" s="165"/>
      <c r="AI87" s="150"/>
      <c r="AK87" s="65"/>
      <c r="AN87" s="67"/>
      <c r="AO87" s="67"/>
      <c r="AP87" s="67"/>
      <c r="AQ87" s="67"/>
      <c r="AR87" s="67"/>
      <c r="AS87" s="67"/>
      <c r="AT87" s="67"/>
      <c r="AU87" s="67"/>
      <c r="AV87" s="67"/>
      <c r="AW87" s="67"/>
      <c r="AX87" s="67"/>
      <c r="AY87" s="67"/>
      <c r="AZ87" s="67"/>
      <c r="BA87" s="67"/>
      <c r="BB87" s="67"/>
      <c r="BC87" s="67"/>
    </row>
    <row r="88" ht="18" customHeight="1" spans="1:55">
      <c r="A88" s="166">
        <v>25</v>
      </c>
      <c r="B88" s="152">
        <f>'INPUT DATA'!O35</f>
        <v>0</v>
      </c>
      <c r="C88" s="153"/>
      <c r="D88" s="153"/>
      <c r="E88" s="154"/>
      <c r="F88" s="167"/>
      <c r="G88" s="168"/>
      <c r="H88" s="168"/>
      <c r="I88" s="169"/>
      <c r="J88" s="170" t="str">
        <v/>
      </c>
      <c r="K88" s="168"/>
      <c r="L88" s="168"/>
      <c r="M88" s="169"/>
      <c r="N88" s="170" t="str">
        <v/>
      </c>
      <c r="O88" s="168"/>
      <c r="P88" s="168"/>
      <c r="Q88" s="169"/>
      <c r="R88" s="170" t="str">
        <v/>
      </c>
      <c r="S88" s="168"/>
      <c r="T88" s="168"/>
      <c r="U88" s="171"/>
      <c r="V88" s="160" t="str">
        <f ca="1" t="shared" si="4"/>
        <v/>
      </c>
      <c r="W88" s="161"/>
      <c r="X88" s="161"/>
      <c r="Y88" s="162"/>
      <c r="Z88" s="163" t="str">
        <f ca="1" t="shared" si="5"/>
        <v/>
      </c>
      <c r="AA88" s="164"/>
      <c r="AB88" s="165"/>
      <c r="AI88" s="150"/>
      <c r="AK88" s="65"/>
      <c r="AN88" s="67"/>
      <c r="AO88" s="67"/>
      <c r="AP88" s="67"/>
      <c r="AQ88" s="67"/>
      <c r="AR88" s="67"/>
      <c r="AS88" s="67"/>
      <c r="AT88" s="67"/>
      <c r="AU88" s="67"/>
      <c r="AV88" s="67"/>
      <c r="AW88" s="67"/>
      <c r="AX88" s="67"/>
      <c r="AY88" s="67"/>
      <c r="AZ88" s="67"/>
      <c r="BA88" s="67"/>
      <c r="BB88" s="67"/>
      <c r="BC88" s="67"/>
    </row>
    <row r="89" ht="18" customHeight="1" spans="1:55">
      <c r="A89" s="166">
        <v>26</v>
      </c>
      <c r="B89" s="152">
        <f>'INPUT DATA'!O36</f>
        <v>0</v>
      </c>
      <c r="C89" s="153"/>
      <c r="D89" s="153"/>
      <c r="E89" s="154"/>
      <c r="F89" s="167"/>
      <c r="G89" s="168"/>
      <c r="H89" s="168"/>
      <c r="I89" s="169"/>
      <c r="J89" s="170" t="str">
        <v/>
      </c>
      <c r="K89" s="168"/>
      <c r="L89" s="168"/>
      <c r="M89" s="169"/>
      <c r="N89" s="170" t="str">
        <v/>
      </c>
      <c r="O89" s="168"/>
      <c r="P89" s="168"/>
      <c r="Q89" s="169"/>
      <c r="R89" s="170" t="str">
        <v/>
      </c>
      <c r="S89" s="168"/>
      <c r="T89" s="168"/>
      <c r="U89" s="171"/>
      <c r="V89" s="160" t="str">
        <f ca="1" t="shared" si="4"/>
        <v/>
      </c>
      <c r="W89" s="161"/>
      <c r="X89" s="161"/>
      <c r="Y89" s="162"/>
      <c r="Z89" s="163" t="str">
        <f ca="1" t="shared" si="5"/>
        <v/>
      </c>
      <c r="AA89" s="164"/>
      <c r="AB89" s="165"/>
      <c r="AI89" s="150"/>
      <c r="AK89" s="65"/>
      <c r="AN89" s="67"/>
      <c r="AO89" s="67"/>
      <c r="AP89" s="67"/>
      <c r="AQ89" s="67"/>
      <c r="AR89" s="67"/>
      <c r="AS89" s="67"/>
      <c r="AT89" s="67"/>
      <c r="AU89" s="67"/>
      <c r="AV89" s="67"/>
      <c r="AW89" s="67"/>
      <c r="AX89" s="67"/>
      <c r="AY89" s="67"/>
      <c r="AZ89" s="67"/>
      <c r="BA89" s="67"/>
      <c r="BB89" s="67"/>
      <c r="BC89" s="67"/>
    </row>
    <row r="90" ht="18" customHeight="1" spans="1:55">
      <c r="A90" s="166">
        <v>27</v>
      </c>
      <c r="B90" s="152">
        <f>'INPUT DATA'!O37</f>
        <v>0</v>
      </c>
      <c r="C90" s="153"/>
      <c r="D90" s="153"/>
      <c r="E90" s="154"/>
      <c r="F90" s="167"/>
      <c r="G90" s="168"/>
      <c r="H90" s="168"/>
      <c r="I90" s="169"/>
      <c r="J90" s="170" t="str">
        <v/>
      </c>
      <c r="K90" s="168"/>
      <c r="L90" s="168"/>
      <c r="M90" s="169"/>
      <c r="N90" s="170" t="str">
        <v/>
      </c>
      <c r="O90" s="168"/>
      <c r="P90" s="168"/>
      <c r="Q90" s="169"/>
      <c r="R90" s="170" t="str">
        <v/>
      </c>
      <c r="S90" s="168"/>
      <c r="T90" s="168"/>
      <c r="U90" s="171"/>
      <c r="V90" s="160" t="str">
        <f ca="1" t="shared" si="4"/>
        <v/>
      </c>
      <c r="W90" s="161"/>
      <c r="X90" s="161"/>
      <c r="Y90" s="162"/>
      <c r="Z90" s="163" t="str">
        <f ca="1" t="shared" si="5"/>
        <v/>
      </c>
      <c r="AA90" s="164"/>
      <c r="AB90" s="165"/>
      <c r="AI90" s="150"/>
      <c r="AK90" s="65"/>
      <c r="AN90" s="67"/>
      <c r="AO90" s="67"/>
      <c r="AP90" s="67"/>
      <c r="AQ90" s="67"/>
      <c r="AR90" s="67"/>
      <c r="AS90" s="67"/>
      <c r="AT90" s="67"/>
      <c r="AU90" s="67"/>
      <c r="AV90" s="67"/>
      <c r="AW90" s="67"/>
      <c r="AX90" s="67"/>
      <c r="AY90" s="67"/>
      <c r="AZ90" s="67"/>
      <c r="BA90" s="67"/>
      <c r="BB90" s="67"/>
      <c r="BC90" s="67"/>
    </row>
    <row r="91" ht="18" customHeight="1" spans="1:55">
      <c r="A91" s="166">
        <v>28</v>
      </c>
      <c r="B91" s="152">
        <f>'INPUT DATA'!O38</f>
        <v>0</v>
      </c>
      <c r="C91" s="153"/>
      <c r="D91" s="153"/>
      <c r="E91" s="154"/>
      <c r="F91" s="167"/>
      <c r="G91" s="168"/>
      <c r="H91" s="168"/>
      <c r="I91" s="169"/>
      <c r="J91" s="170" t="str">
        <v/>
      </c>
      <c r="K91" s="168"/>
      <c r="L91" s="168"/>
      <c r="M91" s="169"/>
      <c r="N91" s="170" t="str">
        <v/>
      </c>
      <c r="O91" s="168"/>
      <c r="P91" s="168"/>
      <c r="Q91" s="169"/>
      <c r="R91" s="170" t="str">
        <v/>
      </c>
      <c r="S91" s="168"/>
      <c r="T91" s="168"/>
      <c r="U91" s="171"/>
      <c r="V91" s="160" t="str">
        <f ca="1" t="shared" si="4"/>
        <v/>
      </c>
      <c r="W91" s="161"/>
      <c r="X91" s="161"/>
      <c r="Y91" s="162"/>
      <c r="Z91" s="163" t="str">
        <f ca="1" t="shared" si="5"/>
        <v/>
      </c>
      <c r="AA91" s="164"/>
      <c r="AB91" s="165"/>
      <c r="AI91" s="150"/>
      <c r="AK91" s="65"/>
      <c r="AN91" s="67"/>
      <c r="AO91" s="67"/>
      <c r="AP91" s="67"/>
      <c r="AQ91" s="67"/>
      <c r="AR91" s="67"/>
      <c r="AS91" s="67"/>
      <c r="AT91" s="67"/>
      <c r="AU91" s="67"/>
      <c r="AV91" s="67"/>
      <c r="AW91" s="67"/>
      <c r="AX91" s="67"/>
      <c r="AY91" s="67"/>
      <c r="AZ91" s="67"/>
      <c r="BA91" s="67"/>
      <c r="BB91" s="67"/>
      <c r="BC91" s="67"/>
    </row>
    <row r="92" ht="18" customHeight="1" spans="1:55">
      <c r="A92" s="166">
        <v>29</v>
      </c>
      <c r="B92" s="152">
        <f>'INPUT DATA'!O39</f>
        <v>0</v>
      </c>
      <c r="C92" s="153"/>
      <c r="D92" s="153"/>
      <c r="E92" s="154"/>
      <c r="F92" s="167"/>
      <c r="G92" s="168"/>
      <c r="H92" s="168"/>
      <c r="I92" s="169"/>
      <c r="J92" s="170" t="str">
        <v/>
      </c>
      <c r="K92" s="168"/>
      <c r="L92" s="168"/>
      <c r="M92" s="169"/>
      <c r="N92" s="170" t="str">
        <v/>
      </c>
      <c r="O92" s="168"/>
      <c r="P92" s="168"/>
      <c r="Q92" s="169"/>
      <c r="R92" s="170" t="str">
        <v/>
      </c>
      <c r="S92" s="168"/>
      <c r="T92" s="168"/>
      <c r="U92" s="171"/>
      <c r="V92" s="160" t="str">
        <f ca="1" t="shared" si="4"/>
        <v/>
      </c>
      <c r="W92" s="161"/>
      <c r="X92" s="161"/>
      <c r="Y92" s="162"/>
      <c r="Z92" s="163" t="str">
        <f ca="1" t="shared" si="5"/>
        <v/>
      </c>
      <c r="AA92" s="164"/>
      <c r="AB92" s="165"/>
      <c r="AI92" s="150"/>
      <c r="AK92" s="65"/>
      <c r="AN92" s="67"/>
      <c r="AO92" s="67"/>
      <c r="AP92" s="67"/>
      <c r="AQ92" s="67"/>
      <c r="AR92" s="67"/>
      <c r="AS92" s="67"/>
      <c r="AT92" s="67"/>
      <c r="AU92" s="67"/>
      <c r="AV92" s="67"/>
      <c r="AW92" s="67"/>
      <c r="AX92" s="67"/>
      <c r="AY92" s="67"/>
      <c r="AZ92" s="67"/>
      <c r="BA92" s="67"/>
      <c r="BB92" s="67"/>
      <c r="BC92" s="67"/>
    </row>
    <row r="93" ht="18" customHeight="1" spans="1:55">
      <c r="A93" s="166">
        <v>30</v>
      </c>
      <c r="B93" s="152">
        <f>'INPUT DATA'!O40</f>
        <v>0</v>
      </c>
      <c r="C93" s="153"/>
      <c r="D93" s="153"/>
      <c r="E93" s="154"/>
      <c r="F93" s="167"/>
      <c r="G93" s="168"/>
      <c r="H93" s="168"/>
      <c r="I93" s="169"/>
      <c r="J93" s="170" t="str">
        <v/>
      </c>
      <c r="K93" s="168"/>
      <c r="L93" s="168"/>
      <c r="M93" s="169"/>
      <c r="N93" s="170" t="str">
        <v/>
      </c>
      <c r="O93" s="168"/>
      <c r="P93" s="168"/>
      <c r="Q93" s="169"/>
      <c r="R93" s="170" t="str">
        <v/>
      </c>
      <c r="S93" s="168"/>
      <c r="T93" s="168"/>
      <c r="U93" s="171"/>
      <c r="V93" s="160" t="str">
        <f ca="1" t="shared" si="4"/>
        <v/>
      </c>
      <c r="W93" s="161"/>
      <c r="X93" s="161"/>
      <c r="Y93" s="162"/>
      <c r="Z93" s="163" t="str">
        <f ca="1" t="shared" si="5"/>
        <v/>
      </c>
      <c r="AA93" s="164"/>
      <c r="AB93" s="165"/>
      <c r="AI93" s="150"/>
      <c r="AK93" s="65"/>
      <c r="AN93" s="67"/>
      <c r="AO93" s="67"/>
      <c r="AP93" s="67"/>
      <c r="AQ93" s="67"/>
      <c r="AR93" s="67"/>
      <c r="AS93" s="67"/>
      <c r="AT93" s="67"/>
      <c r="AU93" s="67"/>
      <c r="AV93" s="67"/>
      <c r="AW93" s="67"/>
      <c r="AX93" s="67"/>
      <c r="AY93" s="67"/>
      <c r="AZ93" s="67"/>
      <c r="BA93" s="67"/>
      <c r="BB93" s="67"/>
      <c r="BC93" s="67"/>
    </row>
    <row r="94" ht="18" customHeight="1" spans="1:55">
      <c r="A94" s="166">
        <v>31</v>
      </c>
      <c r="B94" s="152">
        <f>'INPUT DATA'!O41</f>
        <v>0</v>
      </c>
      <c r="C94" s="153"/>
      <c r="D94" s="153"/>
      <c r="E94" s="154"/>
      <c r="F94" s="167"/>
      <c r="G94" s="168"/>
      <c r="H94" s="168"/>
      <c r="I94" s="169"/>
      <c r="J94" s="170" t="str">
        <v/>
      </c>
      <c r="K94" s="168"/>
      <c r="L94" s="168"/>
      <c r="M94" s="169"/>
      <c r="N94" s="170" t="str">
        <v/>
      </c>
      <c r="O94" s="168"/>
      <c r="P94" s="168"/>
      <c r="Q94" s="169"/>
      <c r="R94" s="170" t="str">
        <v/>
      </c>
      <c r="S94" s="168"/>
      <c r="T94" s="168"/>
      <c r="U94" s="171"/>
      <c r="V94" s="160" t="str">
        <f ca="1" t="shared" si="4"/>
        <v/>
      </c>
      <c r="W94" s="161"/>
      <c r="X94" s="161"/>
      <c r="Y94" s="162"/>
      <c r="Z94" s="163" t="str">
        <f ca="1" t="shared" si="5"/>
        <v/>
      </c>
      <c r="AA94" s="164"/>
      <c r="AB94" s="165"/>
      <c r="AI94" s="150"/>
      <c r="AK94" s="65"/>
      <c r="AN94" s="67"/>
      <c r="AO94" s="67"/>
      <c r="AP94" s="67"/>
      <c r="AQ94" s="67"/>
      <c r="AR94" s="67"/>
      <c r="AS94" s="67"/>
      <c r="AT94" s="67"/>
      <c r="AU94" s="67"/>
      <c r="AV94" s="67"/>
      <c r="AW94" s="67"/>
      <c r="AX94" s="67"/>
      <c r="AY94" s="67"/>
      <c r="AZ94" s="67"/>
      <c r="BA94" s="67"/>
      <c r="BB94" s="67"/>
      <c r="BC94" s="67"/>
    </row>
    <row r="95" ht="18" customHeight="1" spans="1:55">
      <c r="A95" s="166">
        <v>32</v>
      </c>
      <c r="B95" s="152">
        <f>'INPUT DATA'!O42</f>
        <v>0</v>
      </c>
      <c r="C95" s="153"/>
      <c r="D95" s="153"/>
      <c r="E95" s="154"/>
      <c r="F95" s="167"/>
      <c r="G95" s="168"/>
      <c r="H95" s="168"/>
      <c r="I95" s="169"/>
      <c r="J95" s="170" t="str">
        <v/>
      </c>
      <c r="K95" s="168"/>
      <c r="L95" s="168"/>
      <c r="M95" s="169"/>
      <c r="N95" s="170" t="str">
        <v/>
      </c>
      <c r="O95" s="168"/>
      <c r="P95" s="168"/>
      <c r="Q95" s="169"/>
      <c r="R95" s="170" t="str">
        <v/>
      </c>
      <c r="S95" s="168"/>
      <c r="T95" s="168"/>
      <c r="U95" s="171"/>
      <c r="V95" s="160" t="str">
        <f ca="1" t="shared" si="4"/>
        <v/>
      </c>
      <c r="W95" s="161"/>
      <c r="X95" s="161"/>
      <c r="Y95" s="162"/>
      <c r="Z95" s="163" t="str">
        <f ca="1" t="shared" si="5"/>
        <v/>
      </c>
      <c r="AA95" s="164"/>
      <c r="AB95" s="165"/>
      <c r="AI95" s="150"/>
      <c r="AK95" s="65"/>
      <c r="AN95" s="67"/>
      <c r="AO95" s="67"/>
      <c r="AP95" s="67"/>
      <c r="AQ95" s="67"/>
      <c r="AR95" s="67"/>
      <c r="AS95" s="67"/>
      <c r="AT95" s="67"/>
      <c r="AU95" s="67"/>
      <c r="AV95" s="67"/>
      <c r="AW95" s="67"/>
      <c r="AX95" s="67"/>
      <c r="AY95" s="67"/>
      <c r="AZ95" s="67"/>
      <c r="BA95" s="67"/>
      <c r="BB95" s="67"/>
      <c r="BC95" s="67"/>
    </row>
    <row r="96" ht="18" customHeight="1" spans="1:55">
      <c r="A96" s="166">
        <v>33</v>
      </c>
      <c r="B96" s="152">
        <f>'INPUT DATA'!O43</f>
        <v>0</v>
      </c>
      <c r="C96" s="153"/>
      <c r="D96" s="153"/>
      <c r="E96" s="154"/>
      <c r="F96" s="167"/>
      <c r="G96" s="168"/>
      <c r="H96" s="168"/>
      <c r="I96" s="169"/>
      <c r="J96" s="170" t="str">
        <v/>
      </c>
      <c r="K96" s="168"/>
      <c r="L96" s="168"/>
      <c r="M96" s="169"/>
      <c r="N96" s="170" t="str">
        <v/>
      </c>
      <c r="O96" s="168"/>
      <c r="P96" s="168"/>
      <c r="Q96" s="169"/>
      <c r="R96" s="170" t="str">
        <v/>
      </c>
      <c r="S96" s="168"/>
      <c r="T96" s="168"/>
      <c r="U96" s="171"/>
      <c r="V96" s="160" t="str">
        <f ca="1" t="shared" si="4"/>
        <v/>
      </c>
      <c r="W96" s="161"/>
      <c r="X96" s="161"/>
      <c r="Y96" s="162"/>
      <c r="Z96" s="163" t="str">
        <f ca="1" t="shared" si="5"/>
        <v/>
      </c>
      <c r="AA96" s="164"/>
      <c r="AB96" s="165"/>
      <c r="AI96" s="150"/>
      <c r="AK96" s="65"/>
      <c r="AN96" s="67"/>
      <c r="AO96" s="67"/>
      <c r="AP96" s="67"/>
      <c r="AQ96" s="67"/>
      <c r="AR96" s="67"/>
      <c r="AS96" s="67"/>
      <c r="AT96" s="67"/>
      <c r="AU96" s="67"/>
      <c r="AV96" s="67"/>
      <c r="AW96" s="67"/>
      <c r="AX96" s="67"/>
      <c r="AY96" s="67"/>
      <c r="AZ96" s="67"/>
      <c r="BA96" s="67"/>
      <c r="BB96" s="67"/>
      <c r="BC96" s="67"/>
    </row>
    <row r="97" ht="18" customHeight="1" spans="1:55">
      <c r="A97" s="166">
        <v>34</v>
      </c>
      <c r="B97" s="152">
        <f>'INPUT DATA'!O44</f>
        <v>0</v>
      </c>
      <c r="C97" s="153"/>
      <c r="D97" s="153"/>
      <c r="E97" s="154"/>
      <c r="F97" s="167"/>
      <c r="G97" s="168"/>
      <c r="H97" s="168"/>
      <c r="I97" s="169"/>
      <c r="J97" s="170" t="str">
        <v/>
      </c>
      <c r="K97" s="168"/>
      <c r="L97" s="168"/>
      <c r="M97" s="169"/>
      <c r="N97" s="170" t="str">
        <v/>
      </c>
      <c r="O97" s="168"/>
      <c r="P97" s="168"/>
      <c r="Q97" s="169"/>
      <c r="R97" s="170" t="str">
        <v/>
      </c>
      <c r="S97" s="168"/>
      <c r="T97" s="168"/>
      <c r="U97" s="171"/>
      <c r="V97" s="160" t="str">
        <f ca="1" t="shared" si="4"/>
        <v/>
      </c>
      <c r="W97" s="161"/>
      <c r="X97" s="161"/>
      <c r="Y97" s="162"/>
      <c r="Z97" s="163" t="str">
        <f ca="1" t="shared" si="5"/>
        <v/>
      </c>
      <c r="AA97" s="164"/>
      <c r="AB97" s="165"/>
      <c r="AI97" s="150"/>
      <c r="AK97" s="65"/>
      <c r="AN97" s="67"/>
      <c r="AO97" s="67"/>
      <c r="AP97" s="67"/>
      <c r="AQ97" s="67"/>
      <c r="AR97" s="67"/>
      <c r="AS97" s="67"/>
      <c r="AT97" s="67"/>
      <c r="AU97" s="67"/>
      <c r="AV97" s="67"/>
      <c r="AW97" s="67"/>
      <c r="AX97" s="67"/>
      <c r="AY97" s="67"/>
      <c r="AZ97" s="67"/>
      <c r="BA97" s="67"/>
      <c r="BB97" s="67"/>
      <c r="BC97" s="67"/>
    </row>
    <row r="98" ht="18" customHeight="1" spans="1:55">
      <c r="A98" s="166">
        <v>35</v>
      </c>
      <c r="B98" s="152">
        <f>'INPUT DATA'!O45</f>
        <v>0</v>
      </c>
      <c r="C98" s="153"/>
      <c r="D98" s="153"/>
      <c r="E98" s="154"/>
      <c r="F98" s="167"/>
      <c r="G98" s="168"/>
      <c r="H98" s="168"/>
      <c r="I98" s="169"/>
      <c r="J98" s="170" t="str">
        <v/>
      </c>
      <c r="K98" s="168"/>
      <c r="L98" s="168"/>
      <c r="M98" s="169"/>
      <c r="N98" s="170" t="str">
        <v/>
      </c>
      <c r="O98" s="168"/>
      <c r="P98" s="168"/>
      <c r="Q98" s="169"/>
      <c r="R98" s="170" t="str">
        <v/>
      </c>
      <c r="S98" s="168"/>
      <c r="T98" s="168"/>
      <c r="U98" s="171"/>
      <c r="V98" s="160" t="str">
        <f ca="1" t="shared" si="4"/>
        <v/>
      </c>
      <c r="W98" s="161"/>
      <c r="X98" s="161"/>
      <c r="Y98" s="162"/>
      <c r="Z98" s="163" t="str">
        <f ca="1" t="shared" si="5"/>
        <v/>
      </c>
      <c r="AA98" s="164"/>
      <c r="AB98" s="165"/>
      <c r="AI98" s="150"/>
      <c r="AK98" s="65"/>
      <c r="AN98" s="67"/>
      <c r="AO98" s="67"/>
      <c r="AP98" s="67"/>
      <c r="AQ98" s="67"/>
      <c r="AR98" s="67"/>
      <c r="AS98" s="67"/>
      <c r="AT98" s="67"/>
      <c r="AU98" s="67"/>
      <c r="AV98" s="67"/>
      <c r="AW98" s="67"/>
      <c r="AX98" s="67"/>
      <c r="AY98" s="67"/>
      <c r="AZ98" s="67"/>
      <c r="BA98" s="67"/>
      <c r="BB98" s="67"/>
      <c r="BC98" s="67"/>
    </row>
    <row r="99" ht="18" customHeight="1" spans="1:55">
      <c r="A99" s="166">
        <v>36</v>
      </c>
      <c r="B99" s="152">
        <f>'INPUT DATA'!O46</f>
        <v>0</v>
      </c>
      <c r="C99" s="153"/>
      <c r="D99" s="153"/>
      <c r="E99" s="154"/>
      <c r="F99" s="167"/>
      <c r="G99" s="168"/>
      <c r="H99" s="168"/>
      <c r="I99" s="169"/>
      <c r="J99" s="170" t="str">
        <v/>
      </c>
      <c r="K99" s="168"/>
      <c r="L99" s="168"/>
      <c r="M99" s="169"/>
      <c r="N99" s="170" t="str">
        <v/>
      </c>
      <c r="O99" s="168"/>
      <c r="P99" s="168"/>
      <c r="Q99" s="169"/>
      <c r="R99" s="170" t="str">
        <v/>
      </c>
      <c r="S99" s="168"/>
      <c r="T99" s="168"/>
      <c r="U99" s="171"/>
      <c r="V99" s="160" t="str">
        <f ca="1" t="shared" si="4"/>
        <v/>
      </c>
      <c r="W99" s="161"/>
      <c r="X99" s="161"/>
      <c r="Y99" s="162"/>
      <c r="Z99" s="163" t="str">
        <f ca="1" t="shared" si="5"/>
        <v/>
      </c>
      <c r="AA99" s="164"/>
      <c r="AB99" s="165"/>
      <c r="AI99" s="150"/>
      <c r="AK99" s="65"/>
      <c r="AN99" s="67"/>
      <c r="AO99" s="67"/>
      <c r="AP99" s="67"/>
      <c r="AQ99" s="67"/>
      <c r="AR99" s="67"/>
      <c r="AS99" s="67"/>
      <c r="AT99" s="67"/>
      <c r="AU99" s="67"/>
      <c r="AV99" s="67"/>
      <c r="AW99" s="67"/>
      <c r="AX99" s="67"/>
      <c r="AY99" s="67"/>
      <c r="AZ99" s="67"/>
      <c r="BA99" s="67"/>
      <c r="BB99" s="67"/>
      <c r="BC99" s="67"/>
    </row>
    <row r="100" ht="18" customHeight="1" spans="1:55">
      <c r="A100" s="166">
        <v>37</v>
      </c>
      <c r="B100" s="152">
        <f>'INPUT DATA'!O47</f>
        <v>0</v>
      </c>
      <c r="C100" s="153"/>
      <c r="D100" s="153"/>
      <c r="E100" s="154"/>
      <c r="F100" s="167"/>
      <c r="G100" s="168"/>
      <c r="H100" s="168"/>
      <c r="I100" s="169"/>
      <c r="J100" s="170" t="str">
        <v/>
      </c>
      <c r="K100" s="168"/>
      <c r="L100" s="168"/>
      <c r="M100" s="169"/>
      <c r="N100" s="170" t="str">
        <v/>
      </c>
      <c r="O100" s="168"/>
      <c r="P100" s="168"/>
      <c r="Q100" s="169"/>
      <c r="R100" s="170" t="str">
        <v/>
      </c>
      <c r="S100" s="168"/>
      <c r="T100" s="168"/>
      <c r="U100" s="171"/>
      <c r="V100" s="160" t="str">
        <f ca="1" t="shared" si="4"/>
        <v/>
      </c>
      <c r="W100" s="161"/>
      <c r="X100" s="161"/>
      <c r="Y100" s="162"/>
      <c r="Z100" s="163" t="str">
        <f ca="1" t="shared" si="5"/>
        <v/>
      </c>
      <c r="AA100" s="164"/>
      <c r="AB100" s="165"/>
      <c r="AI100" s="150"/>
      <c r="AK100" s="65"/>
      <c r="AN100" s="67"/>
      <c r="AO100" s="67"/>
      <c r="AP100" s="67"/>
      <c r="AQ100" s="67"/>
      <c r="AR100" s="67"/>
      <c r="AS100" s="67"/>
      <c r="AT100" s="67"/>
      <c r="AU100" s="67"/>
      <c r="AV100" s="67"/>
      <c r="AW100" s="67"/>
      <c r="AX100" s="67"/>
      <c r="AY100" s="67"/>
      <c r="AZ100" s="67"/>
      <c r="BA100" s="67"/>
      <c r="BB100" s="67"/>
      <c r="BC100" s="67"/>
    </row>
    <row r="101" ht="18" customHeight="1" spans="1:55">
      <c r="A101" s="166">
        <v>38</v>
      </c>
      <c r="B101" s="152">
        <f>'INPUT DATA'!O48</f>
        <v>0</v>
      </c>
      <c r="C101" s="153"/>
      <c r="D101" s="153"/>
      <c r="E101" s="154"/>
      <c r="F101" s="167"/>
      <c r="G101" s="168"/>
      <c r="H101" s="168"/>
      <c r="I101" s="169"/>
      <c r="J101" s="170" t="str">
        <v/>
      </c>
      <c r="K101" s="168"/>
      <c r="L101" s="168"/>
      <c r="M101" s="169"/>
      <c r="N101" s="170" t="str">
        <v/>
      </c>
      <c r="O101" s="168"/>
      <c r="P101" s="168"/>
      <c r="Q101" s="169"/>
      <c r="R101" s="170" t="str">
        <v/>
      </c>
      <c r="S101" s="168"/>
      <c r="T101" s="168"/>
      <c r="U101" s="171"/>
      <c r="V101" s="160" t="str">
        <f ca="1" t="shared" si="4"/>
        <v/>
      </c>
      <c r="W101" s="161"/>
      <c r="X101" s="161"/>
      <c r="Y101" s="162"/>
      <c r="Z101" s="163" t="str">
        <f ca="1" t="shared" si="5"/>
        <v/>
      </c>
      <c r="AA101" s="164"/>
      <c r="AB101" s="165"/>
      <c r="AI101" s="150"/>
      <c r="AK101" s="65"/>
      <c r="AN101" s="67"/>
      <c r="AO101" s="67"/>
      <c r="AP101" s="67"/>
      <c r="AQ101" s="67"/>
      <c r="AR101" s="67"/>
      <c r="AS101" s="67"/>
      <c r="AT101" s="67"/>
      <c r="AU101" s="67"/>
      <c r="AV101" s="67"/>
      <c r="AW101" s="67"/>
      <c r="AX101" s="67"/>
      <c r="AY101" s="67"/>
      <c r="AZ101" s="67"/>
      <c r="BA101" s="67"/>
      <c r="BB101" s="67"/>
      <c r="BC101" s="67"/>
    </row>
    <row r="102" ht="18" customHeight="1" spans="1:55">
      <c r="A102" s="166">
        <v>39</v>
      </c>
      <c r="B102" s="152">
        <f>'INPUT DATA'!O49</f>
        <v>0</v>
      </c>
      <c r="C102" s="153"/>
      <c r="D102" s="153"/>
      <c r="E102" s="154"/>
      <c r="F102" s="167"/>
      <c r="G102" s="168"/>
      <c r="H102" s="168"/>
      <c r="I102" s="169"/>
      <c r="J102" s="170" t="str">
        <v/>
      </c>
      <c r="K102" s="168"/>
      <c r="L102" s="168"/>
      <c r="M102" s="169"/>
      <c r="N102" s="170" t="str">
        <v/>
      </c>
      <c r="O102" s="168"/>
      <c r="P102" s="168"/>
      <c r="Q102" s="169"/>
      <c r="R102" s="170" t="str">
        <v/>
      </c>
      <c r="S102" s="168"/>
      <c r="T102" s="168"/>
      <c r="U102" s="171"/>
      <c r="V102" s="160" t="str">
        <f ca="1" t="shared" si="4"/>
        <v/>
      </c>
      <c r="W102" s="161"/>
      <c r="X102" s="161"/>
      <c r="Y102" s="162"/>
      <c r="Z102" s="163" t="str">
        <f ca="1" t="shared" si="5"/>
        <v/>
      </c>
      <c r="AA102" s="164"/>
      <c r="AB102" s="165"/>
      <c r="AI102" s="150"/>
      <c r="AK102" s="65"/>
      <c r="AN102" s="67"/>
      <c r="AO102" s="67"/>
      <c r="AP102" s="67"/>
      <c r="AQ102" s="67"/>
      <c r="AR102" s="67"/>
      <c r="AS102" s="67"/>
      <c r="AT102" s="67"/>
      <c r="AU102" s="67"/>
      <c r="AV102" s="67"/>
      <c r="AW102" s="67"/>
      <c r="AX102" s="67"/>
      <c r="AY102" s="67"/>
      <c r="AZ102" s="67"/>
      <c r="BA102" s="67"/>
      <c r="BB102" s="67"/>
      <c r="BC102" s="67"/>
    </row>
    <row r="103" ht="18" customHeight="1" spans="1:55">
      <c r="A103" s="166">
        <v>40</v>
      </c>
      <c r="B103" s="152">
        <f>'INPUT DATA'!O50</f>
        <v>0</v>
      </c>
      <c r="C103" s="153"/>
      <c r="D103" s="153"/>
      <c r="E103" s="154"/>
      <c r="F103" s="167"/>
      <c r="G103" s="168"/>
      <c r="H103" s="168"/>
      <c r="I103" s="169"/>
      <c r="J103" s="170" t="str">
        <v/>
      </c>
      <c r="K103" s="168"/>
      <c r="L103" s="168"/>
      <c r="M103" s="169"/>
      <c r="N103" s="170" t="str">
        <v/>
      </c>
      <c r="O103" s="168"/>
      <c r="P103" s="168"/>
      <c r="Q103" s="169"/>
      <c r="R103" s="170" t="str">
        <v/>
      </c>
      <c r="S103" s="168"/>
      <c r="T103" s="168"/>
      <c r="U103" s="171"/>
      <c r="V103" s="160" t="str">
        <f ca="1" t="shared" si="4"/>
        <v/>
      </c>
      <c r="W103" s="161"/>
      <c r="X103" s="161"/>
      <c r="Y103" s="162"/>
      <c r="Z103" s="163" t="str">
        <f ca="1" t="shared" si="5"/>
        <v/>
      </c>
      <c r="AA103" s="164"/>
      <c r="AB103" s="165"/>
      <c r="AI103" s="150"/>
      <c r="AK103" s="65"/>
      <c r="AN103" s="67"/>
      <c r="AO103" s="67"/>
      <c r="AP103" s="67"/>
      <c r="AQ103" s="67"/>
      <c r="AR103" s="67"/>
      <c r="AS103" s="67"/>
      <c r="AT103" s="67"/>
      <c r="AU103" s="67"/>
      <c r="AV103" s="67"/>
      <c r="AW103" s="67"/>
      <c r="AX103" s="67"/>
      <c r="AY103" s="67"/>
      <c r="AZ103" s="67"/>
      <c r="BA103" s="67"/>
      <c r="BB103" s="67"/>
      <c r="BC103" s="67"/>
    </row>
    <row r="104" ht="18" customHeight="1" spans="1:55">
      <c r="A104" s="166">
        <v>41</v>
      </c>
      <c r="B104" s="152">
        <f>'INPUT DATA'!O51</f>
        <v>0</v>
      </c>
      <c r="C104" s="153"/>
      <c r="D104" s="153"/>
      <c r="E104" s="154"/>
      <c r="F104" s="167"/>
      <c r="G104" s="168"/>
      <c r="H104" s="168"/>
      <c r="I104" s="169"/>
      <c r="J104" s="170" t="str">
        <v/>
      </c>
      <c r="K104" s="168"/>
      <c r="L104" s="168"/>
      <c r="M104" s="169"/>
      <c r="N104" s="170" t="str">
        <v/>
      </c>
      <c r="O104" s="168"/>
      <c r="P104" s="168"/>
      <c r="Q104" s="169"/>
      <c r="R104" s="170" t="str">
        <v/>
      </c>
      <c r="S104" s="168"/>
      <c r="T104" s="168"/>
      <c r="U104" s="171"/>
      <c r="V104" s="160" t="str">
        <f ca="1" t="shared" si="4"/>
        <v/>
      </c>
      <c r="W104" s="161"/>
      <c r="X104" s="161"/>
      <c r="Y104" s="162"/>
      <c r="Z104" s="163" t="str">
        <f ca="1" t="shared" si="5"/>
        <v/>
      </c>
      <c r="AA104" s="164"/>
      <c r="AB104" s="165"/>
      <c r="AI104" s="150"/>
      <c r="AK104" s="65"/>
      <c r="AN104" s="67"/>
      <c r="AO104" s="67"/>
      <c r="AP104" s="67"/>
      <c r="AQ104" s="67"/>
      <c r="AR104" s="67"/>
      <c r="AS104" s="67"/>
      <c r="AT104" s="67"/>
      <c r="AU104" s="67"/>
      <c r="AV104" s="67"/>
      <c r="AW104" s="67"/>
      <c r="AX104" s="67"/>
      <c r="AY104" s="67"/>
      <c r="AZ104" s="67"/>
      <c r="BA104" s="67"/>
      <c r="BB104" s="67"/>
      <c r="BC104" s="67"/>
    </row>
    <row r="105" ht="18" customHeight="1" spans="1:55">
      <c r="A105" s="166">
        <v>42</v>
      </c>
      <c r="B105" s="152">
        <f>'INPUT DATA'!O52</f>
        <v>0</v>
      </c>
      <c r="C105" s="153"/>
      <c r="D105" s="153"/>
      <c r="E105" s="154"/>
      <c r="F105" s="167"/>
      <c r="G105" s="168"/>
      <c r="H105" s="168"/>
      <c r="I105" s="169"/>
      <c r="J105" s="170" t="str">
        <v/>
      </c>
      <c r="K105" s="168"/>
      <c r="L105" s="168"/>
      <c r="M105" s="169"/>
      <c r="N105" s="170" t="str">
        <v/>
      </c>
      <c r="O105" s="168"/>
      <c r="P105" s="168"/>
      <c r="Q105" s="169"/>
      <c r="R105" s="170" t="str">
        <v/>
      </c>
      <c r="S105" s="168"/>
      <c r="T105" s="168"/>
      <c r="U105" s="171"/>
      <c r="V105" s="160" t="str">
        <f ca="1" t="shared" si="4"/>
        <v/>
      </c>
      <c r="W105" s="161"/>
      <c r="X105" s="161"/>
      <c r="Y105" s="162"/>
      <c r="Z105" s="163" t="str">
        <f ca="1" t="shared" si="5"/>
        <v/>
      </c>
      <c r="AA105" s="164"/>
      <c r="AB105" s="165"/>
      <c r="AI105" s="150"/>
      <c r="AK105" s="65"/>
      <c r="AN105" s="67"/>
      <c r="AO105" s="67"/>
      <c r="AP105" s="67"/>
      <c r="AQ105" s="67"/>
      <c r="AR105" s="67"/>
      <c r="AS105" s="67"/>
      <c r="AT105" s="67"/>
      <c r="AU105" s="67"/>
      <c r="AV105" s="67"/>
      <c r="AW105" s="67"/>
      <c r="AX105" s="67"/>
      <c r="AY105" s="67"/>
      <c r="AZ105" s="67"/>
      <c r="BA105" s="67"/>
      <c r="BB105" s="67"/>
      <c r="BC105" s="67"/>
    </row>
    <row r="106" ht="18" customHeight="1" spans="1:55">
      <c r="A106" s="166">
        <v>43</v>
      </c>
      <c r="B106" s="152">
        <f>'INPUT DATA'!O53</f>
        <v>0</v>
      </c>
      <c r="C106" s="153"/>
      <c r="D106" s="153"/>
      <c r="E106" s="154"/>
      <c r="F106" s="167"/>
      <c r="G106" s="168"/>
      <c r="H106" s="168"/>
      <c r="I106" s="169"/>
      <c r="J106" s="170" t="str">
        <v/>
      </c>
      <c r="K106" s="168"/>
      <c r="L106" s="168"/>
      <c r="M106" s="169"/>
      <c r="N106" s="170" t="str">
        <v/>
      </c>
      <c r="O106" s="168"/>
      <c r="P106" s="168"/>
      <c r="Q106" s="169"/>
      <c r="R106" s="170" t="str">
        <v/>
      </c>
      <c r="S106" s="168"/>
      <c r="T106" s="168"/>
      <c r="U106" s="171"/>
      <c r="V106" s="160" t="str">
        <f ca="1" t="shared" si="4"/>
        <v/>
      </c>
      <c r="W106" s="161"/>
      <c r="X106" s="161"/>
      <c r="Y106" s="162"/>
      <c r="Z106" s="163" t="str">
        <f ca="1" t="shared" si="5"/>
        <v/>
      </c>
      <c r="AA106" s="164"/>
      <c r="AB106" s="165"/>
      <c r="AI106" s="150"/>
      <c r="AK106" s="65"/>
      <c r="AN106" s="67"/>
      <c r="AO106" s="67"/>
      <c r="AP106" s="67"/>
      <c r="AQ106" s="67"/>
      <c r="AR106" s="67"/>
      <c r="AS106" s="67"/>
      <c r="AT106" s="67"/>
      <c r="AU106" s="67"/>
      <c r="AV106" s="67"/>
      <c r="AW106" s="67"/>
      <c r="AX106" s="67"/>
      <c r="AY106" s="67"/>
      <c r="AZ106" s="67"/>
      <c r="BA106" s="67"/>
      <c r="BB106" s="67"/>
      <c r="BC106" s="67"/>
    </row>
    <row r="107" ht="18" customHeight="1" spans="1:55">
      <c r="A107" s="166">
        <v>44</v>
      </c>
      <c r="B107" s="152">
        <f>'INPUT DATA'!O54</f>
        <v>0</v>
      </c>
      <c r="C107" s="153"/>
      <c r="D107" s="153"/>
      <c r="E107" s="154"/>
      <c r="F107" s="167"/>
      <c r="G107" s="168"/>
      <c r="H107" s="168"/>
      <c r="I107" s="169"/>
      <c r="J107" s="170" t="str">
        <v/>
      </c>
      <c r="K107" s="168"/>
      <c r="L107" s="168"/>
      <c r="M107" s="169"/>
      <c r="N107" s="170" t="str">
        <v/>
      </c>
      <c r="O107" s="168"/>
      <c r="P107" s="168"/>
      <c r="Q107" s="169"/>
      <c r="R107" s="170" t="str">
        <v/>
      </c>
      <c r="S107" s="168"/>
      <c r="T107" s="168"/>
      <c r="U107" s="171"/>
      <c r="V107" s="160" t="str">
        <f ca="1" t="shared" si="4"/>
        <v/>
      </c>
      <c r="W107" s="161"/>
      <c r="X107" s="161"/>
      <c r="Y107" s="162"/>
      <c r="Z107" s="163" t="str">
        <f ca="1" t="shared" si="5"/>
        <v/>
      </c>
      <c r="AA107" s="164"/>
      <c r="AB107" s="165"/>
      <c r="AI107" s="150"/>
      <c r="AK107" s="65"/>
      <c r="AN107" s="67"/>
      <c r="AO107" s="67"/>
      <c r="AP107" s="67"/>
      <c r="AQ107" s="67"/>
      <c r="AR107" s="67"/>
      <c r="AS107" s="67"/>
      <c r="AT107" s="67"/>
      <c r="AU107" s="67"/>
      <c r="AV107" s="67"/>
      <c r="AW107" s="67"/>
      <c r="AX107" s="67"/>
      <c r="AY107" s="67"/>
      <c r="AZ107" s="67"/>
      <c r="BA107" s="67"/>
      <c r="BB107" s="67"/>
      <c r="BC107" s="67"/>
    </row>
    <row r="108" ht="18" customHeight="1" spans="1:55">
      <c r="A108" s="166">
        <v>45</v>
      </c>
      <c r="B108" s="152">
        <f>'INPUT DATA'!O55</f>
        <v>0</v>
      </c>
      <c r="C108" s="153"/>
      <c r="D108" s="153"/>
      <c r="E108" s="154"/>
      <c r="F108" s="167"/>
      <c r="G108" s="168"/>
      <c r="H108" s="168"/>
      <c r="I108" s="169"/>
      <c r="J108" s="170" t="str">
        <v/>
      </c>
      <c r="K108" s="168"/>
      <c r="L108" s="168"/>
      <c r="M108" s="169"/>
      <c r="N108" s="170" t="str">
        <v/>
      </c>
      <c r="O108" s="168"/>
      <c r="P108" s="168"/>
      <c r="Q108" s="169"/>
      <c r="R108" s="170" t="str">
        <v/>
      </c>
      <c r="S108" s="168"/>
      <c r="T108" s="168"/>
      <c r="U108" s="171"/>
      <c r="V108" s="160" t="str">
        <f ca="1" t="shared" si="4"/>
        <v/>
      </c>
      <c r="W108" s="161"/>
      <c r="X108" s="161"/>
      <c r="Y108" s="162"/>
      <c r="Z108" s="163" t="str">
        <f ca="1" t="shared" si="5"/>
        <v/>
      </c>
      <c r="AA108" s="164"/>
      <c r="AB108" s="165"/>
      <c r="AI108" s="150"/>
      <c r="AK108" s="65"/>
      <c r="AN108" s="67"/>
      <c r="AO108" s="67"/>
      <c r="AP108" s="67"/>
      <c r="AQ108" s="67"/>
      <c r="AR108" s="67"/>
      <c r="AS108" s="67"/>
      <c r="AT108" s="67"/>
      <c r="AU108" s="67"/>
      <c r="AV108" s="67"/>
      <c r="AW108" s="67"/>
      <c r="AX108" s="67"/>
      <c r="AY108" s="67"/>
      <c r="AZ108" s="67"/>
      <c r="BA108" s="67"/>
      <c r="BB108" s="67"/>
      <c r="BC108" s="67"/>
    </row>
    <row r="109" ht="18" customHeight="1" spans="1:55">
      <c r="A109" s="166">
        <v>46</v>
      </c>
      <c r="B109" s="152">
        <f>'INPUT DATA'!O56</f>
        <v>0</v>
      </c>
      <c r="C109" s="153"/>
      <c r="D109" s="153"/>
      <c r="E109" s="154"/>
      <c r="F109" s="167"/>
      <c r="G109" s="168"/>
      <c r="H109" s="168"/>
      <c r="I109" s="169"/>
      <c r="J109" s="170" t="str">
        <v/>
      </c>
      <c r="K109" s="168"/>
      <c r="L109" s="168"/>
      <c r="M109" s="169"/>
      <c r="N109" s="170" t="str">
        <v/>
      </c>
      <c r="O109" s="168"/>
      <c r="P109" s="168"/>
      <c r="Q109" s="169"/>
      <c r="R109" s="170" t="str">
        <v/>
      </c>
      <c r="S109" s="168"/>
      <c r="T109" s="168"/>
      <c r="U109" s="171"/>
      <c r="V109" s="160" t="str">
        <f ca="1" t="shared" si="4"/>
        <v/>
      </c>
      <c r="W109" s="161"/>
      <c r="X109" s="161"/>
      <c r="Y109" s="162"/>
      <c r="Z109" s="163" t="str">
        <f ca="1" t="shared" si="5"/>
        <v/>
      </c>
      <c r="AA109" s="164"/>
      <c r="AB109" s="165"/>
      <c r="AI109" s="150"/>
      <c r="AK109" s="65"/>
      <c r="AN109" s="67"/>
      <c r="AO109" s="67"/>
      <c r="AP109" s="67"/>
      <c r="AQ109" s="67"/>
      <c r="AR109" s="67"/>
      <c r="AS109" s="67"/>
      <c r="AT109" s="67"/>
      <c r="AU109" s="67"/>
      <c r="AV109" s="67"/>
      <c r="AW109" s="67"/>
      <c r="AX109" s="67"/>
      <c r="AY109" s="67"/>
      <c r="AZ109" s="67"/>
      <c r="BA109" s="67"/>
      <c r="BB109" s="67"/>
      <c r="BC109" s="67"/>
    </row>
    <row r="110" ht="18" customHeight="1" spans="1:55">
      <c r="A110" s="166">
        <v>47</v>
      </c>
      <c r="B110" s="152">
        <f>'INPUT DATA'!O57</f>
        <v>0</v>
      </c>
      <c r="C110" s="153"/>
      <c r="D110" s="153"/>
      <c r="E110" s="154"/>
      <c r="F110" s="167"/>
      <c r="G110" s="168"/>
      <c r="H110" s="168"/>
      <c r="I110" s="169"/>
      <c r="J110" s="170" t="str">
        <v/>
      </c>
      <c r="K110" s="168"/>
      <c r="L110" s="168"/>
      <c r="M110" s="169"/>
      <c r="N110" s="170" t="str">
        <v/>
      </c>
      <c r="O110" s="168"/>
      <c r="P110" s="168"/>
      <c r="Q110" s="169"/>
      <c r="R110" s="170" t="str">
        <v/>
      </c>
      <c r="S110" s="168"/>
      <c r="T110" s="168"/>
      <c r="U110" s="171"/>
      <c r="V110" s="160" t="str">
        <f ca="1" t="shared" si="4"/>
        <v/>
      </c>
      <c r="W110" s="161"/>
      <c r="X110" s="161"/>
      <c r="Y110" s="162"/>
      <c r="Z110" s="163" t="str">
        <f ca="1" t="shared" si="5"/>
        <v/>
      </c>
      <c r="AA110" s="164"/>
      <c r="AB110" s="165"/>
      <c r="AI110" s="150"/>
      <c r="AK110" s="65"/>
      <c r="AN110" s="67"/>
      <c r="AO110" s="67"/>
      <c r="AP110" s="67"/>
      <c r="AQ110" s="67"/>
      <c r="AR110" s="67"/>
      <c r="AS110" s="67"/>
      <c r="AT110" s="67"/>
      <c r="AU110" s="67"/>
      <c r="AV110" s="67"/>
      <c r="AW110" s="67"/>
      <c r="AX110" s="67"/>
      <c r="AY110" s="67"/>
      <c r="AZ110" s="67"/>
      <c r="BA110" s="67"/>
      <c r="BB110" s="67"/>
      <c r="BC110" s="67"/>
    </row>
    <row r="111" ht="18" customHeight="1" spans="1:55">
      <c r="A111" s="166">
        <v>48</v>
      </c>
      <c r="B111" s="152">
        <f>'INPUT DATA'!O58</f>
        <v>0</v>
      </c>
      <c r="C111" s="153"/>
      <c r="D111" s="153"/>
      <c r="E111" s="154"/>
      <c r="F111" s="167"/>
      <c r="G111" s="168"/>
      <c r="H111" s="168"/>
      <c r="I111" s="169"/>
      <c r="J111" s="170" t="str">
        <v/>
      </c>
      <c r="K111" s="168"/>
      <c r="L111" s="168"/>
      <c r="M111" s="169"/>
      <c r="N111" s="170" t="str">
        <v/>
      </c>
      <c r="O111" s="168"/>
      <c r="P111" s="168"/>
      <c r="Q111" s="169"/>
      <c r="R111" s="170" t="str">
        <v/>
      </c>
      <c r="S111" s="168"/>
      <c r="T111" s="168"/>
      <c r="U111" s="171"/>
      <c r="V111" s="160" t="str">
        <f ca="1" t="shared" si="4"/>
        <v/>
      </c>
      <c r="W111" s="161"/>
      <c r="X111" s="161"/>
      <c r="Y111" s="162"/>
      <c r="Z111" s="163" t="str">
        <f ca="1" t="shared" si="5"/>
        <v/>
      </c>
      <c r="AA111" s="164"/>
      <c r="AB111" s="165"/>
      <c r="AI111" s="150"/>
      <c r="AK111" s="65"/>
      <c r="AN111" s="67"/>
      <c r="AO111" s="67"/>
      <c r="AP111" s="67"/>
      <c r="AQ111" s="67"/>
      <c r="AR111" s="67"/>
      <c r="AS111" s="67"/>
      <c r="AT111" s="67"/>
      <c r="AU111" s="67"/>
      <c r="AV111" s="67"/>
      <c r="AW111" s="67"/>
      <c r="AX111" s="67"/>
      <c r="AY111" s="67"/>
      <c r="AZ111" s="67"/>
      <c r="BA111" s="67"/>
      <c r="BB111" s="67"/>
      <c r="BC111" s="67"/>
    </row>
    <row r="112" ht="18" customHeight="1" spans="1:55">
      <c r="A112" s="166">
        <v>49</v>
      </c>
      <c r="B112" s="152">
        <f>'INPUT DATA'!O59</f>
        <v>0</v>
      </c>
      <c r="C112" s="153"/>
      <c r="D112" s="153"/>
      <c r="E112" s="154"/>
      <c r="F112" s="167"/>
      <c r="G112" s="168"/>
      <c r="H112" s="168"/>
      <c r="I112" s="169"/>
      <c r="J112" s="170" t="str">
        <v/>
      </c>
      <c r="K112" s="168"/>
      <c r="L112" s="168"/>
      <c r="M112" s="169"/>
      <c r="N112" s="170" t="str">
        <v/>
      </c>
      <c r="O112" s="168"/>
      <c r="P112" s="168"/>
      <c r="Q112" s="169"/>
      <c r="R112" s="170" t="str">
        <v/>
      </c>
      <c r="S112" s="168"/>
      <c r="T112" s="168"/>
      <c r="U112" s="171"/>
      <c r="V112" s="160" t="str">
        <f ca="1" t="shared" si="4"/>
        <v/>
      </c>
      <c r="W112" s="161"/>
      <c r="X112" s="161"/>
      <c r="Y112" s="162"/>
      <c r="Z112" s="163" t="str">
        <f ca="1" t="shared" si="5"/>
        <v/>
      </c>
      <c r="AA112" s="164"/>
      <c r="AB112" s="165"/>
      <c r="AI112" s="150"/>
      <c r="AN112" s="67"/>
      <c r="AO112" s="67"/>
      <c r="AP112" s="67"/>
      <c r="AQ112" s="67"/>
      <c r="AR112" s="67"/>
      <c r="AS112" s="67"/>
      <c r="AT112" s="67"/>
      <c r="AU112" s="67"/>
      <c r="AV112" s="67"/>
      <c r="AW112" s="67"/>
      <c r="AX112" s="67"/>
      <c r="AY112" s="67"/>
      <c r="AZ112" s="67"/>
      <c r="BA112" s="67"/>
      <c r="BB112" s="67"/>
      <c r="BC112" s="67"/>
    </row>
    <row r="113" ht="18" customHeight="1" spans="1:55">
      <c r="A113" s="191">
        <v>50</v>
      </c>
      <c r="B113" s="192">
        <f>'INPUT DATA'!O60</f>
        <v>0</v>
      </c>
      <c r="C113" s="193"/>
      <c r="D113" s="193"/>
      <c r="E113" s="194"/>
      <c r="F113" s="195"/>
      <c r="G113" s="196"/>
      <c r="H113" s="196"/>
      <c r="I113" s="197"/>
      <c r="J113" s="198" t="str">
        <v/>
      </c>
      <c r="K113" s="196"/>
      <c r="L113" s="196"/>
      <c r="M113" s="197"/>
      <c r="N113" s="198" t="str">
        <v/>
      </c>
      <c r="O113" s="196"/>
      <c r="P113" s="196"/>
      <c r="Q113" s="197"/>
      <c r="R113" s="198" t="str">
        <v/>
      </c>
      <c r="S113" s="196"/>
      <c r="T113" s="196"/>
      <c r="U113" s="199"/>
      <c r="V113" s="160" t="str">
        <f ca="1" t="shared" si="4"/>
        <v/>
      </c>
      <c r="W113" s="161"/>
      <c r="X113" s="161"/>
      <c r="Y113" s="162"/>
      <c r="Z113" s="200" t="str">
        <f ca="1" t="shared" si="5"/>
        <v/>
      </c>
      <c r="AA113" s="201"/>
      <c r="AB113" s="202"/>
      <c r="AI113" s="150"/>
      <c r="AN113" s="67"/>
      <c r="AO113" s="67"/>
      <c r="AP113" s="67"/>
      <c r="AQ113" s="67"/>
      <c r="AR113" s="67"/>
      <c r="AS113" s="67"/>
      <c r="AT113" s="67"/>
      <c r="AU113" s="67"/>
      <c r="AV113" s="67"/>
      <c r="AW113" s="67"/>
      <c r="AX113" s="67"/>
      <c r="AY113" s="67"/>
      <c r="AZ113" s="67"/>
      <c r="BA113" s="67"/>
      <c r="BB113" s="67"/>
      <c r="BC113" s="67"/>
    </row>
    <row r="114"/>
    <row r="120" s="65" customFormat="1" hidden="1" spans="1:55">
      <c r="Q120" s="66"/>
      <c r="R120" s="66"/>
      <c r="AC120" s="66"/>
      <c r="AD120" s="66"/>
      <c r="AF120" s="66"/>
      <c r="AG120" s="66"/>
      <c r="AH120" s="66"/>
      <c r="AI120" s="63"/>
      <c r="AM120" s="63"/>
      <c r="AN120" s="63"/>
      <c r="AO120" s="63"/>
      <c r="AP120" s="63"/>
      <c r="AQ120" s="63"/>
      <c r="AR120" s="63"/>
      <c r="AS120" s="63"/>
      <c r="AT120" s="63"/>
      <c r="AU120" s="63"/>
      <c r="AV120" s="63"/>
      <c r="AW120" s="63"/>
      <c r="AX120" s="63"/>
      <c r="AY120" s="63"/>
      <c r="AZ120" s="63"/>
      <c r="BA120" s="63"/>
      <c r="BB120" s="63"/>
      <c r="BC120" s="63"/>
    </row>
  </sheetData>
  <sheetProtection sheet="1" formatCells="0" formatRows="0"/>
  <mergeCells count="340">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I11"/>
    <mergeCell ref="J11:M11"/>
    <mergeCell ref="N11:Q11"/>
    <mergeCell ref="R11:U11"/>
    <mergeCell ref="V11:Y11"/>
    <mergeCell ref="Z11:AB11"/>
    <mergeCell ref="F12:I12"/>
    <mergeCell ref="J12:M12"/>
    <mergeCell ref="N12:Q12"/>
    <mergeCell ref="R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 ref="A1:AB2"/>
    <mergeCell ref="A8:E11"/>
    <mergeCell ref="F8:J9"/>
    <mergeCell ref="K8:R9"/>
  </mergeCells>
  <conditionalFormatting sqref="B13:E62">
    <cfRule type="expression" dxfId="6" priority="3">
      <formula>IF($V13&lt;75,TRUE,FALSE)</formula>
    </cfRule>
  </conditionalFormatting>
  <conditionalFormatting sqref="V13:Y62">
    <cfRule type="cellIs" dxfId="4" priority="9" operator="lessThan">
      <formula>75</formula>
    </cfRule>
  </conditionalFormatting>
  <conditionalFormatting sqref="Z13:AB113">
    <cfRule type="containsText" dxfId="7" priority="7" operator="between" text="FAILED">
      <formula>NOT(ISERROR(SEARCH("FAILED",Z13)))</formula>
    </cfRule>
  </conditionalFormatting>
  <conditionalFormatting sqref="B64:E113">
    <cfRule type="expression" dxfId="6" priority="2">
      <formula>IF($V64&lt;75,TRUE,FALSE)</formula>
    </cfRule>
  </conditionalFormatting>
  <conditionalFormatting sqref="V64:Y113">
    <cfRule type="cellIs" dxfId="4" priority="1" operator="lessThan">
      <formula>75</formula>
    </cfRule>
  </conditionalFormatting>
  <dataValidations count="24">
    <dataValidation allowBlank="1" showErrorMessage="1" prompt="EITHER WRITE YOUR OWN HPS OR EMPTY" sqref="V11 Z11 F11:F12 J11:J12 N11:N12 R11:R12"/>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3:F113 J13:J113 N13:N113 R13:R113 V12:AB113 AC$1: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1"/>
  </sheetPr>
  <dimension ref="A1:DN204"/>
  <sheetViews>
    <sheetView zoomScale="85" zoomScaleNormal="85" topLeftCell="DQ1" workbookViewId="0">
      <selection activeCell="DQ1" sqref="DQ1"/>
    </sheetView>
  </sheetViews>
  <sheetFormatPr defaultColWidth="8.88888888888889" defaultRowHeight="13.8" zeroHeight="1"/>
  <cols>
    <col min="1" max="1" width="4.11111111111111" style="2" hidden="1" customWidth="1"/>
    <col min="2" max="9" width="4.11111111111111" style="3" hidden="1" customWidth="1"/>
    <col min="10" max="10" width="4.11111111111111" style="4" hidden="1" customWidth="1"/>
    <col min="11" max="20" width="4.11111111111111" style="3" hidden="1" customWidth="1"/>
    <col min="21" max="21" width="7.33333333333333" style="4" hidden="1" customWidth="1"/>
    <col min="22" max="22" width="4.11111111111111" style="2" hidden="1" customWidth="1"/>
    <col min="23" max="30" width="4.11111111111111" style="3" hidden="1" customWidth="1"/>
    <col min="31" max="31" width="4.11111111111111" style="4" hidden="1" customWidth="1"/>
    <col min="32" max="41" width="4.11111111111111" style="3" hidden="1" customWidth="1"/>
    <col min="42" max="42" width="7.33333333333333" style="3" hidden="1" customWidth="1"/>
    <col min="43" max="43" width="4.11111111111111" style="2" hidden="1" customWidth="1"/>
    <col min="44" max="51" width="4.11111111111111" style="3" hidden="1" customWidth="1"/>
    <col min="52" max="52" width="4.11111111111111" style="4" hidden="1" customWidth="1"/>
    <col min="53" max="62" width="4.11111111111111" style="3" hidden="1" customWidth="1"/>
    <col min="63" max="63" width="7.33333333333333" style="4" hidden="1" customWidth="1"/>
    <col min="64" max="64" width="4.11111111111111" style="2" hidden="1" customWidth="1"/>
    <col min="65" max="72" width="4.11111111111111" style="3" hidden="1" customWidth="1"/>
    <col min="73" max="73" width="4.11111111111111" style="4" hidden="1" customWidth="1"/>
    <col min="74" max="83" width="4.11111111111111" style="3" hidden="1" customWidth="1"/>
    <col min="84" max="85" width="7.33333333333333" style="3" hidden="1" customWidth="1"/>
    <col min="86" max="86" width="52.4444444444444" style="5" hidden="1" customWidth="1"/>
    <col min="87" max="89" width="23.6666666666667" style="5" hidden="1" customWidth="1"/>
    <col min="90" max="94" width="10.1111111111111" style="3" hidden="1" customWidth="1"/>
    <col min="95" max="98" width="8.88888888888889" style="5" hidden="1" customWidth="1"/>
    <col min="99" max="102" width="8.88888888888889" style="3" hidden="1" customWidth="1"/>
    <col min="103" max="107" width="8.88888888888889" style="5" hidden="1" customWidth="1"/>
    <col min="108" max="108" width="57.6666666666667" style="5" hidden="1" customWidth="1"/>
    <col min="109" max="110" width="23.7777777777778" style="5" hidden="1" customWidth="1"/>
    <col min="111" max="112" width="5.22222222222222" style="5" hidden="1" customWidth="1"/>
    <col min="113" max="115" width="36.3333333333333" style="5" hidden="1" customWidth="1"/>
    <col min="116" max="117" width="8.88888888888889" style="5" hidden="1" customWidth="1"/>
    <col min="118" max="118" width="8.88888888888889" style="3" hidden="1" customWidth="1"/>
    <col min="119" max="120" width="8.88888888888889" style="5" hidden="1" customWidth="1"/>
    <col min="121" max="16384" width="8.88888888888889" style="5"/>
  </cols>
  <sheetData>
    <row r="1" s="1" customFormat="1" ht="28.35" spans="1:118">
      <c r="A1" s="6" t="s">
        <v>214</v>
      </c>
      <c r="B1" s="7"/>
      <c r="C1" s="7"/>
      <c r="D1" s="7"/>
      <c r="E1" s="7"/>
      <c r="F1" s="7"/>
      <c r="G1" s="7"/>
      <c r="H1" s="7"/>
      <c r="I1" s="7"/>
      <c r="J1" s="8"/>
      <c r="K1" s="6" t="s">
        <v>215</v>
      </c>
      <c r="L1" s="7"/>
      <c r="M1" s="7"/>
      <c r="N1" s="7"/>
      <c r="O1" s="7"/>
      <c r="P1" s="7"/>
      <c r="Q1" s="7"/>
      <c r="R1" s="7"/>
      <c r="S1" s="7"/>
      <c r="T1" s="8"/>
      <c r="U1" s="9" t="s">
        <v>216</v>
      </c>
      <c r="V1" s="6" t="s">
        <v>217</v>
      </c>
      <c r="W1" s="7"/>
      <c r="X1" s="7"/>
      <c r="Y1" s="7"/>
      <c r="Z1" s="7"/>
      <c r="AA1" s="7"/>
      <c r="AB1" s="7"/>
      <c r="AC1" s="7"/>
      <c r="AD1" s="7"/>
      <c r="AE1" s="8"/>
      <c r="AF1" s="6" t="s">
        <v>218</v>
      </c>
      <c r="AG1" s="7"/>
      <c r="AH1" s="7"/>
      <c r="AI1" s="7"/>
      <c r="AJ1" s="7"/>
      <c r="AK1" s="7"/>
      <c r="AL1" s="7"/>
      <c r="AM1" s="7"/>
      <c r="AN1" s="7"/>
      <c r="AO1" s="8"/>
      <c r="AP1" s="9" t="s">
        <v>219</v>
      </c>
      <c r="AQ1" s="6" t="s">
        <v>220</v>
      </c>
      <c r="AR1" s="7"/>
      <c r="AS1" s="7"/>
      <c r="AT1" s="7"/>
      <c r="AU1" s="7"/>
      <c r="AV1" s="7"/>
      <c r="AW1" s="7"/>
      <c r="AX1" s="7"/>
      <c r="AY1" s="7"/>
      <c r="AZ1" s="8"/>
      <c r="BA1" s="6" t="s">
        <v>221</v>
      </c>
      <c r="BB1" s="7"/>
      <c r="BC1" s="7"/>
      <c r="BD1" s="7"/>
      <c r="BE1" s="7"/>
      <c r="BF1" s="7"/>
      <c r="BG1" s="7"/>
      <c r="BH1" s="7"/>
      <c r="BI1" s="7"/>
      <c r="BJ1" s="8"/>
      <c r="BK1" s="9" t="s">
        <v>222</v>
      </c>
      <c r="BL1" s="6" t="s">
        <v>223</v>
      </c>
      <c r="BM1" s="7"/>
      <c r="BN1" s="7"/>
      <c r="BO1" s="7"/>
      <c r="BP1" s="7"/>
      <c r="BQ1" s="7"/>
      <c r="BR1" s="7"/>
      <c r="BS1" s="7"/>
      <c r="BT1" s="7"/>
      <c r="BU1" s="8"/>
      <c r="BV1" s="6" t="s">
        <v>224</v>
      </c>
      <c r="BW1" s="7"/>
      <c r="BX1" s="7"/>
      <c r="BY1" s="7"/>
      <c r="BZ1" s="7"/>
      <c r="CA1" s="7"/>
      <c r="CB1" s="7"/>
      <c r="CC1" s="7"/>
      <c r="CD1" s="7"/>
      <c r="CE1" s="8"/>
      <c r="CF1" s="9" t="s">
        <v>225</v>
      </c>
      <c r="CG1" s="10" t="s">
        <v>226</v>
      </c>
      <c r="CH1" s="11" t="s">
        <v>24</v>
      </c>
      <c r="CI1" s="11" t="s">
        <v>66</v>
      </c>
      <c r="CJ1" s="11" t="s">
        <v>67</v>
      </c>
      <c r="CK1" s="11" t="s">
        <v>68</v>
      </c>
      <c r="CL1" s="12" t="s">
        <v>227</v>
      </c>
      <c r="CM1" s="12" t="s">
        <v>228</v>
      </c>
      <c r="CN1" s="12" t="s">
        <v>229</v>
      </c>
      <c r="CO1" s="12">
        <v>11</v>
      </c>
      <c r="CP1" s="12">
        <v>12</v>
      </c>
      <c r="CQ1" s="1">
        <v>0</v>
      </c>
      <c r="CR1" s="1">
        <v>60</v>
      </c>
      <c r="CT1" s="1" t="s">
        <v>230</v>
      </c>
      <c r="CU1" s="13" t="s">
        <v>46</v>
      </c>
      <c r="CV1" s="13" t="s">
        <v>47</v>
      </c>
      <c r="CW1" s="14" t="s">
        <v>48</v>
      </c>
      <c r="CX1" s="14" t="s">
        <v>49</v>
      </c>
      <c r="CY1" s="15" t="s">
        <v>46</v>
      </c>
      <c r="CZ1" s="15" t="s">
        <v>47</v>
      </c>
      <c r="DA1" s="15" t="s">
        <v>48</v>
      </c>
      <c r="DB1" s="15" t="s">
        <v>49</v>
      </c>
      <c r="DD1" s="16" t="s">
        <v>231</v>
      </c>
      <c r="DE1" s="17">
        <v>11</v>
      </c>
      <c r="DF1" s="18">
        <v>12</v>
      </c>
      <c r="DI1" s="19" t="s">
        <v>232</v>
      </c>
      <c r="DJ1" s="20" t="s">
        <v>233</v>
      </c>
      <c r="DK1" s="20" t="s">
        <v>234</v>
      </c>
      <c r="DL1" s="20" t="s">
        <v>235</v>
      </c>
      <c r="DM1" s="20" t="s">
        <v>236</v>
      </c>
      <c r="DN1" s="21"/>
    </row>
    <row r="2" spans="1:118">
      <c r="A2" s="22">
        <v>1</v>
      </c>
      <c r="B2" s="23">
        <v>2</v>
      </c>
      <c r="C2" s="23">
        <v>3</v>
      </c>
      <c r="D2" s="23">
        <v>4</v>
      </c>
      <c r="E2" s="23">
        <v>5</v>
      </c>
      <c r="F2" s="23">
        <v>6</v>
      </c>
      <c r="G2" s="23">
        <v>7</v>
      </c>
      <c r="H2" s="23">
        <v>8</v>
      </c>
      <c r="I2" s="23">
        <v>9</v>
      </c>
      <c r="J2" s="24">
        <v>10</v>
      </c>
      <c r="K2" s="23">
        <v>1</v>
      </c>
      <c r="L2" s="23">
        <v>2</v>
      </c>
      <c r="M2" s="23">
        <v>3</v>
      </c>
      <c r="N2" s="23">
        <v>4</v>
      </c>
      <c r="O2" s="23">
        <v>5</v>
      </c>
      <c r="P2" s="23">
        <v>6</v>
      </c>
      <c r="Q2" s="23">
        <v>7</v>
      </c>
      <c r="R2" s="23">
        <v>8</v>
      </c>
      <c r="S2" s="23">
        <v>9</v>
      </c>
      <c r="T2" s="23">
        <v>10</v>
      </c>
      <c r="U2" s="25">
        <v>1</v>
      </c>
      <c r="V2" s="22">
        <v>1</v>
      </c>
      <c r="W2" s="23">
        <v>2</v>
      </c>
      <c r="X2" s="23">
        <v>3</v>
      </c>
      <c r="Y2" s="23">
        <v>4</v>
      </c>
      <c r="Z2" s="23">
        <v>5</v>
      </c>
      <c r="AA2" s="23">
        <v>6</v>
      </c>
      <c r="AB2" s="23">
        <v>7</v>
      </c>
      <c r="AC2" s="23">
        <v>8</v>
      </c>
      <c r="AD2" s="23">
        <v>9</v>
      </c>
      <c r="AE2" s="24">
        <v>10</v>
      </c>
      <c r="AF2" s="23">
        <v>1</v>
      </c>
      <c r="AG2" s="23">
        <v>2</v>
      </c>
      <c r="AH2" s="23">
        <v>3</v>
      </c>
      <c r="AI2" s="23">
        <v>4</v>
      </c>
      <c r="AJ2" s="23">
        <v>5</v>
      </c>
      <c r="AK2" s="23">
        <v>6</v>
      </c>
      <c r="AL2" s="23">
        <v>7</v>
      </c>
      <c r="AM2" s="23">
        <v>8</v>
      </c>
      <c r="AN2" s="23">
        <v>9</v>
      </c>
      <c r="AO2" s="23">
        <v>10</v>
      </c>
      <c r="AP2" s="25">
        <v>1</v>
      </c>
      <c r="AQ2" s="22">
        <v>1</v>
      </c>
      <c r="AR2" s="23">
        <v>2</v>
      </c>
      <c r="AS2" s="23">
        <v>3</v>
      </c>
      <c r="AT2" s="23">
        <v>4</v>
      </c>
      <c r="AU2" s="23">
        <v>5</v>
      </c>
      <c r="AV2" s="23">
        <v>6</v>
      </c>
      <c r="AW2" s="23">
        <v>7</v>
      </c>
      <c r="AX2" s="23">
        <v>8</v>
      </c>
      <c r="AY2" s="23">
        <v>9</v>
      </c>
      <c r="AZ2" s="24">
        <v>10</v>
      </c>
      <c r="BA2" s="23">
        <v>1</v>
      </c>
      <c r="BB2" s="23">
        <v>2</v>
      </c>
      <c r="BC2" s="23">
        <v>3</v>
      </c>
      <c r="BD2" s="23">
        <v>4</v>
      </c>
      <c r="BE2" s="23">
        <v>5</v>
      </c>
      <c r="BF2" s="23">
        <v>6</v>
      </c>
      <c r="BG2" s="23">
        <v>7</v>
      </c>
      <c r="BH2" s="23">
        <v>8</v>
      </c>
      <c r="BI2" s="23">
        <v>9</v>
      </c>
      <c r="BJ2" s="23">
        <v>10</v>
      </c>
      <c r="BK2" s="25">
        <v>1</v>
      </c>
      <c r="BL2" s="22">
        <v>1</v>
      </c>
      <c r="BM2" s="23">
        <v>2</v>
      </c>
      <c r="BN2" s="23">
        <v>3</v>
      </c>
      <c r="BO2" s="23">
        <v>4</v>
      </c>
      <c r="BP2" s="23">
        <v>5</v>
      </c>
      <c r="BQ2" s="23">
        <v>6</v>
      </c>
      <c r="BR2" s="23">
        <v>7</v>
      </c>
      <c r="BS2" s="23">
        <v>8</v>
      </c>
      <c r="BT2" s="23">
        <v>9</v>
      </c>
      <c r="BU2" s="24">
        <v>10</v>
      </c>
      <c r="BV2" s="23">
        <v>1</v>
      </c>
      <c r="BW2" s="23">
        <v>2</v>
      </c>
      <c r="BX2" s="23">
        <v>3</v>
      </c>
      <c r="BY2" s="23">
        <v>4</v>
      </c>
      <c r="BZ2" s="23">
        <v>5</v>
      </c>
      <c r="CA2" s="23">
        <v>6</v>
      </c>
      <c r="CB2" s="23">
        <v>7</v>
      </c>
      <c r="CC2" s="23">
        <v>8</v>
      </c>
      <c r="CD2" s="23">
        <v>9</v>
      </c>
      <c r="CE2" s="23">
        <v>10</v>
      </c>
      <c r="CF2" s="25">
        <v>1</v>
      </c>
      <c r="CG2" s="26">
        <v>11</v>
      </c>
      <c r="CH2" s="27" t="s">
        <v>76</v>
      </c>
      <c r="CI2" s="27" t="str">
        <f>CI$1&amp;" ("&amp;CL2*100&amp;"%)"</f>
        <v>WRITTEN WORK (25%)</v>
      </c>
      <c r="CJ2" s="27" t="str">
        <f t="shared" ref="CJ2:CK6" si="0">CJ$1&amp;" ("&amp;CM2*100&amp;"%)"</f>
        <v>PERFORMANCE TASK (50%)</v>
      </c>
      <c r="CK2" s="27" t="str">
        <f t="shared" si="0"/>
        <v>QUARTERLY ASSESSMENT (25%)</v>
      </c>
      <c r="CL2" s="28">
        <v>0.25</v>
      </c>
      <c r="CM2" s="28">
        <v>0.5</v>
      </c>
      <c r="CN2" s="28">
        <v>0.25</v>
      </c>
      <c r="CO2" s="28">
        <v>4</v>
      </c>
      <c r="CP2" s="28"/>
      <c r="CQ2" s="5">
        <v>4</v>
      </c>
      <c r="CR2" s="5">
        <v>61</v>
      </c>
      <c r="CT2" s="5" t="s">
        <v>91</v>
      </c>
      <c r="DD2" s="29" t="s">
        <v>76</v>
      </c>
      <c r="DE2" s="30" t="s">
        <v>80</v>
      </c>
      <c r="DF2" s="31"/>
      <c r="DI2" s="32" t="s">
        <v>76</v>
      </c>
      <c r="DJ2" s="33" t="s">
        <v>60</v>
      </c>
      <c r="DK2" s="33" t="s">
        <v>237</v>
      </c>
      <c r="DL2" s="33">
        <v>4</v>
      </c>
      <c r="DM2" s="33">
        <v>0</v>
      </c>
      <c r="DN2" s="34">
        <v>11</v>
      </c>
    </row>
    <row r="3" spans="1:118">
      <c r="A3" s="2" cm="1">
        <f t="array" ref="A3">_xlfn.SEQUENCE('Q1'!F11+1,1,'Q1'!F11,-1)</f>
        <v>0</v>
      </c>
      <c r="B3" s="3" cm="1">
        <f t="array" ref="B3">_xlfn.SEQUENCE('Q1'!G11+1,1,'Q1'!G11,-1)</f>
        <v>0</v>
      </c>
      <c r="C3" s="3" cm="1">
        <f t="array" ref="C3">_xlfn.SEQUENCE('Q1'!H11+1,1,'Q1'!H11,-1)</f>
        <v>0</v>
      </c>
      <c r="D3" s="3" cm="1">
        <f t="array" ref="D3">_xlfn.SEQUENCE('Q1'!I11+1,1,'Q1'!I11,-1)</f>
        <v>0</v>
      </c>
      <c r="E3" s="3" cm="1">
        <f t="array" ref="E3">_xlfn.SEQUENCE('Q1'!J11+1,1,'Q1'!J11,-1)</f>
        <v>0</v>
      </c>
      <c r="F3" s="3" cm="1">
        <f t="array" ref="F3">_xlfn.SEQUENCE('Q1'!K11+1,1,'Q1'!K11,-1)</f>
        <v>0</v>
      </c>
      <c r="G3" s="3" cm="1">
        <f t="array" ref="G3">_xlfn.SEQUENCE('Q1'!L11+1,1,'Q1'!L11,-1)</f>
        <v>0</v>
      </c>
      <c r="H3" s="3" cm="1">
        <f t="array" ref="H3">_xlfn.SEQUENCE('Q1'!M11+1,1,'Q1'!M11,-1)</f>
        <v>0</v>
      </c>
      <c r="I3" s="3" cm="1">
        <f t="array" ref="I3">_xlfn.SEQUENCE('Q1'!N11+1,1,'Q1'!N11,-1)</f>
        <v>0</v>
      </c>
      <c r="J3" s="4" cm="1">
        <f t="array" ref="J3">_xlfn.SEQUENCE('Q1'!O11+1,1,'Q1'!O11,-1)</f>
        <v>0</v>
      </c>
      <c r="K3" s="3" cm="1">
        <f t="array" ref="K3">_xlfn.SEQUENCE('Q1'!S11+1,1,'Q1'!S11,-1)</f>
        <v>0</v>
      </c>
      <c r="L3" s="3" cm="1">
        <f t="array" ref="L3">_xlfn.SEQUENCE('Q1'!T11+1,1,'Q1'!T11,-1)</f>
        <v>0</v>
      </c>
      <c r="M3" s="3" cm="1">
        <f t="array" ref="M3">_xlfn.SEQUENCE('Q1'!U11+1,1,'Q1'!U11,-1)</f>
        <v>0</v>
      </c>
      <c r="N3" s="3" cm="1">
        <f t="array" ref="N3">_xlfn.SEQUENCE('Q1'!V11+1,1,'Q1'!V11,-1)</f>
        <v>0</v>
      </c>
      <c r="O3" s="3" cm="1">
        <f t="array" ref="O3">_xlfn.SEQUENCE('Q1'!W11+1,1,'Q1'!W11,-1)</f>
        <v>0</v>
      </c>
      <c r="P3" s="3" cm="1">
        <f t="array" ref="P3">_xlfn.SEQUENCE('Q1'!X11+1,1,'Q1'!X11,-1)</f>
        <v>0</v>
      </c>
      <c r="Q3" s="3" cm="1">
        <f t="array" ref="Q3">_xlfn.SEQUENCE('Q1'!Y11+1,1,'Q1'!Y11,-1)</f>
        <v>0</v>
      </c>
      <c r="R3" s="3" cm="1">
        <f t="array" ref="R3">_xlfn.SEQUENCE('Q1'!Z11+1,1,'Q1'!Z11,-1)</f>
        <v>0</v>
      </c>
      <c r="S3" s="3" cm="1">
        <f t="array" ref="S3">_xlfn.SEQUENCE('Q1'!AA11+1,1,'Q1'!AA11,-1)</f>
        <v>0</v>
      </c>
      <c r="T3" s="3" cm="1">
        <f t="array" ref="T3">_xlfn.SEQUENCE('Q1'!AB11+1,1,'Q1'!AB11,-1)</f>
        <v>0</v>
      </c>
      <c r="U3" s="35" cm="1">
        <f t="array" ref="U3">_xlfn.SEQUENCE('Q1'!AF11+1,1,'Q1'!AF11,-1)</f>
        <v>0</v>
      </c>
      <c r="V3" s="2" cm="1">
        <f t="array" ref="V3:V13">_xlfn.SEQUENCE('Q2'!F11+1,1,'Q2'!F11,-1)</f>
        <v>10</v>
      </c>
      <c r="W3" s="3" cm="1">
        <f t="array" ref="W3:W13">_xlfn.SEQUENCE('Q2'!G11+1,1,'Q2'!G11,-1)</f>
        <v>10</v>
      </c>
      <c r="X3" s="3" cm="1">
        <f t="array" ref="X3:X13">_xlfn.SEQUENCE('Q2'!H11+1,1,'Q2'!H11,-1)</f>
        <v>10</v>
      </c>
      <c r="Y3" s="3" cm="1">
        <f t="array" ref="Y3:Y13">_xlfn.SEQUENCE('Q2'!I11+1,1,'Q2'!I11,-1)</f>
        <v>10</v>
      </c>
      <c r="Z3" s="3" cm="1">
        <f t="array" ref="Z3:Z13">_xlfn.SEQUENCE('Q2'!J11+1,1,'Q2'!J11,-1)</f>
        <v>10</v>
      </c>
      <c r="AA3" s="3" cm="1">
        <f t="array" ref="AA3">_xlfn.SEQUENCE('Q2'!K11+1,1,'Q2'!K11,-1)</f>
        <v>0</v>
      </c>
      <c r="AB3" s="3" cm="1">
        <f t="array" ref="AB3">_xlfn.SEQUENCE('Q2'!L11+1,1,'Q2'!L11,-1)</f>
        <v>0</v>
      </c>
      <c r="AC3" s="3" cm="1">
        <f t="array" ref="AC3">_xlfn.SEQUENCE('Q2'!M11+1,1,'Q2'!M11,-1)</f>
        <v>0</v>
      </c>
      <c r="AD3" s="3" cm="1">
        <f t="array" ref="AD3">_xlfn.SEQUENCE('Q2'!N11+1,1,'Q2'!N11,-1)</f>
        <v>0</v>
      </c>
      <c r="AE3" s="4" cm="1">
        <f t="array" ref="AE3">_xlfn.SEQUENCE('Q2'!O11+1,1,'Q2'!O11,-1)</f>
        <v>0</v>
      </c>
      <c r="AF3" s="3" cm="1">
        <f t="array" ref="AF3:AF53">_xlfn.SEQUENCE('Q2'!S11+1,1,'Q2'!S11,-1)</f>
        <v>50</v>
      </c>
      <c r="AG3" s="3" cm="1">
        <f t="array" ref="AG3">_xlfn.SEQUENCE('Q2'!T11+1,1,'Q2'!T11,-1)</f>
        <v>0</v>
      </c>
      <c r="AH3" s="3" cm="1">
        <f t="array" ref="AH3">_xlfn.SEQUENCE('Q2'!U11+1,1,'Q2'!U11,-1)</f>
        <v>0</v>
      </c>
      <c r="AI3" s="3" cm="1">
        <f t="array" ref="AI3">_xlfn.SEQUENCE('Q2'!V11+1,1,'Q2'!V11,-1)</f>
        <v>0</v>
      </c>
      <c r="AJ3" s="3" cm="1">
        <f t="array" ref="AJ3">_xlfn.SEQUENCE('Q2'!W11+1,1,'Q2'!W11,-1)</f>
        <v>0</v>
      </c>
      <c r="AK3" s="3" cm="1">
        <f t="array" ref="AK3">_xlfn.SEQUENCE('Q2'!X11+1,1,'Q2'!X11,-1)</f>
        <v>0</v>
      </c>
      <c r="AL3" s="3" cm="1">
        <f t="array" ref="AL3">_xlfn.SEQUENCE('Q2'!Y11+1,1,'Q2'!Y11,-1)</f>
        <v>0</v>
      </c>
      <c r="AM3" s="3" cm="1">
        <f t="array" ref="AM3">_xlfn.SEQUENCE('Q2'!Z11+1,1,'Q2'!Z11,-1)</f>
        <v>0</v>
      </c>
      <c r="AN3" s="3" cm="1">
        <f t="array" ref="AN3">_xlfn.SEQUENCE('Q2'!AA11+1,1,'Q2'!AA11,-1)</f>
        <v>0</v>
      </c>
      <c r="AO3" s="3" cm="1">
        <f t="array" ref="AO3">_xlfn.SEQUENCE('Q2'!AB11+1,1,'Q2'!AB11,-1)</f>
        <v>0</v>
      </c>
      <c r="AP3" s="35" cm="1">
        <f t="array" ref="AP3:AP53">_xlfn.SEQUENCE('Q2'!AF11+1,1,'Q2'!AF11,-1)</f>
        <v>50</v>
      </c>
      <c r="AQ3" s="2" cm="1">
        <f t="array" ref="AQ3">_xlfn.SEQUENCE('Q3'!F11+1,1,'Q3'!F11,-1)</f>
        <v>0</v>
      </c>
      <c r="AR3" s="2" cm="1">
        <f t="array" ref="AR3">_xlfn.SEQUENCE('Q3'!G11+1,1,'Q3'!G11,-1)</f>
        <v>0</v>
      </c>
      <c r="AS3" s="2" cm="1">
        <f t="array" ref="AS3">_xlfn.SEQUENCE('Q3'!H11+1,1,'Q3'!H11,-1)</f>
        <v>0</v>
      </c>
      <c r="AT3" s="2" cm="1">
        <f t="array" ref="AT3">_xlfn.SEQUENCE('Q3'!I11+1,1,'Q3'!I11,-1)</f>
        <v>0</v>
      </c>
      <c r="AU3" s="2" cm="1">
        <f t="array" ref="AU3">_xlfn.SEQUENCE('Q3'!J11+1,1,'Q3'!J11,-1)</f>
        <v>0</v>
      </c>
      <c r="AV3" s="2" cm="1">
        <f t="array" ref="AV3">_xlfn.SEQUENCE('Q3'!K11+1,1,'Q3'!K11,-1)</f>
        <v>0</v>
      </c>
      <c r="AW3" s="2" cm="1">
        <f t="array" ref="AW3">_xlfn.SEQUENCE('Q3'!L11+1,1,'Q3'!L11,-1)</f>
        <v>0</v>
      </c>
      <c r="AX3" s="2" cm="1">
        <f t="array" ref="AX3">_xlfn.SEQUENCE('Q3'!M11+1,1,'Q3'!M11,-1)</f>
        <v>0</v>
      </c>
      <c r="AY3" s="2" cm="1">
        <f t="array" ref="AY3">_xlfn.SEQUENCE('Q3'!N11+1,1,'Q3'!N11,-1)</f>
        <v>0</v>
      </c>
      <c r="AZ3" s="2" cm="1">
        <f t="array" ref="AZ3">_xlfn.SEQUENCE('Q3'!O11+1,1,'Q3'!O11,-1)</f>
        <v>0</v>
      </c>
      <c r="BA3" s="3" cm="1">
        <f t="array" ref="BA3">_xlfn.SEQUENCE('Q3'!S11+1,1,'Q3'!S11,-1)</f>
        <v>0</v>
      </c>
      <c r="BB3" s="3" cm="1">
        <f t="array" ref="BB3">_xlfn.SEQUENCE('Q3'!T11+1,1,'Q3'!T11,-1)</f>
        <v>0</v>
      </c>
      <c r="BC3" s="3" cm="1">
        <f t="array" ref="BC3">_xlfn.SEQUENCE('Q3'!U11+1,1,'Q3'!U11,-1)</f>
        <v>0</v>
      </c>
      <c r="BD3" s="3" cm="1">
        <f t="array" ref="BD3">_xlfn.SEQUENCE('Q3'!V11+1,1,'Q3'!V11,-1)</f>
        <v>0</v>
      </c>
      <c r="BE3" s="3" cm="1">
        <f t="array" ref="BE3">_xlfn.SEQUENCE('Q3'!W11+1,1,'Q3'!W11,-1)</f>
        <v>0</v>
      </c>
      <c r="BF3" s="3" cm="1">
        <f t="array" ref="BF3">_xlfn.SEQUENCE('Q3'!X11+1,1,'Q3'!X11,-1)</f>
        <v>0</v>
      </c>
      <c r="BG3" s="3" cm="1">
        <f t="array" ref="BG3">_xlfn.SEQUENCE('Q3'!Y11+1,1,'Q3'!Y11,-1)</f>
        <v>0</v>
      </c>
      <c r="BH3" s="3" cm="1">
        <f t="array" ref="BH3">_xlfn.SEQUENCE('Q3'!Z11+1,1,'Q3'!Z11,-1)</f>
        <v>0</v>
      </c>
      <c r="BI3" s="3" cm="1">
        <f t="array" ref="BI3">_xlfn.SEQUENCE('Q3'!AA11+1,1,'Q3'!AA11,-1)</f>
        <v>0</v>
      </c>
      <c r="BJ3" s="3" cm="1">
        <f t="array" ref="BJ3">_xlfn.SEQUENCE('Q3'!AB11+1,1,'Q3'!AB11,-1)</f>
        <v>0</v>
      </c>
      <c r="BK3" s="35" cm="1">
        <f t="array" ref="BK3">_xlfn.SEQUENCE('Q3'!AF11+1,1,'Q3'!AF11,-1)</f>
        <v>0</v>
      </c>
      <c r="BL3" s="2" cm="1">
        <f t="array" ref="BL3">_xlfn.SEQUENCE('Q4'!F11+1,1,'Q4'!F11,-1)</f>
        <v>0</v>
      </c>
      <c r="BM3" s="2" cm="1">
        <f t="array" ref="BM3">_xlfn.SEQUENCE('Q4'!G11+1,1,'Q4'!G11,-1)</f>
        <v>0</v>
      </c>
      <c r="BN3" s="2" cm="1">
        <f t="array" ref="BN3">_xlfn.SEQUENCE('Q4'!H11+1,1,'Q4'!H11,-1)</f>
        <v>0</v>
      </c>
      <c r="BO3" s="2" cm="1">
        <f t="array" ref="BO3">_xlfn.SEQUENCE('Q4'!I11+1,1,'Q4'!I11,-1)</f>
        <v>0</v>
      </c>
      <c r="BP3" s="2" cm="1">
        <f t="array" ref="BP3">_xlfn.SEQUENCE('Q4'!J11+1,1,'Q4'!J11,-1)</f>
        <v>0</v>
      </c>
      <c r="BQ3" s="2" cm="1">
        <f t="array" ref="BQ3">_xlfn.SEQUENCE('Q4'!K11+1,1,'Q4'!K11,-1)</f>
        <v>0</v>
      </c>
      <c r="BR3" s="2" cm="1">
        <f t="array" ref="BR3">_xlfn.SEQUENCE('Q4'!L11+1,1,'Q4'!L11,-1)</f>
        <v>0</v>
      </c>
      <c r="BS3" s="2" cm="1">
        <f t="array" ref="BS3">_xlfn.SEQUENCE('Q4'!M11+1,1,'Q4'!M11,-1)</f>
        <v>0</v>
      </c>
      <c r="BT3" s="2" cm="1">
        <f t="array" ref="BT3">_xlfn.SEQUENCE('Q4'!N11+1,1,'Q4'!N11,-1)</f>
        <v>0</v>
      </c>
      <c r="BU3" s="2" cm="1">
        <f t="array" ref="BU3">_xlfn.SEQUENCE('Q4'!O11+1,1,'Q4'!O11,-1)</f>
        <v>0</v>
      </c>
      <c r="BV3" s="3" cm="1">
        <f t="array" ref="BV3">_xlfn.SEQUENCE('Q4'!S11+1,1,'Q4'!S11,-1)</f>
        <v>0</v>
      </c>
      <c r="BW3" s="3" cm="1">
        <f t="array" ref="BW3">_xlfn.SEQUENCE('Q4'!T11+1,1,'Q4'!T11,-1)</f>
        <v>0</v>
      </c>
      <c r="BX3" s="3" cm="1">
        <f t="array" ref="BX3">_xlfn.SEQUENCE('Q4'!U11+1,1,'Q4'!U11,-1)</f>
        <v>0</v>
      </c>
      <c r="BY3" s="3" cm="1">
        <f t="array" ref="BY3">_xlfn.SEQUENCE('Q4'!V11+1,1,'Q4'!V11,-1)</f>
        <v>0</v>
      </c>
      <c r="BZ3" s="3" cm="1">
        <f t="array" ref="BZ3">_xlfn.SEQUENCE('Q4'!W11+1,1,'Q4'!W11,-1)</f>
        <v>0</v>
      </c>
      <c r="CA3" s="3" cm="1">
        <f t="array" ref="CA3">_xlfn.SEQUENCE('Q4'!X11+1,1,'Q4'!X11,-1)</f>
        <v>0</v>
      </c>
      <c r="CB3" s="3" cm="1">
        <f t="array" ref="CB3">_xlfn.SEQUENCE('Q4'!Y11+1,1,'Q4'!Y11,-1)</f>
        <v>0</v>
      </c>
      <c r="CC3" s="3" cm="1">
        <f t="array" ref="CC3">_xlfn.SEQUENCE('Q4'!Z11+1,1,'Q4'!Z11,-1)</f>
        <v>0</v>
      </c>
      <c r="CD3" s="3" cm="1">
        <f t="array" ref="CD3">_xlfn.SEQUENCE('Q4'!AA11+1,1,'Q4'!AA11,-1)</f>
        <v>0</v>
      </c>
      <c r="CE3" s="3" cm="1">
        <f t="array" ref="CE3">_xlfn.SEQUENCE('Q4'!AB11+1,1,'Q4'!AB11,-1)</f>
        <v>0</v>
      </c>
      <c r="CF3" s="35" cm="1">
        <f t="array" ref="CF3">_xlfn.SEQUENCE('Q4'!AF11+1,1,'Q4'!AF11,-1)</f>
        <v>0</v>
      </c>
      <c r="CH3" s="27" t="s">
        <v>238</v>
      </c>
      <c r="CI3" s="27" t="str">
        <f t="shared" ref="CI3:CI6" si="1">CI$1&amp;" ("&amp;CL3*100&amp;"%)"</f>
        <v>WRITTEN WORK (25%)</v>
      </c>
      <c r="CJ3" s="27" t="str">
        <f t="shared" si="0"/>
        <v>PERFORMANCE TASK (45%)</v>
      </c>
      <c r="CK3" s="27" t="str">
        <f t="shared" si="0"/>
        <v>QUARTERLY ASSESSMENT (30%)</v>
      </c>
      <c r="CL3" s="28">
        <v>0.25</v>
      </c>
      <c r="CM3" s="28">
        <v>0.45</v>
      </c>
      <c r="CN3" s="28">
        <v>0.3</v>
      </c>
      <c r="CO3" s="28">
        <v>2</v>
      </c>
      <c r="CP3" s="28">
        <v>2</v>
      </c>
      <c r="CQ3" s="5">
        <v>8</v>
      </c>
      <c r="CR3" s="5">
        <v>62</v>
      </c>
      <c r="CT3" s="5" cm="1">
        <f t="array" ref="CT3:CT52">_xlfn.SEQUENCE(50)</f>
        <v>1</v>
      </c>
      <c r="CU3" s="3" t="str" cm="1">
        <f ca="1" t="array" ref="CU3">IF(OR('INPUT DATA'!$F$26="Academic Elective (All Other Electives)",'INPUT DATA'!$F$26="Academic Elective (Field Experience / Exposure, and Sports and Arts)",AND('INPUT DATA'!$F$26="TechPro Elective (Work Immersion)",'INPUT DATA'!$F$24=12),AND('INPUT DATA'!$F$26="TechPro Elective (All Other Electives)",'INPUT DATA'!$F$24=12)),INDIRECT("'"&amp;CU1&amp;"'!AJ13:AJ113"),"")</f>
        <v/>
      </c>
      <c r="CV3" s="3" t="str" cm="1">
        <f ca="1" t="array" ref="CV3">IF(OR('INPUT DATA'!$F$26="Academic Elective (All Other Electives)",'INPUT DATA'!$F$26="Academic Elective (Field Experience / Exposure, and Sports and Arts)",AND('INPUT DATA'!$F$26="TechPro Elective (Work Immersion)",'INPUT DATA'!$F$24=12),AND('INPUT DATA'!$F$26="TechPro Elective (All Other Electives)",'INPUT DATA'!$F$24=12)),INDIRECT("'"&amp;CV1&amp;"'!AJ13:AJ113"),"")</f>
        <v/>
      </c>
      <c r="CW3" s="3" t="str" cm="1">
        <f ca="1" t="array" ref="CW3">IF(OR('INPUT DATA'!$F$26="Academic Elective (All Other Electives)",'INPUT DATA'!$F$26="Academic Elective (Field Experience / Exposure, and Sports and Arts)",AND('INPUT DATA'!$F$26="TechPro Elective (Work Immersion)",'INPUT DATA'!$F$24=12),AND('INPUT DATA'!$F$26="TechPro Elective (All Other Electives)",'INPUT DATA'!$F$24=12)),INDIRECT("'"&amp;CW1&amp;"'!AJ13:AJ113"),"")</f>
        <v/>
      </c>
      <c r="CX3" s="3" t="str" cm="1">
        <f ca="1" t="array" ref="CX3">IF(OR('INPUT DATA'!$F$26="Academic Elective (All Other Electives)",'INPUT DATA'!$F$26="Academic Elective (Field Experience / Exposure, and Sports and Arts)",AND('INPUT DATA'!$F$26="TechPro Elective (Work Immersion)",'INPUT DATA'!$F$24=12),AND('INPUT DATA'!$F$26="TechPro Elective (All Other Electives)",'INPUT DATA'!$F$24=12)),INDIRECT("'"&amp;CX1&amp;"'!AJ13:AJ113"),"")</f>
        <v/>
      </c>
      <c r="CY3" s="5" t="str" cm="1">
        <f ca="1" t="array" ref="CY3:CY103">IF(OR('INPUT DATA'!$F$26="Core Subject (All Tracks)",AND('INPUT DATA'!$F$26="TechPro Elective (All Other Electives)",'INPUT DATA'!$F$24=11)),INDIRECT("'"&amp;CY1&amp;"'!AJ13:AJ113"),"")</f>
        <v/>
      </c>
      <c r="CZ3" s="5" cm="1">
        <f ca="1" t="array" ref="CZ3:CZ103">IF(OR('INPUT DATA'!$F$26="Core Subject (All Tracks)",AND('INPUT DATA'!$F$26="TechPro Elective (All Other Electives)",'INPUT DATA'!$F$24=11)),INDIRECT("'"&amp;CZ1&amp;"'!AJ13:AJ113"),"")</f>
        <v>96</v>
      </c>
      <c r="DA3" s="5" t="str" cm="1">
        <f ca="1" t="array" ref="DA3:DA103">IF(OR('INPUT DATA'!$F$26="Core Subject (All Tracks)",AND('INPUT DATA'!$F$26="TechPro Elective (All Other Electives)",'INPUT DATA'!$F$24=11)),INDIRECT("'"&amp;DA1&amp;"'!AJ13:AJ113"),"")</f>
        <v/>
      </c>
      <c r="DB3" s="5" t="str" cm="1">
        <f ca="1" t="array" ref="DB3:DB103">IF(OR('INPUT DATA'!$F$26="Core Subject (All Tracks)",AND('INPUT DATA'!$F$26="TechPro Elective (All Other Electives)",'INPUT DATA'!$F$24=11)),INDIRECT("'"&amp;DB1&amp;"'!AJ13:AJ113"),"")</f>
        <v/>
      </c>
      <c r="DD3" s="36" t="s">
        <v>238</v>
      </c>
      <c r="DE3" s="37" t="s">
        <v>239</v>
      </c>
      <c r="DF3" s="38" t="s">
        <v>239</v>
      </c>
      <c r="DI3" s="32" t="s">
        <v>76</v>
      </c>
      <c r="DJ3" s="33" t="s">
        <v>60</v>
      </c>
      <c r="DK3" s="33" t="s">
        <v>240</v>
      </c>
      <c r="DL3" s="33">
        <v>4</v>
      </c>
      <c r="DM3" s="33">
        <v>0</v>
      </c>
      <c r="DN3" s="34">
        <v>11</v>
      </c>
    </row>
    <row r="4" spans="1:118">
      <c r="U4" s="35"/>
      <c r="V4" s="2">
        <v>9</v>
      </c>
      <c r="W4" s="3">
        <v>9</v>
      </c>
      <c r="X4" s="3">
        <v>9</v>
      </c>
      <c r="Y4" s="3">
        <v>9</v>
      </c>
      <c r="Z4" s="3">
        <v>9</v>
      </c>
      <c r="AF4" s="3">
        <v>49</v>
      </c>
      <c r="AP4" s="35">
        <v>49</v>
      </c>
      <c r="BK4" s="35"/>
      <c r="CF4" s="35"/>
      <c r="CH4" s="27" t="s">
        <v>241</v>
      </c>
      <c r="CI4" s="27" t="str">
        <f t="shared" si="1"/>
        <v>WRITTEN WORK (20%)</v>
      </c>
      <c r="CJ4" s="27" t="str">
        <f t="shared" si="0"/>
        <v>PERFORMANCE TASK (60%)</v>
      </c>
      <c r="CK4" s="27" t="str">
        <f t="shared" si="0"/>
        <v>QUARTERLY ASSESSMENT (20%)</v>
      </c>
      <c r="CL4" s="28">
        <v>0.2</v>
      </c>
      <c r="CM4" s="28">
        <v>0.6</v>
      </c>
      <c r="CN4" s="28">
        <v>0.2</v>
      </c>
      <c r="CO4" s="28">
        <v>2</v>
      </c>
      <c r="CP4" s="28">
        <v>2</v>
      </c>
      <c r="CQ4" s="5">
        <v>12</v>
      </c>
      <c r="CR4" s="5">
        <v>63</v>
      </c>
      <c r="CT4" s="5">
        <v>2</v>
      </c>
      <c r="CY4" s="5" t="str">
        <v/>
      </c>
      <c r="CZ4" s="5">
        <v>71</v>
      </c>
      <c r="DA4" s="5" t="str">
        <v/>
      </c>
      <c r="DB4" s="5" t="str">
        <v/>
      </c>
      <c r="DD4" s="36" t="s">
        <v>241</v>
      </c>
      <c r="DE4" s="37" t="s">
        <v>239</v>
      </c>
      <c r="DF4" s="38" t="s">
        <v>239</v>
      </c>
      <c r="DI4" s="32" t="s">
        <v>76</v>
      </c>
      <c r="DJ4" s="33" t="s">
        <v>60</v>
      </c>
      <c r="DK4" s="33" t="s">
        <v>242</v>
      </c>
      <c r="DL4" s="33">
        <v>4</v>
      </c>
      <c r="DM4" s="33">
        <v>0</v>
      </c>
      <c r="DN4" s="34">
        <v>11</v>
      </c>
    </row>
    <row r="5" spans="1:118">
      <c r="U5" s="35"/>
      <c r="V5" s="2">
        <v>8</v>
      </c>
      <c r="W5" s="3">
        <v>8</v>
      </c>
      <c r="X5" s="3">
        <v>8</v>
      </c>
      <c r="Y5" s="3">
        <v>8</v>
      </c>
      <c r="Z5" s="3">
        <v>8</v>
      </c>
      <c r="AF5" s="3">
        <v>48</v>
      </c>
      <c r="AP5" s="35">
        <v>48</v>
      </c>
      <c r="BK5" s="35"/>
      <c r="CF5" s="35"/>
      <c r="CH5" s="27" t="s">
        <v>243</v>
      </c>
      <c r="CI5" s="27" t="str">
        <f t="shared" si="1"/>
        <v>WRITTEN WORK (15%)</v>
      </c>
      <c r="CJ5" s="27" t="str">
        <f t="shared" si="0"/>
        <v>PERFORMANCE TASK (65%)</v>
      </c>
      <c r="CK5" s="27" t="str">
        <f t="shared" si="0"/>
        <v>QUARTERLY ASSESSMENT (20%)</v>
      </c>
      <c r="CL5" s="28">
        <v>0.15</v>
      </c>
      <c r="CM5" s="28">
        <v>0.65</v>
      </c>
      <c r="CN5" s="28">
        <v>0.2</v>
      </c>
      <c r="CO5" s="28">
        <v>4</v>
      </c>
      <c r="CP5" s="28">
        <v>2</v>
      </c>
      <c r="CQ5" s="5">
        <v>16</v>
      </c>
      <c r="CR5" s="5">
        <v>64</v>
      </c>
      <c r="CT5" s="5">
        <v>3</v>
      </c>
      <c r="CY5" s="5" t="str">
        <v/>
      </c>
      <c r="CZ5" s="5">
        <v>82</v>
      </c>
      <c r="DA5" s="5" t="str">
        <v/>
      </c>
      <c r="DB5" s="5" t="str">
        <v/>
      </c>
      <c r="DD5" s="36" t="s">
        <v>243</v>
      </c>
      <c r="DE5" s="37" t="s">
        <v>80</v>
      </c>
      <c r="DF5" s="38" t="s">
        <v>239</v>
      </c>
      <c r="DI5" s="32" t="s">
        <v>76</v>
      </c>
      <c r="DJ5" s="33" t="s">
        <v>60</v>
      </c>
      <c r="DK5" s="33" t="s">
        <v>244</v>
      </c>
      <c r="DL5" s="33">
        <v>4</v>
      </c>
      <c r="DM5" s="33">
        <v>0</v>
      </c>
      <c r="DN5" s="34">
        <v>11</v>
      </c>
    </row>
    <row r="6" ht="14.55" spans="1:118">
      <c r="U6" s="35"/>
      <c r="V6" s="2">
        <v>7</v>
      </c>
      <c r="W6" s="3">
        <v>7</v>
      </c>
      <c r="X6" s="3">
        <v>7</v>
      </c>
      <c r="Y6" s="3">
        <v>7</v>
      </c>
      <c r="Z6" s="3">
        <v>7</v>
      </c>
      <c r="AF6" s="3">
        <v>47</v>
      </c>
      <c r="AP6" s="35">
        <v>47</v>
      </c>
      <c r="BK6" s="35"/>
      <c r="CF6" s="35"/>
      <c r="CH6" s="27" t="s">
        <v>245</v>
      </c>
      <c r="CI6" s="27" t="str">
        <f t="shared" si="1"/>
        <v>WRITTEN WORK (20%)</v>
      </c>
      <c r="CJ6" s="27" t="str">
        <f t="shared" si="0"/>
        <v>PERFORMANCE TASK (80%)</v>
      </c>
      <c r="CK6" s="700" t="s">
        <v>208</v>
      </c>
      <c r="CL6" s="28">
        <v>0.2</v>
      </c>
      <c r="CM6" s="28">
        <v>0.8</v>
      </c>
      <c r="CN6" s="28"/>
      <c r="CO6" s="28"/>
      <c r="CP6" s="28">
        <v>2</v>
      </c>
      <c r="CQ6" s="5">
        <v>20</v>
      </c>
      <c r="CR6" s="5">
        <v>65</v>
      </c>
      <c r="CT6" s="5">
        <v>4</v>
      </c>
      <c r="CY6" s="5" t="str">
        <v/>
      </c>
      <c r="CZ6" s="5">
        <v>94</v>
      </c>
      <c r="DA6" s="5" t="str">
        <v/>
      </c>
      <c r="DB6" s="5" t="str">
        <v/>
      </c>
      <c r="DD6" s="39" t="s">
        <v>245</v>
      </c>
      <c r="DE6" s="40" t="s">
        <v>80</v>
      </c>
      <c r="DF6" s="41" t="s">
        <v>239</v>
      </c>
      <c r="DI6" s="32" t="s">
        <v>76</v>
      </c>
      <c r="DJ6" s="33" t="s">
        <v>60</v>
      </c>
      <c r="DK6" s="33" t="s">
        <v>246</v>
      </c>
      <c r="DL6" s="33">
        <v>4</v>
      </c>
      <c r="DM6" s="33">
        <v>0</v>
      </c>
      <c r="DN6" s="34">
        <v>11</v>
      </c>
    </row>
    <row r="7" ht="14.55" spans="1:118">
      <c r="U7" s="35"/>
      <c r="V7" s="2">
        <v>6</v>
      </c>
      <c r="W7" s="3">
        <v>6</v>
      </c>
      <c r="X7" s="3">
        <v>6</v>
      </c>
      <c r="Y7" s="3">
        <v>6</v>
      </c>
      <c r="Z7" s="3">
        <v>6</v>
      </c>
      <c r="AF7" s="3">
        <v>46</v>
      </c>
      <c r="AP7" s="35">
        <v>46</v>
      </c>
      <c r="BK7" s="35"/>
      <c r="CF7" s="35"/>
      <c r="CO7" s="42" t="s">
        <v>247</v>
      </c>
      <c r="CP7" s="43"/>
      <c r="CQ7" s="5">
        <v>24</v>
      </c>
      <c r="CR7" s="5">
        <v>66</v>
      </c>
      <c r="CT7" s="5">
        <v>5</v>
      </c>
      <c r="CY7" s="5" t="str">
        <v/>
      </c>
      <c r="CZ7" s="5">
        <v>93</v>
      </c>
      <c r="DA7" s="5" t="str">
        <v/>
      </c>
      <c r="DB7" s="5" t="str">
        <v/>
      </c>
      <c r="DI7" s="32" t="s">
        <v>76</v>
      </c>
      <c r="DJ7" s="33" t="s">
        <v>60</v>
      </c>
      <c r="DK7" s="33" t="s">
        <v>248</v>
      </c>
      <c r="DL7" s="33">
        <v>4</v>
      </c>
      <c r="DM7" s="33">
        <v>0</v>
      </c>
      <c r="DN7" s="34">
        <v>11</v>
      </c>
    </row>
    <row r="8" spans="1:118">
      <c r="U8" s="35"/>
      <c r="V8" s="2">
        <v>5</v>
      </c>
      <c r="W8" s="3">
        <v>5</v>
      </c>
      <c r="X8" s="3">
        <v>5</v>
      </c>
      <c r="Y8" s="3">
        <v>5</v>
      </c>
      <c r="Z8" s="3">
        <v>5</v>
      </c>
      <c r="AF8" s="3">
        <v>45</v>
      </c>
      <c r="AP8" s="35">
        <v>45</v>
      </c>
      <c r="BK8" s="35"/>
      <c r="CF8" s="35"/>
      <c r="CO8" s="43"/>
      <c r="CP8" s="43"/>
      <c r="CQ8" s="5">
        <v>28</v>
      </c>
      <c r="CR8" s="5">
        <v>67</v>
      </c>
      <c r="CT8" s="5">
        <v>6</v>
      </c>
      <c r="CY8" s="5" t="str">
        <v/>
      </c>
      <c r="CZ8" s="5">
        <v>96</v>
      </c>
      <c r="DA8" s="5" t="str">
        <v/>
      </c>
      <c r="DB8" s="5" t="str">
        <v/>
      </c>
      <c r="DD8" s="44" t="s">
        <v>249</v>
      </c>
      <c r="DI8" s="32" t="s">
        <v>238</v>
      </c>
      <c r="DJ8" s="33" t="s">
        <v>250</v>
      </c>
      <c r="DK8" s="33" t="s">
        <v>251</v>
      </c>
      <c r="DL8" s="33">
        <v>2</v>
      </c>
      <c r="DM8" s="33">
        <v>0</v>
      </c>
      <c r="DN8" s="34">
        <v>11</v>
      </c>
    </row>
    <row r="9" spans="1:118">
      <c r="U9" s="35"/>
      <c r="V9" s="2">
        <v>4</v>
      </c>
      <c r="W9" s="3">
        <v>4</v>
      </c>
      <c r="X9" s="3">
        <v>4</v>
      </c>
      <c r="Y9" s="3">
        <v>4</v>
      </c>
      <c r="Z9" s="3">
        <v>4</v>
      </c>
      <c r="AF9" s="3">
        <v>44</v>
      </c>
      <c r="AP9" s="35">
        <v>44</v>
      </c>
      <c r="BK9" s="35"/>
      <c r="CF9" s="35"/>
      <c r="CO9" s="43"/>
      <c r="CP9" s="43"/>
      <c r="CQ9" s="5">
        <v>32</v>
      </c>
      <c r="CR9" s="5">
        <v>68</v>
      </c>
      <c r="CT9" s="5">
        <v>7</v>
      </c>
      <c r="CY9" s="5" t="str">
        <v/>
      </c>
      <c r="CZ9" s="5">
        <v>72</v>
      </c>
      <c r="DA9" s="5" t="str">
        <v/>
      </c>
      <c r="DB9" s="5" t="str">
        <v/>
      </c>
      <c r="DD9" s="45" t="str">
        <f>'INPUT DATA'!F26</f>
        <v>Core Subject (All Tracks)</v>
      </c>
      <c r="DI9" s="32" t="s">
        <v>238</v>
      </c>
      <c r="DJ9" s="33" t="s">
        <v>250</v>
      </c>
      <c r="DK9" s="33" t="s">
        <v>252</v>
      </c>
      <c r="DL9" s="33">
        <v>2</v>
      </c>
      <c r="DM9" s="33">
        <v>0</v>
      </c>
      <c r="DN9" s="34">
        <v>11</v>
      </c>
    </row>
    <row r="10" spans="1:118">
      <c r="U10" s="35"/>
      <c r="V10" s="2">
        <v>3</v>
      </c>
      <c r="W10" s="3">
        <v>3</v>
      </c>
      <c r="X10" s="3">
        <v>3</v>
      </c>
      <c r="Y10" s="3">
        <v>3</v>
      </c>
      <c r="Z10" s="3">
        <v>3</v>
      </c>
      <c r="AF10" s="3">
        <v>43</v>
      </c>
      <c r="AP10" s="35">
        <v>43</v>
      </c>
      <c r="BK10" s="35"/>
      <c r="CF10" s="35"/>
      <c r="CO10" s="43"/>
      <c r="CP10" s="43"/>
      <c r="CQ10" s="5">
        <v>36</v>
      </c>
      <c r="CR10" s="5">
        <v>69</v>
      </c>
      <c r="CT10" s="5">
        <v>8</v>
      </c>
      <c r="CY10" s="5" t="str">
        <v/>
      </c>
      <c r="CZ10" s="5">
        <v>79</v>
      </c>
      <c r="DA10" s="5" t="str">
        <v/>
      </c>
      <c r="DB10" s="5" t="str">
        <v/>
      </c>
      <c r="DD10" s="46" t="s">
        <v>253</v>
      </c>
      <c r="DI10" s="32" t="s">
        <v>238</v>
      </c>
      <c r="DJ10" s="33" t="s">
        <v>250</v>
      </c>
      <c r="DK10" s="33" t="s">
        <v>254</v>
      </c>
      <c r="DL10" s="33">
        <v>2</v>
      </c>
      <c r="DM10" s="33">
        <v>0</v>
      </c>
      <c r="DN10" s="34">
        <v>11</v>
      </c>
    </row>
    <row r="11" ht="14.55" spans="1:118">
      <c r="U11" s="35"/>
      <c r="V11" s="2">
        <v>2</v>
      </c>
      <c r="W11" s="3">
        <v>2</v>
      </c>
      <c r="X11" s="3">
        <v>2</v>
      </c>
      <c r="Y11" s="3">
        <v>2</v>
      </c>
      <c r="Z11" s="3">
        <v>2</v>
      </c>
      <c r="AF11" s="3">
        <v>42</v>
      </c>
      <c r="AP11" s="35">
        <v>42</v>
      </c>
      <c r="BK11" s="35"/>
      <c r="CF11" s="35"/>
      <c r="CQ11" s="5">
        <v>40</v>
      </c>
      <c r="CR11" s="5">
        <v>70</v>
      </c>
      <c r="CT11" s="5">
        <v>9</v>
      </c>
      <c r="CY11" s="5" t="str">
        <v/>
      </c>
      <c r="CZ11" s="5">
        <v>93</v>
      </c>
      <c r="DA11" s="5" t="str">
        <v/>
      </c>
      <c r="DB11" s="5" t="str">
        <v/>
      </c>
      <c r="DD11" s="47">
        <f>'INPUT DATA'!F24</f>
        <v>12</v>
      </c>
      <c r="DI11" s="32" t="s">
        <v>238</v>
      </c>
      <c r="DJ11" s="33" t="s">
        <v>250</v>
      </c>
      <c r="DK11" s="33" t="s">
        <v>255</v>
      </c>
      <c r="DL11" s="33">
        <v>2</v>
      </c>
      <c r="DM11" s="33">
        <v>0</v>
      </c>
      <c r="DN11" s="34">
        <v>11</v>
      </c>
    </row>
    <row r="12" ht="14.55" spans="1:118">
      <c r="U12" s="35"/>
      <c r="V12" s="2">
        <v>1</v>
      </c>
      <c r="W12" s="3">
        <v>1</v>
      </c>
      <c r="X12" s="3">
        <v>1</v>
      </c>
      <c r="Y12" s="3">
        <v>1</v>
      </c>
      <c r="Z12" s="3">
        <v>1</v>
      </c>
      <c r="AF12" s="3">
        <v>41</v>
      </c>
      <c r="AP12" s="35">
        <v>41</v>
      </c>
      <c r="BK12" s="35"/>
      <c r="CF12" s="35"/>
      <c r="CQ12" s="5">
        <v>44</v>
      </c>
      <c r="CR12" s="5">
        <v>71</v>
      </c>
      <c r="CT12" s="5">
        <v>10</v>
      </c>
      <c r="CY12" s="5" t="str">
        <v/>
      </c>
      <c r="CZ12" s="5">
        <v>95</v>
      </c>
      <c r="DA12" s="5" t="str">
        <v/>
      </c>
      <c r="DB12" s="5" t="str">
        <v/>
      </c>
      <c r="DD12" s="48"/>
      <c r="DI12" s="32" t="s">
        <v>238</v>
      </c>
      <c r="DJ12" s="33" t="s">
        <v>250</v>
      </c>
      <c r="DK12" s="33" t="s">
        <v>256</v>
      </c>
      <c r="DL12" s="33">
        <v>2</v>
      </c>
      <c r="DM12" s="33">
        <v>2</v>
      </c>
      <c r="DN12" s="34" t="s">
        <v>257</v>
      </c>
    </row>
    <row r="13" spans="1:118">
      <c r="U13" s="35"/>
      <c r="V13" s="2">
        <v>0</v>
      </c>
      <c r="W13" s="3">
        <v>0</v>
      </c>
      <c r="X13" s="3">
        <v>0</v>
      </c>
      <c r="Y13" s="3">
        <v>0</v>
      </c>
      <c r="Z13" s="3">
        <v>0</v>
      </c>
      <c r="AF13" s="3">
        <v>40</v>
      </c>
      <c r="AP13" s="35">
        <v>40</v>
      </c>
      <c r="BK13" s="35"/>
      <c r="CF13" s="35"/>
      <c r="CQ13" s="5">
        <v>48</v>
      </c>
      <c r="CR13" s="5">
        <v>72</v>
      </c>
      <c r="CT13" s="5">
        <v>11</v>
      </c>
      <c r="CY13" s="5" t="str">
        <v/>
      </c>
      <c r="CZ13" s="5">
        <v>76</v>
      </c>
      <c r="DA13" s="5" t="str">
        <v/>
      </c>
      <c r="DB13" s="5" t="str">
        <v/>
      </c>
      <c r="DD13" s="49" t="s">
        <v>258</v>
      </c>
      <c r="DI13" s="32" t="s">
        <v>238</v>
      </c>
      <c r="DJ13" s="33" t="s">
        <v>250</v>
      </c>
      <c r="DK13" s="33" t="s">
        <v>259</v>
      </c>
      <c r="DL13" s="33">
        <v>2</v>
      </c>
      <c r="DM13" s="33">
        <v>2</v>
      </c>
      <c r="DN13" s="34" t="s">
        <v>257</v>
      </c>
    </row>
    <row r="14" spans="1:118">
      <c r="U14" s="35"/>
      <c r="AF14" s="3">
        <v>39</v>
      </c>
      <c r="AP14" s="35">
        <v>39</v>
      </c>
      <c r="BK14" s="35"/>
      <c r="CF14" s="35"/>
      <c r="CQ14" s="5">
        <v>52</v>
      </c>
      <c r="CR14" s="5">
        <v>73</v>
      </c>
      <c r="CT14" s="5">
        <v>12</v>
      </c>
      <c r="CY14" s="5" t="str">
        <v/>
      </c>
      <c r="CZ14" s="5">
        <v>71</v>
      </c>
      <c r="DA14" s="5" t="str">
        <v/>
      </c>
      <c r="DB14" s="5" t="str">
        <v/>
      </c>
      <c r="DD14" s="50" t="str" cm="1">
        <f t="array" ref="DD14">IFERROR(_xlfn._xlws.FILTER(DK2:DK140,ISNUMBER(SEARCH(DD11,DN2:DN140))*(DI2:DI140=DD9)),"Input Grade Level and Select Subject Type")</f>
        <v>Input Grade Level and Select Subject Type</v>
      </c>
      <c r="DI14" s="32" t="s">
        <v>238</v>
      </c>
      <c r="DJ14" s="33" t="s">
        <v>250</v>
      </c>
      <c r="DK14" s="33" t="s">
        <v>260</v>
      </c>
      <c r="DL14" s="33">
        <v>2</v>
      </c>
      <c r="DM14" s="33">
        <v>2</v>
      </c>
      <c r="DN14" s="34" t="s">
        <v>257</v>
      </c>
    </row>
    <row r="15" spans="1:118">
      <c r="U15" s="35"/>
      <c r="AF15" s="3">
        <v>38</v>
      </c>
      <c r="AP15" s="35">
        <v>38</v>
      </c>
      <c r="BK15" s="35"/>
      <c r="CF15" s="35"/>
      <c r="CQ15" s="5">
        <v>56</v>
      </c>
      <c r="CR15" s="5">
        <v>74</v>
      </c>
      <c r="CT15" s="5">
        <v>13</v>
      </c>
      <c r="CY15" s="5" t="str">
        <v/>
      </c>
      <c r="CZ15" s="5">
        <v>85</v>
      </c>
      <c r="DA15" s="5" t="str">
        <v/>
      </c>
      <c r="DB15" s="5" t="str">
        <v/>
      </c>
      <c r="DD15" s="50"/>
      <c r="DI15" s="32" t="s">
        <v>238</v>
      </c>
      <c r="DJ15" s="33" t="s">
        <v>250</v>
      </c>
      <c r="DK15" s="33" t="s">
        <v>261</v>
      </c>
      <c r="DL15" s="33">
        <v>2</v>
      </c>
      <c r="DM15" s="33">
        <v>2</v>
      </c>
      <c r="DN15" s="34" t="s">
        <v>257</v>
      </c>
    </row>
    <row r="16" spans="1:118">
      <c r="U16" s="35"/>
      <c r="AF16" s="3">
        <v>37</v>
      </c>
      <c r="AP16" s="35">
        <v>37</v>
      </c>
      <c r="BK16" s="35"/>
      <c r="CF16" s="35"/>
      <c r="CQ16" s="5">
        <v>60</v>
      </c>
      <c r="CR16" s="5">
        <v>75</v>
      </c>
      <c r="CT16" s="5">
        <v>14</v>
      </c>
      <c r="CY16" s="5" t="str">
        <v/>
      </c>
      <c r="CZ16" s="5">
        <v>93</v>
      </c>
      <c r="DA16" s="5" t="str">
        <v/>
      </c>
      <c r="DB16" s="5" t="str">
        <v/>
      </c>
      <c r="DD16" s="50"/>
      <c r="DI16" s="32" t="s">
        <v>238</v>
      </c>
      <c r="DJ16" s="33" t="s">
        <v>250</v>
      </c>
      <c r="DK16" s="33" t="s">
        <v>262</v>
      </c>
      <c r="DL16" s="33">
        <v>0</v>
      </c>
      <c r="DM16" s="33">
        <v>2</v>
      </c>
      <c r="DN16" s="34">
        <v>12</v>
      </c>
    </row>
    <row r="17" spans="21:118">
      <c r="U17" s="35"/>
      <c r="AF17" s="3">
        <v>36</v>
      </c>
      <c r="AP17" s="35">
        <v>36</v>
      </c>
      <c r="BK17" s="35"/>
      <c r="CF17" s="35"/>
      <c r="CQ17" s="5">
        <v>61.6</v>
      </c>
      <c r="CR17" s="5">
        <v>76</v>
      </c>
      <c r="CT17" s="5">
        <v>15</v>
      </c>
      <c r="CY17" s="5" t="str">
        <v/>
      </c>
      <c r="CZ17" s="5">
        <v>74</v>
      </c>
      <c r="DA17" s="5" t="str">
        <v/>
      </c>
      <c r="DB17" s="5" t="str">
        <v/>
      </c>
      <c r="DD17" s="50"/>
      <c r="DI17" s="32" t="s">
        <v>238</v>
      </c>
      <c r="DJ17" s="33" t="s">
        <v>250</v>
      </c>
      <c r="DK17" s="33" t="s">
        <v>263</v>
      </c>
      <c r="DL17" s="33">
        <v>2</v>
      </c>
      <c r="DM17" s="33">
        <v>2</v>
      </c>
      <c r="DN17" s="34" t="s">
        <v>257</v>
      </c>
    </row>
    <row r="18" spans="21:118">
      <c r="U18" s="35"/>
      <c r="AF18" s="3">
        <v>35</v>
      </c>
      <c r="AP18" s="35">
        <v>35</v>
      </c>
      <c r="BK18" s="35"/>
      <c r="CF18" s="35"/>
      <c r="CQ18" s="5">
        <v>63.2</v>
      </c>
      <c r="CR18" s="5">
        <v>77</v>
      </c>
      <c r="CT18" s="5">
        <v>16</v>
      </c>
      <c r="CY18" s="5" t="str">
        <v/>
      </c>
      <c r="CZ18" s="5">
        <v>69</v>
      </c>
      <c r="DA18" s="5" t="str">
        <v/>
      </c>
      <c r="DB18" s="5" t="str">
        <v/>
      </c>
      <c r="DD18" s="50"/>
      <c r="DI18" s="32" t="s">
        <v>238</v>
      </c>
      <c r="DJ18" s="33" t="s">
        <v>250</v>
      </c>
      <c r="DK18" s="33" t="s">
        <v>264</v>
      </c>
      <c r="DL18" s="33">
        <v>2</v>
      </c>
      <c r="DM18" s="33">
        <v>2</v>
      </c>
      <c r="DN18" s="34" t="s">
        <v>257</v>
      </c>
    </row>
    <row r="19" spans="21:118">
      <c r="U19" s="35"/>
      <c r="AF19" s="3">
        <v>34</v>
      </c>
      <c r="AP19" s="35">
        <v>34</v>
      </c>
      <c r="BK19" s="35"/>
      <c r="CF19" s="35"/>
      <c r="CQ19" s="5">
        <v>64.8</v>
      </c>
      <c r="CR19" s="5">
        <v>78</v>
      </c>
      <c r="CT19" s="5">
        <v>17</v>
      </c>
      <c r="CY19" s="5" t="str">
        <v/>
      </c>
      <c r="CZ19" s="5">
        <v>95</v>
      </c>
      <c r="DA19" s="5" t="str">
        <v/>
      </c>
      <c r="DB19" s="5" t="str">
        <v/>
      </c>
      <c r="DD19" s="50"/>
      <c r="DI19" s="32" t="s">
        <v>238</v>
      </c>
      <c r="DJ19" s="33" t="s">
        <v>250</v>
      </c>
      <c r="DK19" s="33" t="s">
        <v>265</v>
      </c>
      <c r="DL19" s="33">
        <v>2</v>
      </c>
      <c r="DM19" s="33">
        <v>2</v>
      </c>
      <c r="DN19" s="34" t="s">
        <v>257</v>
      </c>
    </row>
    <row r="20" spans="21:118">
      <c r="U20" s="35"/>
      <c r="AF20" s="3">
        <v>33</v>
      </c>
      <c r="AP20" s="35">
        <v>33</v>
      </c>
      <c r="BK20" s="35"/>
      <c r="CF20" s="35"/>
      <c r="CQ20" s="5">
        <v>66.4</v>
      </c>
      <c r="CR20" s="5">
        <v>79</v>
      </c>
      <c r="CT20" s="5">
        <v>18</v>
      </c>
      <c r="CY20" s="5" t="str">
        <v/>
      </c>
      <c r="CZ20" s="5">
        <v>95</v>
      </c>
      <c r="DA20" s="5" t="str">
        <v/>
      </c>
      <c r="DB20" s="5" t="str">
        <v/>
      </c>
      <c r="DD20" s="50"/>
      <c r="DI20" s="32" t="s">
        <v>238</v>
      </c>
      <c r="DJ20" s="33" t="s">
        <v>250</v>
      </c>
      <c r="DK20" s="33" t="s">
        <v>266</v>
      </c>
      <c r="DL20" s="33">
        <v>2</v>
      </c>
      <c r="DM20" s="33">
        <v>2</v>
      </c>
      <c r="DN20" s="34" t="s">
        <v>257</v>
      </c>
    </row>
    <row r="21" spans="21:118">
      <c r="U21" s="35"/>
      <c r="AF21" s="3">
        <v>32</v>
      </c>
      <c r="AP21" s="35">
        <v>32</v>
      </c>
      <c r="BK21" s="35"/>
      <c r="CF21" s="35"/>
      <c r="CQ21" s="5">
        <v>68</v>
      </c>
      <c r="CR21" s="5">
        <v>80</v>
      </c>
      <c r="CT21" s="5">
        <v>19</v>
      </c>
      <c r="CY21" s="5" t="str">
        <v/>
      </c>
      <c r="CZ21" s="5" t="str">
        <v/>
      </c>
      <c r="DA21" s="5" t="str">
        <v/>
      </c>
      <c r="DB21" s="5" t="str">
        <v/>
      </c>
      <c r="DD21" s="50"/>
      <c r="DI21" s="32" t="s">
        <v>238</v>
      </c>
      <c r="DJ21" s="33" t="s">
        <v>250</v>
      </c>
      <c r="DK21" s="33" t="s">
        <v>267</v>
      </c>
      <c r="DL21" s="33">
        <v>2</v>
      </c>
      <c r="DM21" s="33">
        <v>2</v>
      </c>
      <c r="DN21" s="34" t="s">
        <v>257</v>
      </c>
    </row>
    <row r="22" spans="21:118">
      <c r="U22" s="35"/>
      <c r="AF22" s="3">
        <v>31</v>
      </c>
      <c r="AP22" s="35">
        <v>31</v>
      </c>
      <c r="BK22" s="35"/>
      <c r="CF22" s="35"/>
      <c r="CQ22" s="5">
        <v>69.6</v>
      </c>
      <c r="CR22" s="5">
        <v>81</v>
      </c>
      <c r="CT22" s="5">
        <v>20</v>
      </c>
      <c r="CY22" s="5" t="str">
        <v/>
      </c>
      <c r="CZ22" s="5" t="str">
        <v/>
      </c>
      <c r="DA22" s="5" t="str">
        <v/>
      </c>
      <c r="DB22" s="5" t="str">
        <v/>
      </c>
      <c r="DD22" s="50"/>
      <c r="DI22" s="32" t="s">
        <v>238</v>
      </c>
      <c r="DJ22" s="33" t="s">
        <v>250</v>
      </c>
      <c r="DK22" s="33" t="s">
        <v>268</v>
      </c>
      <c r="DL22" s="33">
        <v>2</v>
      </c>
      <c r="DM22" s="33">
        <v>2</v>
      </c>
      <c r="DN22" s="34" t="s">
        <v>257</v>
      </c>
    </row>
    <row r="23" spans="21:118">
      <c r="U23" s="35"/>
      <c r="AF23" s="3">
        <v>30</v>
      </c>
      <c r="AP23" s="35">
        <v>30</v>
      </c>
      <c r="BK23" s="35"/>
      <c r="CF23" s="35"/>
      <c r="CQ23" s="5">
        <v>71.2</v>
      </c>
      <c r="CR23" s="5">
        <v>82</v>
      </c>
      <c r="CT23" s="5">
        <v>21</v>
      </c>
      <c r="CY23" s="5" t="str">
        <v/>
      </c>
      <c r="CZ23" s="5" t="str">
        <v/>
      </c>
      <c r="DA23" s="5" t="str">
        <v/>
      </c>
      <c r="DB23" s="5" t="str">
        <v/>
      </c>
      <c r="DD23" s="50"/>
      <c r="DI23" s="32" t="s">
        <v>238</v>
      </c>
      <c r="DJ23" s="33" t="s">
        <v>250</v>
      </c>
      <c r="DK23" s="33" t="s">
        <v>269</v>
      </c>
      <c r="DL23" s="33">
        <v>2</v>
      </c>
      <c r="DM23" s="33">
        <v>2</v>
      </c>
      <c r="DN23" s="34" t="s">
        <v>257</v>
      </c>
    </row>
    <row r="24" spans="21:118">
      <c r="U24" s="35"/>
      <c r="AF24" s="3">
        <v>29</v>
      </c>
      <c r="AP24" s="35">
        <v>29</v>
      </c>
      <c r="BK24" s="35"/>
      <c r="CF24" s="35"/>
      <c r="CQ24" s="5">
        <v>72.8</v>
      </c>
      <c r="CR24" s="5">
        <v>83</v>
      </c>
      <c r="CT24" s="5">
        <v>22</v>
      </c>
      <c r="CY24" s="5" t="str">
        <v/>
      </c>
      <c r="CZ24" s="5" t="str">
        <v/>
      </c>
      <c r="DA24" s="5" t="str">
        <v/>
      </c>
      <c r="DB24" s="5" t="str">
        <v/>
      </c>
      <c r="DD24" s="50"/>
      <c r="DI24" s="32" t="s">
        <v>238</v>
      </c>
      <c r="DJ24" s="33" t="s">
        <v>250</v>
      </c>
      <c r="DK24" s="33" t="s">
        <v>270</v>
      </c>
      <c r="DL24" s="33">
        <v>2</v>
      </c>
      <c r="DM24" s="33">
        <v>2</v>
      </c>
      <c r="DN24" s="34" t="s">
        <v>257</v>
      </c>
    </row>
    <row r="25" spans="21:118">
      <c r="U25" s="35"/>
      <c r="AF25" s="3">
        <v>28</v>
      </c>
      <c r="AP25" s="35">
        <v>28</v>
      </c>
      <c r="BK25" s="35"/>
      <c r="CF25" s="35"/>
      <c r="CQ25" s="5">
        <v>74.4</v>
      </c>
      <c r="CR25" s="5">
        <v>84</v>
      </c>
      <c r="CT25" s="5">
        <v>23</v>
      </c>
      <c r="CY25" s="5" t="str">
        <v/>
      </c>
      <c r="CZ25" s="5" t="str">
        <v/>
      </c>
      <c r="DA25" s="5" t="str">
        <v/>
      </c>
      <c r="DB25" s="5" t="str">
        <v/>
      </c>
      <c r="DD25" s="50"/>
      <c r="DI25" s="32" t="s">
        <v>238</v>
      </c>
      <c r="DJ25" s="33" t="s">
        <v>271</v>
      </c>
      <c r="DK25" s="33" t="s">
        <v>272</v>
      </c>
      <c r="DL25" s="33">
        <v>2</v>
      </c>
      <c r="DM25" s="33">
        <v>2</v>
      </c>
      <c r="DN25" s="34" t="s">
        <v>257</v>
      </c>
    </row>
    <row r="26" spans="21:118">
      <c r="U26" s="35"/>
      <c r="AF26" s="3">
        <v>27</v>
      </c>
      <c r="AP26" s="35">
        <v>27</v>
      </c>
      <c r="BK26" s="35"/>
      <c r="CF26" s="35"/>
      <c r="CQ26" s="5">
        <v>76</v>
      </c>
      <c r="CR26" s="5">
        <v>85</v>
      </c>
      <c r="CT26" s="5">
        <v>24</v>
      </c>
      <c r="CY26" s="5" t="str">
        <v/>
      </c>
      <c r="CZ26" s="5" t="str">
        <v/>
      </c>
      <c r="DA26" s="5" t="str">
        <v/>
      </c>
      <c r="DB26" s="5" t="str">
        <v/>
      </c>
      <c r="DD26" s="50"/>
      <c r="DI26" s="32" t="s">
        <v>238</v>
      </c>
      <c r="DJ26" s="33" t="s">
        <v>271</v>
      </c>
      <c r="DK26" s="33" t="s">
        <v>273</v>
      </c>
      <c r="DL26" s="33">
        <v>2</v>
      </c>
      <c r="DM26" s="33">
        <v>2</v>
      </c>
      <c r="DN26" s="34" t="s">
        <v>257</v>
      </c>
    </row>
    <row r="27" spans="21:118">
      <c r="U27" s="35"/>
      <c r="AF27" s="3">
        <v>26</v>
      </c>
      <c r="AP27" s="35">
        <v>26</v>
      </c>
      <c r="BK27" s="35"/>
      <c r="CF27" s="35"/>
      <c r="CQ27" s="5">
        <v>77.6</v>
      </c>
      <c r="CR27" s="5">
        <v>86</v>
      </c>
      <c r="CT27" s="5">
        <v>25</v>
      </c>
      <c r="CY27" s="5" t="str">
        <v/>
      </c>
      <c r="CZ27" s="5" t="str">
        <v/>
      </c>
      <c r="DA27" s="5" t="str">
        <v/>
      </c>
      <c r="DB27" s="5" t="str">
        <v/>
      </c>
      <c r="DD27" s="50"/>
      <c r="DI27" s="32" t="s">
        <v>238</v>
      </c>
      <c r="DJ27" s="33" t="s">
        <v>271</v>
      </c>
      <c r="DK27" s="33" t="s">
        <v>274</v>
      </c>
      <c r="DL27" s="33">
        <v>2</v>
      </c>
      <c r="DM27" s="33">
        <v>2</v>
      </c>
      <c r="DN27" s="34" t="s">
        <v>257</v>
      </c>
    </row>
    <row r="28" spans="21:118">
      <c r="U28" s="35"/>
      <c r="AF28" s="3">
        <v>25</v>
      </c>
      <c r="AP28" s="35">
        <v>25</v>
      </c>
      <c r="BK28" s="35"/>
      <c r="CF28" s="35"/>
      <c r="CQ28" s="5">
        <v>79.2</v>
      </c>
      <c r="CR28" s="5">
        <v>87</v>
      </c>
      <c r="CT28" s="5">
        <v>26</v>
      </c>
      <c r="CY28" s="5" t="str">
        <v/>
      </c>
      <c r="CZ28" s="5" t="str">
        <v/>
      </c>
      <c r="DA28" s="5" t="str">
        <v/>
      </c>
      <c r="DB28" s="5" t="str">
        <v/>
      </c>
      <c r="DD28" s="50"/>
      <c r="DI28" s="32" t="s">
        <v>238</v>
      </c>
      <c r="DJ28" s="33" t="s">
        <v>271</v>
      </c>
      <c r="DK28" s="33" t="s">
        <v>275</v>
      </c>
      <c r="DL28" s="33">
        <v>2</v>
      </c>
      <c r="DM28" s="33">
        <v>2</v>
      </c>
      <c r="DN28" s="34" t="s">
        <v>257</v>
      </c>
    </row>
    <row r="29" spans="21:118">
      <c r="U29" s="35"/>
      <c r="AF29" s="3">
        <v>24</v>
      </c>
      <c r="AP29" s="35">
        <v>24</v>
      </c>
      <c r="BK29" s="35"/>
      <c r="CF29" s="35"/>
      <c r="CQ29" s="5">
        <v>80.8</v>
      </c>
      <c r="CR29" s="5">
        <v>88</v>
      </c>
      <c r="CT29" s="5">
        <v>27</v>
      </c>
      <c r="CY29" s="5" t="str">
        <v/>
      </c>
      <c r="CZ29" s="5" t="str">
        <v/>
      </c>
      <c r="DA29" s="5" t="str">
        <v/>
      </c>
      <c r="DB29" s="5" t="str">
        <v/>
      </c>
      <c r="DD29" s="50"/>
      <c r="DI29" s="32" t="s">
        <v>238</v>
      </c>
      <c r="DJ29" s="33" t="s">
        <v>271</v>
      </c>
      <c r="DK29" s="33" t="s">
        <v>276</v>
      </c>
      <c r="DL29" s="33">
        <v>2</v>
      </c>
      <c r="DM29" s="33">
        <v>2</v>
      </c>
      <c r="DN29" s="34" t="s">
        <v>257</v>
      </c>
    </row>
    <row r="30" spans="21:118">
      <c r="U30" s="35"/>
      <c r="AF30" s="3">
        <v>23</v>
      </c>
      <c r="AP30" s="35">
        <v>23</v>
      </c>
      <c r="BK30" s="35"/>
      <c r="CF30" s="35"/>
      <c r="CQ30" s="5">
        <v>82.4</v>
      </c>
      <c r="CR30" s="5">
        <v>89</v>
      </c>
      <c r="CT30" s="5">
        <v>28</v>
      </c>
      <c r="CY30" s="5" t="str">
        <v/>
      </c>
      <c r="CZ30" s="5" t="str">
        <v/>
      </c>
      <c r="DA30" s="5" t="str">
        <v/>
      </c>
      <c r="DB30" s="5" t="str">
        <v/>
      </c>
      <c r="DD30" s="50"/>
      <c r="DI30" s="32" t="s">
        <v>238</v>
      </c>
      <c r="DJ30" s="33" t="s">
        <v>271</v>
      </c>
      <c r="DK30" s="33" t="s">
        <v>277</v>
      </c>
      <c r="DL30" s="33">
        <v>2</v>
      </c>
      <c r="DM30" s="33">
        <v>2</v>
      </c>
      <c r="DN30" s="34" t="s">
        <v>257</v>
      </c>
    </row>
    <row r="31" spans="21:118">
      <c r="U31" s="35"/>
      <c r="AF31" s="3">
        <v>22</v>
      </c>
      <c r="AP31" s="35">
        <v>22</v>
      </c>
      <c r="BK31" s="35"/>
      <c r="CF31" s="35"/>
      <c r="CQ31" s="5">
        <v>84</v>
      </c>
      <c r="CR31" s="5">
        <v>90</v>
      </c>
      <c r="CT31" s="5">
        <v>29</v>
      </c>
      <c r="CY31" s="5" t="str">
        <v/>
      </c>
      <c r="CZ31" s="5" t="str">
        <v/>
      </c>
      <c r="DA31" s="5" t="str">
        <v/>
      </c>
      <c r="DB31" s="5" t="str">
        <v/>
      </c>
      <c r="DD31" s="50"/>
      <c r="DI31" s="32" t="s">
        <v>238</v>
      </c>
      <c r="DJ31" s="33" t="s">
        <v>278</v>
      </c>
      <c r="DK31" s="33" t="s">
        <v>279</v>
      </c>
      <c r="DL31" s="33">
        <v>0</v>
      </c>
      <c r="DM31" s="33">
        <v>2</v>
      </c>
      <c r="DN31" s="34">
        <v>12</v>
      </c>
    </row>
    <row r="32" spans="21:118">
      <c r="U32" s="35"/>
      <c r="AF32" s="3">
        <v>21</v>
      </c>
      <c r="AP32" s="35">
        <v>21</v>
      </c>
      <c r="BK32" s="35"/>
      <c r="CF32" s="35"/>
      <c r="CQ32" s="5">
        <v>85.6</v>
      </c>
      <c r="CR32" s="5">
        <v>91</v>
      </c>
      <c r="CT32" s="5">
        <v>30</v>
      </c>
      <c r="CY32" s="5" t="str">
        <v/>
      </c>
      <c r="CZ32" s="5" t="str">
        <v/>
      </c>
      <c r="DA32" s="5" t="str">
        <v/>
      </c>
      <c r="DB32" s="5" t="str">
        <v/>
      </c>
      <c r="DD32" s="50"/>
      <c r="DI32" s="32" t="s">
        <v>238</v>
      </c>
      <c r="DJ32" s="33" t="s">
        <v>278</v>
      </c>
      <c r="DK32" s="33" t="s">
        <v>280</v>
      </c>
      <c r="DL32" s="33">
        <v>0</v>
      </c>
      <c r="DM32" s="33">
        <v>2</v>
      </c>
      <c r="DN32" s="34">
        <v>12</v>
      </c>
    </row>
    <row r="33" spans="21:118">
      <c r="U33" s="35"/>
      <c r="AF33" s="3">
        <v>20</v>
      </c>
      <c r="AP33" s="35">
        <v>20</v>
      </c>
      <c r="BK33" s="35"/>
      <c r="CF33" s="35"/>
      <c r="CQ33" s="5">
        <v>87.2</v>
      </c>
      <c r="CR33" s="5">
        <v>92</v>
      </c>
      <c r="CT33" s="5">
        <v>31</v>
      </c>
      <c r="CY33" s="5" t="str">
        <v/>
      </c>
      <c r="CZ33" s="5" t="str">
        <v/>
      </c>
      <c r="DA33" s="5" t="str">
        <v/>
      </c>
      <c r="DB33" s="5" t="str">
        <v/>
      </c>
      <c r="DD33" s="50"/>
      <c r="DI33" s="32" t="s">
        <v>238</v>
      </c>
      <c r="DJ33" s="33" t="s">
        <v>278</v>
      </c>
      <c r="DK33" s="33" t="s">
        <v>281</v>
      </c>
      <c r="DL33" s="33">
        <v>2</v>
      </c>
      <c r="DM33" s="33">
        <v>0</v>
      </c>
      <c r="DN33" s="34">
        <v>11</v>
      </c>
    </row>
    <row r="34" spans="21:118">
      <c r="U34" s="35"/>
      <c r="AF34" s="3">
        <v>19</v>
      </c>
      <c r="AP34" s="35">
        <v>19</v>
      </c>
      <c r="BK34" s="35"/>
      <c r="CF34" s="35"/>
      <c r="CQ34" s="5">
        <v>88.8</v>
      </c>
      <c r="CR34" s="5">
        <v>93</v>
      </c>
      <c r="CT34" s="5">
        <v>32</v>
      </c>
      <c r="CY34" s="5" t="str">
        <v/>
      </c>
      <c r="CZ34" s="5" t="str">
        <v/>
      </c>
      <c r="DA34" s="5" t="str">
        <v/>
      </c>
      <c r="DB34" s="5" t="str">
        <v/>
      </c>
      <c r="DD34" s="50"/>
      <c r="DI34" s="32" t="s">
        <v>238</v>
      </c>
      <c r="DJ34" s="33" t="s">
        <v>278</v>
      </c>
      <c r="DK34" s="33" t="s">
        <v>282</v>
      </c>
      <c r="DL34" s="33">
        <v>2</v>
      </c>
      <c r="DM34" s="33">
        <v>0</v>
      </c>
      <c r="DN34" s="34">
        <v>11</v>
      </c>
    </row>
    <row r="35" spans="21:118">
      <c r="U35" s="35"/>
      <c r="AF35" s="3">
        <v>18</v>
      </c>
      <c r="AP35" s="35">
        <v>18</v>
      </c>
      <c r="BK35" s="35"/>
      <c r="CF35" s="35"/>
      <c r="CQ35" s="5">
        <v>90.4</v>
      </c>
      <c r="CR35" s="5">
        <v>94</v>
      </c>
      <c r="CT35" s="5">
        <v>33</v>
      </c>
      <c r="CY35" s="5" t="str">
        <v/>
      </c>
      <c r="CZ35" s="5" t="str">
        <v/>
      </c>
      <c r="DA35" s="5" t="str">
        <v/>
      </c>
      <c r="DB35" s="5" t="str">
        <v/>
      </c>
      <c r="DD35" s="50"/>
      <c r="DI35" s="32" t="s">
        <v>238</v>
      </c>
      <c r="DJ35" s="33" t="s">
        <v>278</v>
      </c>
      <c r="DK35" s="33" t="s">
        <v>283</v>
      </c>
      <c r="DL35" s="33">
        <v>0</v>
      </c>
      <c r="DM35" s="33">
        <v>2</v>
      </c>
      <c r="DN35" s="34">
        <v>12</v>
      </c>
    </row>
    <row r="36" spans="21:118">
      <c r="U36" s="35"/>
      <c r="AF36" s="3">
        <v>17</v>
      </c>
      <c r="AP36" s="35">
        <v>17</v>
      </c>
      <c r="BK36" s="35"/>
      <c r="CF36" s="35"/>
      <c r="CQ36" s="5">
        <v>92</v>
      </c>
      <c r="CR36" s="5">
        <v>95</v>
      </c>
      <c r="CT36" s="5">
        <v>34</v>
      </c>
      <c r="CY36" s="5" t="str">
        <v/>
      </c>
      <c r="CZ36" s="5" t="str">
        <v/>
      </c>
      <c r="DA36" s="5" t="str">
        <v/>
      </c>
      <c r="DB36" s="5" t="str">
        <v/>
      </c>
      <c r="DD36" s="50"/>
      <c r="DI36" s="32" t="s">
        <v>238</v>
      </c>
      <c r="DJ36" s="33" t="s">
        <v>278</v>
      </c>
      <c r="DK36" s="33" t="s">
        <v>284</v>
      </c>
      <c r="DL36" s="33">
        <v>0</v>
      </c>
      <c r="DM36" s="33">
        <v>2</v>
      </c>
      <c r="DN36" s="34">
        <v>12</v>
      </c>
    </row>
    <row r="37" spans="21:118">
      <c r="U37" s="35"/>
      <c r="AF37" s="3">
        <v>16</v>
      </c>
      <c r="AP37" s="35">
        <v>16</v>
      </c>
      <c r="BK37" s="35"/>
      <c r="CF37" s="35"/>
      <c r="CQ37" s="5">
        <v>93.6</v>
      </c>
      <c r="CR37" s="5">
        <v>96</v>
      </c>
      <c r="CT37" s="5">
        <v>35</v>
      </c>
      <c r="CY37" s="5" t="str">
        <v/>
      </c>
      <c r="CZ37" s="5" t="str">
        <v/>
      </c>
      <c r="DA37" s="5" t="str">
        <v/>
      </c>
      <c r="DB37" s="5" t="str">
        <v/>
      </c>
      <c r="DD37" s="50"/>
      <c r="DI37" s="32" t="s">
        <v>238</v>
      </c>
      <c r="DJ37" s="33" t="s">
        <v>278</v>
      </c>
      <c r="DK37" s="33" t="s">
        <v>285</v>
      </c>
      <c r="DL37" s="33">
        <v>2</v>
      </c>
      <c r="DM37" s="33">
        <v>0</v>
      </c>
      <c r="DN37" s="34">
        <v>11</v>
      </c>
    </row>
    <row r="38" spans="21:118">
      <c r="U38" s="35"/>
      <c r="AF38" s="3">
        <v>15</v>
      </c>
      <c r="AP38" s="35">
        <v>15</v>
      </c>
      <c r="BK38" s="35"/>
      <c r="CF38" s="35"/>
      <c r="CQ38" s="5">
        <v>95.2</v>
      </c>
      <c r="CR38" s="5">
        <v>97</v>
      </c>
      <c r="CT38" s="5">
        <v>36</v>
      </c>
      <c r="CY38" s="5" t="str">
        <v/>
      </c>
      <c r="CZ38" s="5" t="str">
        <v/>
      </c>
      <c r="DA38" s="5" t="str">
        <v/>
      </c>
      <c r="DB38" s="5" t="str">
        <v/>
      </c>
      <c r="DD38" s="50"/>
      <c r="DI38" s="32" t="s">
        <v>238</v>
      </c>
      <c r="DJ38" s="33" t="s">
        <v>278</v>
      </c>
      <c r="DK38" s="33" t="s">
        <v>286</v>
      </c>
      <c r="DL38" s="33">
        <v>2</v>
      </c>
      <c r="DM38" s="33">
        <v>0</v>
      </c>
      <c r="DN38" s="34">
        <v>11</v>
      </c>
    </row>
    <row r="39" spans="21:118">
      <c r="U39" s="35"/>
      <c r="AF39" s="3">
        <v>14</v>
      </c>
      <c r="AP39" s="35">
        <v>14</v>
      </c>
      <c r="BK39" s="35"/>
      <c r="CF39" s="35"/>
      <c r="CQ39" s="5">
        <v>96.8</v>
      </c>
      <c r="CR39" s="5">
        <v>98</v>
      </c>
      <c r="CT39" s="5">
        <v>37</v>
      </c>
      <c r="CY39" s="5" t="str">
        <v/>
      </c>
      <c r="CZ39" s="5" t="str">
        <v/>
      </c>
      <c r="DA39" s="5" t="str">
        <v/>
      </c>
      <c r="DB39" s="5" t="str">
        <v/>
      </c>
      <c r="DD39" s="50"/>
      <c r="DI39" s="32" t="s">
        <v>238</v>
      </c>
      <c r="DJ39" s="33" t="s">
        <v>278</v>
      </c>
      <c r="DK39" s="33" t="s">
        <v>287</v>
      </c>
      <c r="DL39" s="33">
        <v>0</v>
      </c>
      <c r="DM39" s="33">
        <v>2</v>
      </c>
      <c r="DN39" s="34">
        <v>12</v>
      </c>
    </row>
    <row r="40" spans="21:118">
      <c r="U40" s="35"/>
      <c r="AF40" s="3">
        <v>13</v>
      </c>
      <c r="AP40" s="35">
        <v>13</v>
      </c>
      <c r="BK40" s="35"/>
      <c r="CF40" s="35"/>
      <c r="CQ40" s="5">
        <v>98.4</v>
      </c>
      <c r="CR40" s="5">
        <v>99</v>
      </c>
      <c r="CT40" s="5">
        <v>38</v>
      </c>
      <c r="CY40" s="5" t="str">
        <v/>
      </c>
      <c r="CZ40" s="5" t="str">
        <v/>
      </c>
      <c r="DA40" s="5" t="str">
        <v/>
      </c>
      <c r="DB40" s="5" t="str">
        <v/>
      </c>
      <c r="DD40" s="50"/>
      <c r="DI40" s="32" t="s">
        <v>238</v>
      </c>
      <c r="DJ40" s="33" t="s">
        <v>278</v>
      </c>
      <c r="DK40" s="33" t="s">
        <v>288</v>
      </c>
      <c r="DL40" s="33">
        <v>0</v>
      </c>
      <c r="DM40" s="33">
        <v>2</v>
      </c>
      <c r="DN40" s="34">
        <v>12</v>
      </c>
    </row>
    <row r="41" spans="21:118">
      <c r="U41" s="35"/>
      <c r="AF41" s="3">
        <v>12</v>
      </c>
      <c r="AP41" s="35">
        <v>12</v>
      </c>
      <c r="BK41" s="35"/>
      <c r="CF41" s="35"/>
      <c r="CQ41" s="5">
        <v>100</v>
      </c>
      <c r="CR41" s="5">
        <v>100</v>
      </c>
      <c r="CT41" s="5">
        <v>39</v>
      </c>
      <c r="CY41" s="5" t="str">
        <v/>
      </c>
      <c r="CZ41" s="5" t="str">
        <v/>
      </c>
      <c r="DA41" s="5" t="str">
        <v/>
      </c>
      <c r="DB41" s="5" t="str">
        <v/>
      </c>
      <c r="DD41" s="50"/>
      <c r="DI41" s="32" t="s">
        <v>238</v>
      </c>
      <c r="DJ41" s="33" t="s">
        <v>278</v>
      </c>
      <c r="DK41" s="33" t="s">
        <v>289</v>
      </c>
      <c r="DL41" s="33">
        <v>2</v>
      </c>
      <c r="DM41" s="33">
        <v>2</v>
      </c>
      <c r="DN41" s="34" t="s">
        <v>257</v>
      </c>
    </row>
    <row r="42" spans="21:118">
      <c r="U42" s="35"/>
      <c r="AF42" s="3">
        <v>11</v>
      </c>
      <c r="AP42" s="35">
        <v>11</v>
      </c>
      <c r="BK42" s="35"/>
      <c r="CF42" s="35"/>
      <c r="CT42" s="5">
        <v>40</v>
      </c>
      <c r="CY42" s="5" t="str">
        <v/>
      </c>
      <c r="CZ42" s="5" t="str">
        <v/>
      </c>
      <c r="DA42" s="5" t="str">
        <v/>
      </c>
      <c r="DB42" s="5" t="str">
        <v/>
      </c>
      <c r="DD42" s="50"/>
      <c r="DI42" s="32" t="s">
        <v>238</v>
      </c>
      <c r="DJ42" s="33" t="s">
        <v>278</v>
      </c>
      <c r="DK42" s="33" t="s">
        <v>290</v>
      </c>
      <c r="DL42" s="33">
        <v>2</v>
      </c>
      <c r="DM42" s="33">
        <v>0</v>
      </c>
      <c r="DN42" s="34">
        <v>11</v>
      </c>
    </row>
    <row r="43" spans="21:118">
      <c r="U43" s="35"/>
      <c r="AF43" s="3">
        <v>10</v>
      </c>
      <c r="AP43" s="35">
        <v>10</v>
      </c>
      <c r="BK43" s="35"/>
      <c r="CF43" s="35"/>
      <c r="CT43" s="5">
        <v>41</v>
      </c>
      <c r="CY43" s="5" t="str">
        <v/>
      </c>
      <c r="CZ43" s="5" t="str">
        <v/>
      </c>
      <c r="DA43" s="5" t="str">
        <v/>
      </c>
      <c r="DB43" s="5" t="str">
        <v/>
      </c>
      <c r="DD43" s="50"/>
      <c r="DI43" s="32" t="s">
        <v>238</v>
      </c>
      <c r="DJ43" s="33" t="s">
        <v>278</v>
      </c>
      <c r="DK43" s="33" t="s">
        <v>291</v>
      </c>
      <c r="DL43" s="33">
        <v>2</v>
      </c>
      <c r="DM43" s="33">
        <v>0</v>
      </c>
      <c r="DN43" s="34">
        <v>11</v>
      </c>
    </row>
    <row r="44" spans="21:118">
      <c r="U44" s="35"/>
      <c r="AF44" s="3">
        <v>9</v>
      </c>
      <c r="AP44" s="35">
        <v>9</v>
      </c>
      <c r="BK44" s="35"/>
      <c r="CF44" s="35"/>
      <c r="CT44" s="5">
        <v>42</v>
      </c>
      <c r="CY44" s="5" t="str">
        <v/>
      </c>
      <c r="CZ44" s="5" t="str">
        <v/>
      </c>
      <c r="DA44" s="5" t="str">
        <v/>
      </c>
      <c r="DB44" s="5" t="str">
        <v/>
      </c>
      <c r="DD44" s="50"/>
      <c r="DI44" s="32" t="s">
        <v>238</v>
      </c>
      <c r="DJ44" s="33" t="s">
        <v>278</v>
      </c>
      <c r="DK44" s="33" t="s">
        <v>292</v>
      </c>
      <c r="DL44" s="33">
        <v>0</v>
      </c>
      <c r="DM44" s="33">
        <v>2</v>
      </c>
      <c r="DN44" s="34">
        <v>12</v>
      </c>
    </row>
    <row r="45" spans="21:118">
      <c r="U45" s="35"/>
      <c r="AF45" s="3">
        <v>8</v>
      </c>
      <c r="AP45" s="35">
        <v>8</v>
      </c>
      <c r="BK45" s="35"/>
      <c r="CF45" s="35"/>
      <c r="CT45" s="5">
        <v>43</v>
      </c>
      <c r="CY45" s="5" t="str">
        <v/>
      </c>
      <c r="CZ45" s="5" t="str">
        <v/>
      </c>
      <c r="DA45" s="5" t="str">
        <v/>
      </c>
      <c r="DB45" s="5" t="str">
        <v/>
      </c>
      <c r="DD45" s="50"/>
      <c r="DI45" s="32" t="s">
        <v>238</v>
      </c>
      <c r="DJ45" s="33" t="s">
        <v>278</v>
      </c>
      <c r="DK45" s="33" t="s">
        <v>293</v>
      </c>
      <c r="DL45" s="33">
        <v>0</v>
      </c>
      <c r="DM45" s="33">
        <v>2</v>
      </c>
      <c r="DN45" s="34">
        <v>12</v>
      </c>
    </row>
    <row r="46" spans="21:118">
      <c r="U46" s="35"/>
      <c r="AF46" s="3">
        <v>7</v>
      </c>
      <c r="AP46" s="35">
        <v>7</v>
      </c>
      <c r="BK46" s="35"/>
      <c r="CF46" s="35"/>
      <c r="CT46" s="5">
        <v>44</v>
      </c>
      <c r="CY46" s="5" t="str">
        <v/>
      </c>
      <c r="CZ46" s="5" t="str">
        <v/>
      </c>
      <c r="DA46" s="5" t="str">
        <v/>
      </c>
      <c r="DB46" s="5" t="str">
        <v/>
      </c>
      <c r="DD46" s="50"/>
      <c r="DI46" s="32" t="s">
        <v>238</v>
      </c>
      <c r="DJ46" s="33" t="s">
        <v>278</v>
      </c>
      <c r="DK46" s="33" t="s">
        <v>294</v>
      </c>
      <c r="DL46" s="33">
        <v>2</v>
      </c>
      <c r="DM46" s="33">
        <v>2</v>
      </c>
      <c r="DN46" s="34" t="s">
        <v>257</v>
      </c>
    </row>
    <row r="47" spans="21:118">
      <c r="U47" s="35"/>
      <c r="AF47" s="3">
        <v>6</v>
      </c>
      <c r="AP47" s="35">
        <v>6</v>
      </c>
      <c r="BK47" s="35"/>
      <c r="CF47" s="35"/>
      <c r="CT47" s="5">
        <v>45</v>
      </c>
      <c r="CY47" s="5" t="str">
        <v/>
      </c>
      <c r="CZ47" s="5" t="str">
        <v/>
      </c>
      <c r="DA47" s="5" t="str">
        <v/>
      </c>
      <c r="DB47" s="5" t="str">
        <v/>
      </c>
      <c r="DD47" s="50"/>
      <c r="DI47" s="32" t="s">
        <v>238</v>
      </c>
      <c r="DJ47" s="33" t="s">
        <v>278</v>
      </c>
      <c r="DK47" s="33" t="s">
        <v>295</v>
      </c>
      <c r="DL47" s="33">
        <v>2</v>
      </c>
      <c r="DM47" s="33">
        <v>2</v>
      </c>
      <c r="DN47" s="34" t="s">
        <v>257</v>
      </c>
    </row>
    <row r="48" spans="21:118">
      <c r="U48" s="35"/>
      <c r="AF48" s="3">
        <v>5</v>
      </c>
      <c r="AP48" s="35">
        <v>5</v>
      </c>
      <c r="BK48" s="35"/>
      <c r="CF48" s="35"/>
      <c r="CT48" s="5">
        <v>46</v>
      </c>
      <c r="CY48" s="5" t="str">
        <v/>
      </c>
      <c r="CZ48" s="5" t="str">
        <v/>
      </c>
      <c r="DA48" s="5" t="str">
        <v/>
      </c>
      <c r="DB48" s="5" t="str">
        <v/>
      </c>
      <c r="DD48" s="50"/>
      <c r="DI48" s="32" t="s">
        <v>238</v>
      </c>
      <c r="DJ48" s="33" t="s">
        <v>278</v>
      </c>
      <c r="DK48" s="33" t="s">
        <v>296</v>
      </c>
      <c r="DL48" s="33">
        <v>2</v>
      </c>
      <c r="DM48" s="33">
        <v>2</v>
      </c>
      <c r="DN48" s="34" t="s">
        <v>257</v>
      </c>
    </row>
    <row r="49" spans="21:118">
      <c r="U49" s="35"/>
      <c r="AF49" s="3">
        <v>4</v>
      </c>
      <c r="AP49" s="35">
        <v>4</v>
      </c>
      <c r="BK49" s="35"/>
      <c r="CF49" s="35"/>
      <c r="CT49" s="5">
        <v>47</v>
      </c>
      <c r="CY49" s="5" t="str">
        <v/>
      </c>
      <c r="CZ49" s="5" t="str">
        <v/>
      </c>
      <c r="DA49" s="5" t="str">
        <v/>
      </c>
      <c r="DB49" s="5" t="str">
        <v/>
      </c>
      <c r="DD49" s="50"/>
      <c r="DI49" s="32" t="s">
        <v>238</v>
      </c>
      <c r="DJ49" s="33" t="s">
        <v>278</v>
      </c>
      <c r="DK49" s="33" t="s">
        <v>297</v>
      </c>
      <c r="DL49" s="33">
        <v>2</v>
      </c>
      <c r="DM49" s="33">
        <v>2</v>
      </c>
      <c r="DN49" s="34" t="s">
        <v>257</v>
      </c>
    </row>
    <row r="50" spans="21:118">
      <c r="U50" s="35"/>
      <c r="AF50" s="3">
        <v>3</v>
      </c>
      <c r="AP50" s="35">
        <v>3</v>
      </c>
      <c r="BK50" s="35"/>
      <c r="CF50" s="35"/>
      <c r="CT50" s="5">
        <v>48</v>
      </c>
      <c r="CY50" s="5" t="str">
        <v/>
      </c>
      <c r="CZ50" s="5" t="str">
        <v/>
      </c>
      <c r="DA50" s="5" t="str">
        <v/>
      </c>
      <c r="DB50" s="5" t="str">
        <v/>
      </c>
      <c r="DD50" s="50"/>
      <c r="DI50" s="32" t="s">
        <v>238</v>
      </c>
      <c r="DJ50" s="33" t="s">
        <v>278</v>
      </c>
      <c r="DK50" s="33" t="s">
        <v>298</v>
      </c>
      <c r="DL50" s="33">
        <v>0</v>
      </c>
      <c r="DM50" s="33">
        <v>2</v>
      </c>
      <c r="DN50" s="34">
        <v>12</v>
      </c>
    </row>
    <row r="51" spans="21:118">
      <c r="U51" s="35"/>
      <c r="AF51" s="3">
        <v>2</v>
      </c>
      <c r="AP51" s="35">
        <v>2</v>
      </c>
      <c r="BK51" s="35"/>
      <c r="CF51" s="35"/>
      <c r="CT51" s="5">
        <v>49</v>
      </c>
      <c r="CY51" s="5" t="str">
        <v/>
      </c>
      <c r="CZ51" s="5" t="str">
        <v/>
      </c>
      <c r="DA51" s="5" t="str">
        <v/>
      </c>
      <c r="DB51" s="5" t="str">
        <v/>
      </c>
      <c r="DD51" s="50"/>
      <c r="DI51" s="32" t="s">
        <v>238</v>
      </c>
      <c r="DJ51" s="33" t="s">
        <v>278</v>
      </c>
      <c r="DK51" s="33" t="s">
        <v>299</v>
      </c>
      <c r="DL51" s="33">
        <v>0</v>
      </c>
      <c r="DM51" s="33">
        <v>2</v>
      </c>
      <c r="DN51" s="34">
        <v>12</v>
      </c>
    </row>
    <row r="52" spans="21:118">
      <c r="U52" s="35"/>
      <c r="AF52" s="3">
        <v>1</v>
      </c>
      <c r="AP52" s="35">
        <v>1</v>
      </c>
      <c r="BK52" s="35"/>
      <c r="CF52" s="35"/>
      <c r="CT52" s="5">
        <v>50</v>
      </c>
      <c r="CY52" s="5" t="str">
        <v/>
      </c>
      <c r="CZ52" s="5" t="str">
        <v/>
      </c>
      <c r="DA52" s="5" t="str">
        <v/>
      </c>
      <c r="DB52" s="5" t="str">
        <v/>
      </c>
      <c r="DD52" s="50"/>
      <c r="DI52" s="32" t="s">
        <v>238</v>
      </c>
      <c r="DJ52" s="33" t="s">
        <v>278</v>
      </c>
      <c r="DK52" s="33" t="s">
        <v>300</v>
      </c>
      <c r="DL52" s="33">
        <v>2</v>
      </c>
      <c r="DM52" s="33">
        <v>0</v>
      </c>
      <c r="DN52" s="34">
        <v>11</v>
      </c>
    </row>
    <row r="53" spans="21:118">
      <c r="U53" s="35"/>
      <c r="AF53" s="3">
        <v>0</v>
      </c>
      <c r="AP53" s="35">
        <v>0</v>
      </c>
      <c r="BK53" s="35"/>
      <c r="CF53" s="35"/>
      <c r="CT53" s="5" t="s">
        <v>92</v>
      </c>
      <c r="CY53" s="5">
        <v>0</v>
      </c>
      <c r="CZ53" s="5">
        <v>0</v>
      </c>
      <c r="DA53" s="5">
        <v>0</v>
      </c>
      <c r="DB53" s="5">
        <v>0</v>
      </c>
      <c r="DD53" s="50"/>
      <c r="DI53" s="32" t="s">
        <v>238</v>
      </c>
      <c r="DJ53" s="33" t="s">
        <v>278</v>
      </c>
      <c r="DK53" s="33" t="s">
        <v>301</v>
      </c>
      <c r="DL53" s="33">
        <v>2</v>
      </c>
      <c r="DM53" s="33">
        <v>0</v>
      </c>
      <c r="DN53" s="34">
        <v>11</v>
      </c>
    </row>
    <row r="54" spans="21:118">
      <c r="U54" s="35"/>
      <c r="AP54" s="35"/>
      <c r="BK54" s="35"/>
      <c r="CF54" s="35"/>
      <c r="CT54" s="5" cm="1">
        <f t="array" ref="CT54:CT103">_xlfn.SEQUENCE(50)</f>
        <v>1</v>
      </c>
      <c r="CY54" s="5" t="str">
        <v/>
      </c>
      <c r="CZ54" s="5">
        <v>96</v>
      </c>
      <c r="DA54" s="5" t="str">
        <v/>
      </c>
      <c r="DB54" s="5" t="str">
        <v/>
      </c>
      <c r="DD54" s="50"/>
      <c r="DI54" s="32" t="s">
        <v>238</v>
      </c>
      <c r="DJ54" s="33" t="s">
        <v>278</v>
      </c>
      <c r="DK54" s="33" t="s">
        <v>302</v>
      </c>
      <c r="DL54" s="33">
        <v>0</v>
      </c>
      <c r="DM54" s="33">
        <v>2</v>
      </c>
      <c r="DN54" s="34">
        <v>12</v>
      </c>
    </row>
    <row r="55" spans="21:118">
      <c r="U55" s="35"/>
      <c r="AP55" s="35"/>
      <c r="BK55" s="35"/>
      <c r="CF55" s="35"/>
      <c r="CT55" s="5">
        <v>2</v>
      </c>
      <c r="CY55" s="5" t="str">
        <v/>
      </c>
      <c r="CZ55" s="5">
        <v>71</v>
      </c>
      <c r="DA55" s="5" t="str">
        <v/>
      </c>
      <c r="DB55" s="5" t="str">
        <v/>
      </c>
      <c r="DD55" s="50"/>
      <c r="DI55" s="32" t="s">
        <v>238</v>
      </c>
      <c r="DJ55" s="33" t="s">
        <v>278</v>
      </c>
      <c r="DK55" s="33" t="s">
        <v>303</v>
      </c>
      <c r="DL55" s="33">
        <v>0</v>
      </c>
      <c r="DM55" s="33">
        <v>2</v>
      </c>
      <c r="DN55" s="34">
        <v>12</v>
      </c>
    </row>
    <row r="56" spans="21:118">
      <c r="U56" s="35"/>
      <c r="AP56" s="35"/>
      <c r="BK56" s="35"/>
      <c r="CF56" s="35"/>
      <c r="CT56" s="5">
        <v>3</v>
      </c>
      <c r="CY56" s="5" t="str">
        <v/>
      </c>
      <c r="CZ56" s="5">
        <v>82</v>
      </c>
      <c r="DA56" s="5" t="str">
        <v/>
      </c>
      <c r="DB56" s="5" t="str">
        <v/>
      </c>
      <c r="DD56" s="50"/>
      <c r="DI56" s="32" t="s">
        <v>238</v>
      </c>
      <c r="DJ56" s="33" t="s">
        <v>278</v>
      </c>
      <c r="DK56" s="33" t="s">
        <v>304</v>
      </c>
      <c r="DL56" s="33">
        <v>0</v>
      </c>
      <c r="DM56" s="33">
        <v>2</v>
      </c>
      <c r="DN56" s="34">
        <v>12</v>
      </c>
    </row>
    <row r="57" spans="21:118">
      <c r="U57" s="35"/>
      <c r="AP57" s="35"/>
      <c r="BK57" s="35"/>
      <c r="CF57" s="35"/>
      <c r="CT57" s="5">
        <v>4</v>
      </c>
      <c r="CY57" s="5" t="str">
        <v/>
      </c>
      <c r="CZ57" s="5">
        <v>95</v>
      </c>
      <c r="DA57" s="5" t="str">
        <v/>
      </c>
      <c r="DB57" s="5" t="str">
        <v/>
      </c>
      <c r="DD57" s="50"/>
      <c r="DI57" s="32" t="s">
        <v>238</v>
      </c>
      <c r="DJ57" s="33" t="s">
        <v>278</v>
      </c>
      <c r="DK57" s="33" t="s">
        <v>305</v>
      </c>
      <c r="DL57" s="33">
        <v>0</v>
      </c>
      <c r="DM57" s="33">
        <v>2</v>
      </c>
      <c r="DN57" s="34">
        <v>12</v>
      </c>
    </row>
    <row r="58" spans="21:118">
      <c r="U58" s="35"/>
      <c r="AP58" s="35"/>
      <c r="BK58" s="35"/>
      <c r="CF58" s="35"/>
      <c r="CT58" s="5">
        <v>5</v>
      </c>
      <c r="CY58" s="5" t="str">
        <v/>
      </c>
      <c r="CZ58" s="5">
        <v>76</v>
      </c>
      <c r="DA58" s="5" t="str">
        <v/>
      </c>
      <c r="DB58" s="5" t="str">
        <v/>
      </c>
      <c r="DD58" s="50"/>
      <c r="DI58" s="32" t="s">
        <v>238</v>
      </c>
      <c r="DJ58" s="33" t="s">
        <v>278</v>
      </c>
      <c r="DK58" s="33" t="s">
        <v>306</v>
      </c>
      <c r="DL58" s="33">
        <v>0</v>
      </c>
      <c r="DM58" s="33">
        <v>2</v>
      </c>
      <c r="DN58" s="34">
        <v>12</v>
      </c>
    </row>
    <row r="59" spans="21:118">
      <c r="U59" s="35"/>
      <c r="AP59" s="35"/>
      <c r="BK59" s="35"/>
      <c r="CF59" s="35"/>
      <c r="CT59" s="5">
        <v>6</v>
      </c>
      <c r="CY59" s="5" t="str">
        <v/>
      </c>
      <c r="CZ59" s="5">
        <v>86</v>
      </c>
      <c r="DA59" s="5" t="str">
        <v/>
      </c>
      <c r="DB59" s="5" t="str">
        <v/>
      </c>
      <c r="DD59" s="50"/>
      <c r="DI59" s="32" t="s">
        <v>238</v>
      </c>
      <c r="DJ59" s="33" t="s">
        <v>278</v>
      </c>
      <c r="DK59" s="33" t="s">
        <v>307</v>
      </c>
      <c r="DL59" s="33">
        <v>0</v>
      </c>
      <c r="DM59" s="33">
        <v>2</v>
      </c>
      <c r="DN59" s="34">
        <v>12</v>
      </c>
    </row>
    <row r="60" spans="21:118">
      <c r="U60" s="35"/>
      <c r="AP60" s="35"/>
      <c r="BK60" s="35"/>
      <c r="CF60" s="35"/>
      <c r="CT60" s="5">
        <v>7</v>
      </c>
      <c r="CY60" s="5" t="str">
        <v/>
      </c>
      <c r="CZ60" s="5">
        <v>85</v>
      </c>
      <c r="DA60" s="5" t="str">
        <v/>
      </c>
      <c r="DB60" s="5" t="str">
        <v/>
      </c>
      <c r="DD60" s="50"/>
      <c r="DI60" s="32" t="s">
        <v>238</v>
      </c>
      <c r="DJ60" s="33" t="s">
        <v>308</v>
      </c>
      <c r="DK60" s="33" t="s">
        <v>309</v>
      </c>
      <c r="DL60" s="33">
        <v>2</v>
      </c>
      <c r="DM60" s="33">
        <v>2</v>
      </c>
      <c r="DN60" s="34" t="s">
        <v>257</v>
      </c>
    </row>
    <row r="61" spans="21:118">
      <c r="U61" s="35"/>
      <c r="AP61" s="35"/>
      <c r="BK61" s="35"/>
      <c r="CF61" s="35"/>
      <c r="CT61" s="5">
        <v>8</v>
      </c>
      <c r="CY61" s="5" t="str">
        <v/>
      </c>
      <c r="CZ61" s="5">
        <v>88</v>
      </c>
      <c r="DA61" s="5" t="str">
        <v/>
      </c>
      <c r="DB61" s="5" t="str">
        <v/>
      </c>
      <c r="DD61" s="50"/>
      <c r="DI61" s="32" t="s">
        <v>238</v>
      </c>
      <c r="DJ61" s="33" t="s">
        <v>308</v>
      </c>
      <c r="DK61" s="33" t="s">
        <v>310</v>
      </c>
      <c r="DL61" s="33">
        <v>2</v>
      </c>
      <c r="DM61" s="33">
        <v>0</v>
      </c>
      <c r="DN61" s="34">
        <v>11</v>
      </c>
    </row>
    <row r="62" spans="21:118">
      <c r="U62" s="35"/>
      <c r="AP62" s="35"/>
      <c r="BK62" s="35"/>
      <c r="CF62" s="35"/>
      <c r="CT62" s="5">
        <v>9</v>
      </c>
      <c r="CY62" s="5" t="str">
        <v/>
      </c>
      <c r="CZ62" s="5">
        <v>95</v>
      </c>
      <c r="DA62" s="5" t="str">
        <v/>
      </c>
      <c r="DB62" s="5" t="str">
        <v/>
      </c>
      <c r="DD62" s="50"/>
      <c r="DI62" s="32" t="s">
        <v>238</v>
      </c>
      <c r="DJ62" s="33" t="s">
        <v>308</v>
      </c>
      <c r="DK62" s="33" t="s">
        <v>311</v>
      </c>
      <c r="DL62" s="33">
        <v>2</v>
      </c>
      <c r="DM62" s="33">
        <v>0</v>
      </c>
      <c r="DN62" s="34">
        <v>11</v>
      </c>
    </row>
    <row r="63" spans="21:118">
      <c r="U63" s="35"/>
      <c r="AP63" s="35"/>
      <c r="BK63" s="35"/>
      <c r="CF63" s="35"/>
      <c r="CT63" s="5">
        <v>10</v>
      </c>
      <c r="CY63" s="5" t="str">
        <v/>
      </c>
      <c r="CZ63" s="5">
        <v>75</v>
      </c>
      <c r="DA63" s="5" t="str">
        <v/>
      </c>
      <c r="DB63" s="5" t="str">
        <v/>
      </c>
      <c r="DD63" s="50"/>
      <c r="DI63" s="32" t="s">
        <v>238</v>
      </c>
      <c r="DJ63" s="33" t="s">
        <v>308</v>
      </c>
      <c r="DK63" s="33" t="s">
        <v>312</v>
      </c>
      <c r="DL63" s="33">
        <v>2</v>
      </c>
      <c r="DM63" s="33">
        <v>2</v>
      </c>
      <c r="DN63" s="34" t="s">
        <v>257</v>
      </c>
    </row>
    <row r="64" spans="21:118">
      <c r="U64" s="35"/>
      <c r="AP64" s="35"/>
      <c r="BK64" s="35"/>
      <c r="CF64" s="35"/>
      <c r="CT64" s="5">
        <v>11</v>
      </c>
      <c r="CY64" s="5" t="str">
        <v/>
      </c>
      <c r="CZ64" s="5">
        <v>80</v>
      </c>
      <c r="DA64" s="5" t="str">
        <v/>
      </c>
      <c r="DB64" s="5" t="str">
        <v/>
      </c>
      <c r="DD64" s="50"/>
      <c r="DI64" s="32" t="s">
        <v>238</v>
      </c>
      <c r="DJ64" s="33" t="s">
        <v>308</v>
      </c>
      <c r="DK64" s="33" t="s">
        <v>313</v>
      </c>
      <c r="DL64" s="33">
        <v>2</v>
      </c>
      <c r="DM64" s="33">
        <v>2</v>
      </c>
      <c r="DN64" s="34" t="s">
        <v>257</v>
      </c>
    </row>
    <row r="65" spans="21:118">
      <c r="U65" s="35"/>
      <c r="AP65" s="35"/>
      <c r="BK65" s="35"/>
      <c r="CF65" s="35"/>
      <c r="CT65" s="5">
        <v>12</v>
      </c>
      <c r="CY65" s="5" t="str">
        <v/>
      </c>
      <c r="CZ65" s="5">
        <v>85</v>
      </c>
      <c r="DA65" s="5" t="str">
        <v/>
      </c>
      <c r="DB65" s="5" t="str">
        <v/>
      </c>
      <c r="DD65" s="50"/>
      <c r="DI65" s="32" t="s">
        <v>238</v>
      </c>
      <c r="DJ65" s="33" t="s">
        <v>308</v>
      </c>
      <c r="DK65" s="33" t="s">
        <v>314</v>
      </c>
      <c r="DL65" s="33">
        <v>2</v>
      </c>
      <c r="DM65" s="33">
        <v>2</v>
      </c>
      <c r="DN65" s="34" t="s">
        <v>257</v>
      </c>
    </row>
    <row r="66" spans="21:118">
      <c r="U66" s="35"/>
      <c r="AP66" s="35"/>
      <c r="BK66" s="35"/>
      <c r="CF66" s="35"/>
      <c r="CT66" s="5">
        <v>13</v>
      </c>
      <c r="CY66" s="5" t="str">
        <v/>
      </c>
      <c r="CZ66" s="5">
        <v>91</v>
      </c>
      <c r="DA66" s="5" t="str">
        <v/>
      </c>
      <c r="DB66" s="5" t="str">
        <v/>
      </c>
      <c r="DD66" s="50"/>
      <c r="DI66" s="32" t="s">
        <v>238</v>
      </c>
      <c r="DJ66" s="33" t="s">
        <v>308</v>
      </c>
      <c r="DK66" s="33" t="s">
        <v>315</v>
      </c>
      <c r="DL66" s="33">
        <v>2</v>
      </c>
      <c r="DM66" s="33">
        <v>2</v>
      </c>
      <c r="DN66" s="34" t="s">
        <v>257</v>
      </c>
    </row>
    <row r="67" spans="21:118">
      <c r="U67" s="35"/>
      <c r="AP67" s="35"/>
      <c r="BK67" s="35"/>
      <c r="CF67" s="35"/>
      <c r="CT67" s="5">
        <v>14</v>
      </c>
      <c r="CY67" s="5" t="str">
        <v/>
      </c>
      <c r="CZ67" s="5">
        <v>80</v>
      </c>
      <c r="DA67" s="5" t="str">
        <v/>
      </c>
      <c r="DB67" s="5" t="str">
        <v/>
      </c>
      <c r="DD67" s="50"/>
      <c r="DI67" s="32" t="s">
        <v>238</v>
      </c>
      <c r="DJ67" s="33" t="s">
        <v>308</v>
      </c>
      <c r="DK67" s="33" t="s">
        <v>316</v>
      </c>
      <c r="DL67" s="33">
        <v>2</v>
      </c>
      <c r="DM67" s="33">
        <v>2</v>
      </c>
      <c r="DN67" s="34" t="s">
        <v>257</v>
      </c>
    </row>
    <row r="68" spans="21:118">
      <c r="U68" s="35"/>
      <c r="AP68" s="35"/>
      <c r="BK68" s="35"/>
      <c r="CF68" s="35"/>
      <c r="CT68" s="5">
        <v>15</v>
      </c>
      <c r="CY68" s="5" t="str">
        <v/>
      </c>
      <c r="CZ68" s="5">
        <v>73</v>
      </c>
      <c r="DA68" s="5" t="str">
        <v/>
      </c>
      <c r="DB68" s="5" t="str">
        <v/>
      </c>
      <c r="DD68" s="50"/>
      <c r="DI68" s="32" t="s">
        <v>238</v>
      </c>
      <c r="DJ68" s="33" t="s">
        <v>308</v>
      </c>
      <c r="DK68" s="33" t="s">
        <v>317</v>
      </c>
      <c r="DL68" s="33">
        <v>2</v>
      </c>
      <c r="DM68" s="33">
        <v>2</v>
      </c>
      <c r="DN68" s="34" t="s">
        <v>257</v>
      </c>
    </row>
    <row r="69" spans="21:118">
      <c r="U69" s="35"/>
      <c r="AP69" s="35"/>
      <c r="BK69" s="35"/>
      <c r="CF69" s="35"/>
      <c r="CT69" s="5">
        <v>16</v>
      </c>
      <c r="CY69" s="5" t="str">
        <v/>
      </c>
      <c r="CZ69" s="5">
        <v>77</v>
      </c>
      <c r="DA69" s="5" t="str">
        <v/>
      </c>
      <c r="DB69" s="5" t="str">
        <v/>
      </c>
      <c r="DD69" s="50"/>
      <c r="DI69" s="32" t="s">
        <v>241</v>
      </c>
      <c r="DJ69" s="33" t="s">
        <v>318</v>
      </c>
      <c r="DK69" s="33" t="s">
        <v>319</v>
      </c>
      <c r="DL69" s="33">
        <v>2</v>
      </c>
      <c r="DM69" s="33">
        <v>2</v>
      </c>
      <c r="DN69" s="34" t="s">
        <v>257</v>
      </c>
    </row>
    <row r="70" spans="21:118">
      <c r="U70" s="35"/>
      <c r="AP70" s="35"/>
      <c r="BK70" s="35"/>
      <c r="CF70" s="35"/>
      <c r="CT70" s="5">
        <v>17</v>
      </c>
      <c r="CY70" s="5" t="str">
        <v/>
      </c>
      <c r="CZ70" s="5">
        <v>92</v>
      </c>
      <c r="DA70" s="5" t="str">
        <v/>
      </c>
      <c r="DB70" s="5" t="str">
        <v/>
      </c>
      <c r="DD70" s="50"/>
      <c r="DI70" s="32" t="s">
        <v>241</v>
      </c>
      <c r="DJ70" s="33" t="s">
        <v>318</v>
      </c>
      <c r="DK70" s="33" t="s">
        <v>320</v>
      </c>
      <c r="DL70" s="33">
        <v>2</v>
      </c>
      <c r="DM70" s="33">
        <v>2</v>
      </c>
      <c r="DN70" s="34" t="s">
        <v>257</v>
      </c>
    </row>
    <row r="71" spans="21:118">
      <c r="U71" s="35"/>
      <c r="AP71" s="35"/>
      <c r="BK71" s="35"/>
      <c r="CF71" s="35"/>
      <c r="CT71" s="5">
        <v>18</v>
      </c>
      <c r="CY71" s="5" t="str">
        <v/>
      </c>
      <c r="CZ71" s="5">
        <v>82</v>
      </c>
      <c r="DA71" s="5" t="str">
        <v/>
      </c>
      <c r="DB71" s="5" t="str">
        <v/>
      </c>
      <c r="DD71" s="50"/>
      <c r="DI71" s="32" t="s">
        <v>241</v>
      </c>
      <c r="DJ71" s="33" t="s">
        <v>318</v>
      </c>
      <c r="DK71" s="33" t="s">
        <v>321</v>
      </c>
      <c r="DL71" s="33">
        <v>2</v>
      </c>
      <c r="DM71" s="33">
        <v>2</v>
      </c>
      <c r="DN71" s="34" t="s">
        <v>257</v>
      </c>
    </row>
    <row r="72" spans="21:118">
      <c r="U72" s="35"/>
      <c r="AP72" s="35"/>
      <c r="BK72" s="35"/>
      <c r="CF72" s="35"/>
      <c r="CT72" s="5">
        <v>19</v>
      </c>
      <c r="CY72" s="5" t="str">
        <v/>
      </c>
      <c r="CZ72" s="5">
        <v>73</v>
      </c>
      <c r="DA72" s="5" t="str">
        <v/>
      </c>
      <c r="DB72" s="5" t="str">
        <v/>
      </c>
      <c r="DD72" s="50"/>
      <c r="DI72" s="32" t="s">
        <v>241</v>
      </c>
      <c r="DJ72" s="33" t="s">
        <v>318</v>
      </c>
      <c r="DK72" s="33" t="s">
        <v>322</v>
      </c>
      <c r="DL72" s="33">
        <v>2</v>
      </c>
      <c r="DM72" s="33">
        <v>2</v>
      </c>
      <c r="DN72" s="34" t="s">
        <v>257</v>
      </c>
    </row>
    <row r="73" spans="21:118">
      <c r="U73" s="35"/>
      <c r="AP73" s="35"/>
      <c r="BK73" s="35"/>
      <c r="CF73" s="35"/>
      <c r="CT73" s="5">
        <v>20</v>
      </c>
      <c r="CY73" s="5" t="str">
        <v/>
      </c>
      <c r="CZ73" s="5">
        <v>72</v>
      </c>
      <c r="DA73" s="5" t="str">
        <v/>
      </c>
      <c r="DB73" s="5" t="str">
        <v/>
      </c>
      <c r="DD73" s="50"/>
      <c r="DI73" s="32" t="s">
        <v>241</v>
      </c>
      <c r="DJ73" s="33" t="s">
        <v>318</v>
      </c>
      <c r="DK73" s="33" t="s">
        <v>323</v>
      </c>
      <c r="DL73" s="33">
        <v>2</v>
      </c>
      <c r="DM73" s="33">
        <v>2</v>
      </c>
      <c r="DN73" s="34" t="s">
        <v>257</v>
      </c>
    </row>
    <row r="74" spans="21:118">
      <c r="U74" s="35"/>
      <c r="AP74" s="35"/>
      <c r="BK74" s="35"/>
      <c r="CF74" s="35"/>
      <c r="CT74" s="5">
        <v>21</v>
      </c>
      <c r="CY74" s="5" t="str">
        <v/>
      </c>
      <c r="CZ74" s="5" t="str">
        <v/>
      </c>
      <c r="DA74" s="5" t="str">
        <v/>
      </c>
      <c r="DB74" s="5" t="str">
        <v/>
      </c>
      <c r="DD74" s="50"/>
      <c r="DI74" s="32" t="s">
        <v>241</v>
      </c>
      <c r="DJ74" s="33" t="s">
        <v>318</v>
      </c>
      <c r="DK74" s="33" t="s">
        <v>324</v>
      </c>
      <c r="DL74" s="33">
        <v>2</v>
      </c>
      <c r="DM74" s="33">
        <v>2</v>
      </c>
      <c r="DN74" s="34" t="s">
        <v>257</v>
      </c>
    </row>
    <row r="75" spans="21:118">
      <c r="U75" s="35"/>
      <c r="AP75" s="35"/>
      <c r="BK75" s="35"/>
      <c r="CF75" s="35"/>
      <c r="CT75" s="5">
        <v>22</v>
      </c>
      <c r="CY75" s="5" t="str">
        <v/>
      </c>
      <c r="CZ75" s="5" t="str">
        <v/>
      </c>
      <c r="DA75" s="5" t="str">
        <v/>
      </c>
      <c r="DB75" s="5" t="str">
        <v/>
      </c>
      <c r="DD75" s="50"/>
      <c r="DI75" s="32" t="s">
        <v>243</v>
      </c>
      <c r="DJ75" s="33" t="s">
        <v>325</v>
      </c>
      <c r="DK75" s="33" t="s">
        <v>326</v>
      </c>
      <c r="DL75" s="33">
        <v>4</v>
      </c>
      <c r="DM75" s="33">
        <v>2</v>
      </c>
      <c r="DN75" s="34" t="s">
        <v>257</v>
      </c>
    </row>
    <row r="76" spans="21:118">
      <c r="U76" s="35"/>
      <c r="AP76" s="35"/>
      <c r="BK76" s="35"/>
      <c r="CF76" s="35"/>
      <c r="CT76" s="5">
        <v>23</v>
      </c>
      <c r="CY76" s="5" t="str">
        <v/>
      </c>
      <c r="CZ76" s="5" t="str">
        <v/>
      </c>
      <c r="DA76" s="5" t="str">
        <v/>
      </c>
      <c r="DB76" s="5" t="str">
        <v/>
      </c>
      <c r="DD76" s="50"/>
      <c r="DI76" s="32" t="s">
        <v>243</v>
      </c>
      <c r="DJ76" s="33" t="s">
        <v>325</v>
      </c>
      <c r="DK76" s="33" t="s">
        <v>327</v>
      </c>
      <c r="DL76" s="33">
        <v>4</v>
      </c>
      <c r="DM76" s="33">
        <v>2</v>
      </c>
      <c r="DN76" s="34" t="s">
        <v>257</v>
      </c>
    </row>
    <row r="77" spans="21:118">
      <c r="U77" s="35"/>
      <c r="AP77" s="35"/>
      <c r="BK77" s="35"/>
      <c r="CF77" s="35"/>
      <c r="CT77" s="5">
        <v>24</v>
      </c>
      <c r="CY77" s="5" t="str">
        <v/>
      </c>
      <c r="CZ77" s="5" t="str">
        <v/>
      </c>
      <c r="DA77" s="5" t="str">
        <v/>
      </c>
      <c r="DB77" s="5" t="str">
        <v/>
      </c>
      <c r="DD77" s="50"/>
      <c r="DI77" s="32" t="s">
        <v>243</v>
      </c>
      <c r="DJ77" s="33" t="s">
        <v>325</v>
      </c>
      <c r="DK77" s="33" t="s">
        <v>328</v>
      </c>
      <c r="DL77" s="33">
        <v>4</v>
      </c>
      <c r="DM77" s="33">
        <v>2</v>
      </c>
      <c r="DN77" s="34" t="s">
        <v>257</v>
      </c>
    </row>
    <row r="78" spans="21:118">
      <c r="U78" s="35"/>
      <c r="AP78" s="35"/>
      <c r="BK78" s="35"/>
      <c r="CF78" s="35"/>
      <c r="CT78" s="5">
        <v>25</v>
      </c>
      <c r="CY78" s="5" t="str">
        <v/>
      </c>
      <c r="CZ78" s="5" t="str">
        <v/>
      </c>
      <c r="DA78" s="5" t="str">
        <v/>
      </c>
      <c r="DB78" s="5" t="str">
        <v/>
      </c>
      <c r="DD78" s="50"/>
      <c r="DI78" s="32" t="s">
        <v>243</v>
      </c>
      <c r="DJ78" s="33" t="s">
        <v>325</v>
      </c>
      <c r="DK78" s="33" t="s">
        <v>329</v>
      </c>
      <c r="DL78" s="33">
        <v>4</v>
      </c>
      <c r="DM78" s="33">
        <v>2</v>
      </c>
      <c r="DN78" s="34" t="s">
        <v>257</v>
      </c>
    </row>
    <row r="79" spans="21:118">
      <c r="U79" s="35"/>
      <c r="AP79" s="35"/>
      <c r="BK79" s="35"/>
      <c r="CF79" s="35"/>
      <c r="CT79" s="5">
        <v>26</v>
      </c>
      <c r="CY79" s="5" t="str">
        <v/>
      </c>
      <c r="CZ79" s="5" t="str">
        <v/>
      </c>
      <c r="DA79" s="5" t="str">
        <v/>
      </c>
      <c r="DB79" s="5" t="str">
        <v/>
      </c>
      <c r="DD79" s="50"/>
      <c r="DI79" s="32" t="s">
        <v>243</v>
      </c>
      <c r="DJ79" s="33" t="s">
        <v>325</v>
      </c>
      <c r="DK79" s="33" t="s">
        <v>330</v>
      </c>
      <c r="DL79" s="33">
        <v>4</v>
      </c>
      <c r="DM79" s="33">
        <v>2</v>
      </c>
      <c r="DN79" s="34" t="s">
        <v>257</v>
      </c>
    </row>
    <row r="80" spans="21:118">
      <c r="U80" s="35"/>
      <c r="AP80" s="35"/>
      <c r="BK80" s="35"/>
      <c r="CF80" s="35"/>
      <c r="CT80" s="5">
        <v>27</v>
      </c>
      <c r="CY80" s="5" t="str">
        <v/>
      </c>
      <c r="CZ80" s="5" t="str">
        <v/>
      </c>
      <c r="DA80" s="5" t="str">
        <v/>
      </c>
      <c r="DB80" s="5" t="str">
        <v/>
      </c>
      <c r="DD80" s="50"/>
      <c r="DI80" s="32" t="s">
        <v>243</v>
      </c>
      <c r="DJ80" s="33" t="s">
        <v>325</v>
      </c>
      <c r="DK80" s="33" t="s">
        <v>331</v>
      </c>
      <c r="DL80" s="33">
        <v>4</v>
      </c>
      <c r="DM80" s="33">
        <v>2</v>
      </c>
      <c r="DN80" s="34" t="s">
        <v>257</v>
      </c>
    </row>
    <row r="81" spans="21:118">
      <c r="U81" s="35"/>
      <c r="AP81" s="35"/>
      <c r="BK81" s="35"/>
      <c r="CF81" s="35"/>
      <c r="CT81" s="5">
        <v>28</v>
      </c>
      <c r="CY81" s="5" t="str">
        <v/>
      </c>
      <c r="CZ81" s="5" t="str">
        <v/>
      </c>
      <c r="DA81" s="5" t="str">
        <v/>
      </c>
      <c r="DB81" s="5" t="str">
        <v/>
      </c>
      <c r="DD81" s="50"/>
      <c r="DI81" s="32" t="s">
        <v>243</v>
      </c>
      <c r="DJ81" s="33" t="s">
        <v>332</v>
      </c>
      <c r="DK81" s="33" t="s">
        <v>333</v>
      </c>
      <c r="DL81" s="33">
        <v>4</v>
      </c>
      <c r="DM81" s="33">
        <v>2</v>
      </c>
      <c r="DN81" s="34" t="s">
        <v>257</v>
      </c>
    </row>
    <row r="82" spans="21:118">
      <c r="U82" s="35"/>
      <c r="AP82" s="35"/>
      <c r="BK82" s="35"/>
      <c r="CF82" s="35"/>
      <c r="CT82" s="5">
        <v>29</v>
      </c>
      <c r="CY82" s="5" t="str">
        <v/>
      </c>
      <c r="CZ82" s="5" t="str">
        <v/>
      </c>
      <c r="DA82" s="5" t="str">
        <v/>
      </c>
      <c r="DB82" s="5" t="str">
        <v/>
      </c>
      <c r="DD82" s="50"/>
      <c r="DI82" s="32" t="s">
        <v>243</v>
      </c>
      <c r="DJ82" s="33" t="s">
        <v>332</v>
      </c>
      <c r="DK82" s="33" t="s">
        <v>334</v>
      </c>
      <c r="DL82" s="33">
        <v>4</v>
      </c>
      <c r="DM82" s="33">
        <v>2</v>
      </c>
      <c r="DN82" s="34" t="s">
        <v>257</v>
      </c>
    </row>
    <row r="83" spans="21:118">
      <c r="U83" s="35"/>
      <c r="AP83" s="35"/>
      <c r="BK83" s="35"/>
      <c r="CF83" s="35"/>
      <c r="CT83" s="5">
        <v>30</v>
      </c>
      <c r="CY83" s="5" t="str">
        <v/>
      </c>
      <c r="CZ83" s="5" t="str">
        <v/>
      </c>
      <c r="DA83" s="5" t="str">
        <v/>
      </c>
      <c r="DB83" s="5" t="str">
        <v/>
      </c>
      <c r="DD83" s="50"/>
      <c r="DI83" s="32" t="s">
        <v>243</v>
      </c>
      <c r="DJ83" s="33" t="s">
        <v>332</v>
      </c>
      <c r="DK83" s="33" t="s">
        <v>335</v>
      </c>
      <c r="DL83" s="33">
        <v>4</v>
      </c>
      <c r="DM83" s="33">
        <v>2</v>
      </c>
      <c r="DN83" s="34" t="s">
        <v>257</v>
      </c>
    </row>
    <row r="84" spans="21:118">
      <c r="U84" s="35"/>
      <c r="AP84" s="35"/>
      <c r="BK84" s="35"/>
      <c r="CF84" s="35"/>
      <c r="CT84" s="5">
        <v>31</v>
      </c>
      <c r="CY84" s="5" t="str">
        <v/>
      </c>
      <c r="CZ84" s="5" t="str">
        <v/>
      </c>
      <c r="DA84" s="5" t="str">
        <v/>
      </c>
      <c r="DB84" s="5" t="str">
        <v/>
      </c>
      <c r="DD84" s="50"/>
      <c r="DI84" s="32" t="s">
        <v>243</v>
      </c>
      <c r="DJ84" s="33" t="s">
        <v>332</v>
      </c>
      <c r="DK84" s="33" t="s">
        <v>336</v>
      </c>
      <c r="DL84" s="33">
        <v>4</v>
      </c>
      <c r="DM84" s="33">
        <v>2</v>
      </c>
      <c r="DN84" s="34" t="s">
        <v>257</v>
      </c>
    </row>
    <row r="85" spans="21:118">
      <c r="U85" s="35"/>
      <c r="AP85" s="35"/>
      <c r="BK85" s="35"/>
      <c r="CF85" s="35"/>
      <c r="CT85" s="5">
        <v>32</v>
      </c>
      <c r="CY85" s="5" t="str">
        <v/>
      </c>
      <c r="CZ85" s="5" t="str">
        <v/>
      </c>
      <c r="DA85" s="5" t="str">
        <v/>
      </c>
      <c r="DB85" s="5" t="str">
        <v/>
      </c>
      <c r="DD85" s="50"/>
      <c r="DI85" s="32" t="s">
        <v>243</v>
      </c>
      <c r="DJ85" s="33" t="s">
        <v>332</v>
      </c>
      <c r="DK85" s="33" t="s">
        <v>337</v>
      </c>
      <c r="DL85" s="33">
        <v>4</v>
      </c>
      <c r="DM85" s="33">
        <v>2</v>
      </c>
      <c r="DN85" s="34" t="s">
        <v>257</v>
      </c>
    </row>
    <row r="86" spans="21:118">
      <c r="U86" s="35"/>
      <c r="AP86" s="35"/>
      <c r="BK86" s="35"/>
      <c r="CF86" s="35"/>
      <c r="CT86" s="5">
        <v>33</v>
      </c>
      <c r="CY86" s="5" t="str">
        <v/>
      </c>
      <c r="CZ86" s="5" t="str">
        <v/>
      </c>
      <c r="DA86" s="5" t="str">
        <v/>
      </c>
      <c r="DB86" s="5" t="str">
        <v/>
      </c>
      <c r="DD86" s="50"/>
      <c r="DI86" s="32" t="s">
        <v>243</v>
      </c>
      <c r="DJ86" s="33" t="s">
        <v>332</v>
      </c>
      <c r="DK86" s="33" t="s">
        <v>338</v>
      </c>
      <c r="DL86" s="33">
        <v>4</v>
      </c>
      <c r="DM86" s="33">
        <v>2</v>
      </c>
      <c r="DN86" s="34" t="s">
        <v>257</v>
      </c>
    </row>
    <row r="87" spans="21:118">
      <c r="U87" s="35"/>
      <c r="AP87" s="35"/>
      <c r="BK87" s="35"/>
      <c r="CF87" s="35"/>
      <c r="CT87" s="5">
        <v>34</v>
      </c>
      <c r="CY87" s="5" t="str">
        <v/>
      </c>
      <c r="CZ87" s="5" t="str">
        <v/>
      </c>
      <c r="DA87" s="5" t="str">
        <v/>
      </c>
      <c r="DB87" s="5" t="str">
        <v/>
      </c>
      <c r="DD87" s="50"/>
      <c r="DI87" s="32" t="s">
        <v>243</v>
      </c>
      <c r="DJ87" s="33" t="s">
        <v>332</v>
      </c>
      <c r="DK87" s="33" t="s">
        <v>339</v>
      </c>
      <c r="DL87" s="33">
        <v>4</v>
      </c>
      <c r="DM87" s="33">
        <v>2</v>
      </c>
      <c r="DN87" s="34" t="s">
        <v>257</v>
      </c>
    </row>
    <row r="88" spans="21:118">
      <c r="U88" s="35"/>
      <c r="AP88" s="35"/>
      <c r="BK88" s="35"/>
      <c r="CF88" s="35"/>
      <c r="CT88" s="5">
        <v>35</v>
      </c>
      <c r="CY88" s="5" t="str">
        <v/>
      </c>
      <c r="CZ88" s="5" t="str">
        <v/>
      </c>
      <c r="DA88" s="5" t="str">
        <v/>
      </c>
      <c r="DB88" s="5" t="str">
        <v/>
      </c>
      <c r="DD88" s="50"/>
      <c r="DI88" s="32" t="s">
        <v>243</v>
      </c>
      <c r="DJ88" s="33" t="s">
        <v>332</v>
      </c>
      <c r="DK88" s="33" t="s">
        <v>340</v>
      </c>
      <c r="DL88" s="33">
        <v>4</v>
      </c>
      <c r="DM88" s="33">
        <v>2</v>
      </c>
      <c r="DN88" s="34" t="s">
        <v>257</v>
      </c>
    </row>
    <row r="89" spans="21:118">
      <c r="U89" s="35"/>
      <c r="AP89" s="35"/>
      <c r="BK89" s="35"/>
      <c r="CF89" s="35"/>
      <c r="CT89" s="5">
        <v>36</v>
      </c>
      <c r="CY89" s="5" t="str">
        <v/>
      </c>
      <c r="CZ89" s="5" t="str">
        <v/>
      </c>
      <c r="DA89" s="5" t="str">
        <v/>
      </c>
      <c r="DB89" s="5" t="str">
        <v/>
      </c>
      <c r="DD89" s="50"/>
      <c r="DI89" s="32" t="s">
        <v>243</v>
      </c>
      <c r="DJ89" s="33" t="s">
        <v>332</v>
      </c>
      <c r="DK89" s="33" t="s">
        <v>341</v>
      </c>
      <c r="DL89" s="33">
        <v>4</v>
      </c>
      <c r="DM89" s="33">
        <v>2</v>
      </c>
      <c r="DN89" s="34" t="s">
        <v>257</v>
      </c>
    </row>
    <row r="90" spans="21:118">
      <c r="U90" s="35"/>
      <c r="AP90" s="35"/>
      <c r="BK90" s="35"/>
      <c r="CF90" s="35"/>
      <c r="CT90" s="5">
        <v>37</v>
      </c>
      <c r="CY90" s="5" t="str">
        <v/>
      </c>
      <c r="CZ90" s="5" t="str">
        <v/>
      </c>
      <c r="DA90" s="5" t="str">
        <v/>
      </c>
      <c r="DB90" s="5" t="str">
        <v/>
      </c>
      <c r="DD90" s="50"/>
      <c r="DI90" s="32" t="s">
        <v>243</v>
      </c>
      <c r="DJ90" s="33" t="s">
        <v>342</v>
      </c>
      <c r="DK90" s="33" t="s">
        <v>343</v>
      </c>
      <c r="DL90" s="33">
        <v>4</v>
      </c>
      <c r="DM90" s="33">
        <v>2</v>
      </c>
      <c r="DN90" s="34" t="s">
        <v>257</v>
      </c>
    </row>
    <row r="91" spans="21:118">
      <c r="U91" s="35"/>
      <c r="AP91" s="35"/>
      <c r="BK91" s="35"/>
      <c r="CF91" s="35"/>
      <c r="CT91" s="5">
        <v>38</v>
      </c>
      <c r="CY91" s="5" t="str">
        <v/>
      </c>
      <c r="CZ91" s="5" t="str">
        <v/>
      </c>
      <c r="DA91" s="5" t="str">
        <v/>
      </c>
      <c r="DB91" s="5" t="str">
        <v/>
      </c>
      <c r="DD91" s="50"/>
      <c r="DI91" s="32" t="s">
        <v>243</v>
      </c>
      <c r="DJ91" s="33" t="s">
        <v>342</v>
      </c>
      <c r="DK91" s="33" t="s">
        <v>344</v>
      </c>
      <c r="DL91" s="33">
        <v>4</v>
      </c>
      <c r="DM91" s="33">
        <v>2</v>
      </c>
      <c r="DN91" s="34" t="s">
        <v>257</v>
      </c>
    </row>
    <row r="92" spans="21:118">
      <c r="U92" s="35"/>
      <c r="AP92" s="35"/>
      <c r="BK92" s="35"/>
      <c r="CF92" s="35"/>
      <c r="CT92" s="5">
        <v>39</v>
      </c>
      <c r="CY92" s="5" t="str">
        <v/>
      </c>
      <c r="CZ92" s="5" t="str">
        <v/>
      </c>
      <c r="DA92" s="5" t="str">
        <v/>
      </c>
      <c r="DB92" s="5" t="str">
        <v/>
      </c>
      <c r="DD92" s="50"/>
      <c r="DI92" s="32" t="s">
        <v>243</v>
      </c>
      <c r="DJ92" s="33" t="s">
        <v>345</v>
      </c>
      <c r="DK92" s="33" t="s">
        <v>346</v>
      </c>
      <c r="DL92" s="33">
        <v>4</v>
      </c>
      <c r="DM92" s="33">
        <v>2</v>
      </c>
      <c r="DN92" s="34" t="s">
        <v>257</v>
      </c>
    </row>
    <row r="93" spans="21:118">
      <c r="U93" s="35"/>
      <c r="AP93" s="35"/>
      <c r="BK93" s="35"/>
      <c r="CF93" s="35"/>
      <c r="CT93" s="5">
        <v>40</v>
      </c>
      <c r="CY93" s="5" t="str">
        <v/>
      </c>
      <c r="CZ93" s="5" t="str">
        <v/>
      </c>
      <c r="DA93" s="5" t="str">
        <v/>
      </c>
      <c r="DB93" s="5" t="str">
        <v/>
      </c>
      <c r="DD93" s="50"/>
      <c r="DI93" s="32" t="s">
        <v>243</v>
      </c>
      <c r="DJ93" s="33" t="s">
        <v>345</v>
      </c>
      <c r="DK93" s="33" t="s">
        <v>347</v>
      </c>
      <c r="DL93" s="33">
        <v>4</v>
      </c>
      <c r="DM93" s="33">
        <v>2</v>
      </c>
      <c r="DN93" s="34" t="s">
        <v>257</v>
      </c>
    </row>
    <row r="94" spans="21:118">
      <c r="U94" s="35"/>
      <c r="AP94" s="35"/>
      <c r="BK94" s="35"/>
      <c r="CF94" s="35"/>
      <c r="CT94" s="5">
        <v>41</v>
      </c>
      <c r="CY94" s="5" t="str">
        <v/>
      </c>
      <c r="CZ94" s="5" t="str">
        <v/>
      </c>
      <c r="DA94" s="5" t="str">
        <v/>
      </c>
      <c r="DB94" s="5" t="str">
        <v/>
      </c>
      <c r="DD94" s="50"/>
      <c r="DI94" s="32" t="s">
        <v>243</v>
      </c>
      <c r="DJ94" s="33" t="s">
        <v>345</v>
      </c>
      <c r="DK94" s="33" t="s">
        <v>348</v>
      </c>
      <c r="DL94" s="33">
        <v>4</v>
      </c>
      <c r="DM94" s="33">
        <v>2</v>
      </c>
      <c r="DN94" s="34" t="s">
        <v>257</v>
      </c>
    </row>
    <row r="95" spans="21:118">
      <c r="U95" s="35"/>
      <c r="AP95" s="35"/>
      <c r="BK95" s="35"/>
      <c r="CF95" s="35"/>
      <c r="CT95" s="5">
        <v>42</v>
      </c>
      <c r="CY95" s="5" t="str">
        <v/>
      </c>
      <c r="CZ95" s="5" t="str">
        <v/>
      </c>
      <c r="DA95" s="5" t="str">
        <v/>
      </c>
      <c r="DB95" s="5" t="str">
        <v/>
      </c>
      <c r="DD95" s="50"/>
      <c r="DI95" s="32" t="s">
        <v>243</v>
      </c>
      <c r="DJ95" s="33" t="s">
        <v>345</v>
      </c>
      <c r="DK95" s="33" t="s">
        <v>349</v>
      </c>
      <c r="DL95" s="33">
        <v>4</v>
      </c>
      <c r="DM95" s="33">
        <v>2</v>
      </c>
      <c r="DN95" s="34" t="s">
        <v>257</v>
      </c>
    </row>
    <row r="96" spans="21:118">
      <c r="U96" s="35"/>
      <c r="AP96" s="35"/>
      <c r="BK96" s="35"/>
      <c r="CF96" s="35"/>
      <c r="CT96" s="5">
        <v>43</v>
      </c>
      <c r="CY96" s="5" t="str">
        <v/>
      </c>
      <c r="CZ96" s="5" t="str">
        <v/>
      </c>
      <c r="DA96" s="5" t="str">
        <v/>
      </c>
      <c r="DB96" s="5" t="str">
        <v/>
      </c>
      <c r="DD96" s="50"/>
      <c r="DI96" s="32" t="s">
        <v>243</v>
      </c>
      <c r="DJ96" s="33" t="s">
        <v>350</v>
      </c>
      <c r="DK96" s="33" t="s">
        <v>351</v>
      </c>
      <c r="DL96" s="33">
        <v>4</v>
      </c>
      <c r="DM96" s="33">
        <v>2</v>
      </c>
      <c r="DN96" s="34" t="s">
        <v>257</v>
      </c>
    </row>
    <row r="97" spans="21:118">
      <c r="U97" s="35"/>
      <c r="AP97" s="35"/>
      <c r="BK97" s="35"/>
      <c r="CF97" s="35"/>
      <c r="CT97" s="5">
        <v>44</v>
      </c>
      <c r="CY97" s="5" t="str">
        <v/>
      </c>
      <c r="CZ97" s="5" t="str">
        <v/>
      </c>
      <c r="DA97" s="5" t="str">
        <v/>
      </c>
      <c r="DB97" s="5" t="str">
        <v/>
      </c>
      <c r="DD97" s="50"/>
      <c r="DI97" s="32" t="s">
        <v>243</v>
      </c>
      <c r="DJ97" s="33" t="s">
        <v>350</v>
      </c>
      <c r="DK97" s="33" t="s">
        <v>352</v>
      </c>
      <c r="DL97" s="33">
        <v>4</v>
      </c>
      <c r="DM97" s="33">
        <v>2</v>
      </c>
      <c r="DN97" s="34" t="s">
        <v>257</v>
      </c>
    </row>
    <row r="98" spans="21:118">
      <c r="U98" s="35"/>
      <c r="AP98" s="35"/>
      <c r="BK98" s="35"/>
      <c r="CF98" s="35"/>
      <c r="CT98" s="5">
        <v>45</v>
      </c>
      <c r="CY98" s="5" t="str">
        <v/>
      </c>
      <c r="CZ98" s="5" t="str">
        <v/>
      </c>
      <c r="DA98" s="5" t="str">
        <v/>
      </c>
      <c r="DB98" s="5" t="str">
        <v/>
      </c>
      <c r="DD98" s="50"/>
      <c r="DI98" s="32" t="s">
        <v>243</v>
      </c>
      <c r="DJ98" s="33" t="s">
        <v>350</v>
      </c>
      <c r="DK98" s="33" t="s">
        <v>353</v>
      </c>
      <c r="DL98" s="33">
        <v>4</v>
      </c>
      <c r="DM98" s="33">
        <v>2</v>
      </c>
      <c r="DN98" s="34" t="s">
        <v>257</v>
      </c>
    </row>
    <row r="99" spans="21:118">
      <c r="U99" s="35"/>
      <c r="AP99" s="35"/>
      <c r="BK99" s="35"/>
      <c r="CF99" s="35"/>
      <c r="CT99" s="5">
        <v>46</v>
      </c>
      <c r="CY99" s="5" t="str">
        <v/>
      </c>
      <c r="CZ99" s="5" t="str">
        <v/>
      </c>
      <c r="DA99" s="5" t="str">
        <v/>
      </c>
      <c r="DB99" s="5" t="str">
        <v/>
      </c>
      <c r="DD99" s="50"/>
      <c r="DI99" s="32" t="s">
        <v>243</v>
      </c>
      <c r="DJ99" s="33" t="s">
        <v>350</v>
      </c>
      <c r="DK99" s="33" t="s">
        <v>354</v>
      </c>
      <c r="DL99" s="33">
        <v>4</v>
      </c>
      <c r="DM99" s="33">
        <v>2</v>
      </c>
      <c r="DN99" s="34" t="s">
        <v>257</v>
      </c>
    </row>
    <row r="100" spans="21:118">
      <c r="U100" s="35"/>
      <c r="AP100" s="35"/>
      <c r="BK100" s="35"/>
      <c r="CF100" s="35"/>
      <c r="CT100" s="5">
        <v>47</v>
      </c>
      <c r="CY100" s="5" t="str">
        <v/>
      </c>
      <c r="CZ100" s="5" t="str">
        <v/>
      </c>
      <c r="DA100" s="5" t="str">
        <v/>
      </c>
      <c r="DB100" s="5" t="str">
        <v/>
      </c>
      <c r="DD100" s="50"/>
      <c r="DI100" s="32" t="s">
        <v>243</v>
      </c>
      <c r="DJ100" s="33" t="s">
        <v>355</v>
      </c>
      <c r="DK100" s="33" t="s">
        <v>356</v>
      </c>
      <c r="DL100" s="33">
        <v>4</v>
      </c>
      <c r="DM100" s="33">
        <v>2</v>
      </c>
      <c r="DN100" s="34" t="s">
        <v>257</v>
      </c>
    </row>
    <row r="101" spans="21:118">
      <c r="U101" s="35"/>
      <c r="AP101" s="35"/>
      <c r="BK101" s="35"/>
      <c r="CF101" s="35"/>
      <c r="CT101" s="5">
        <v>48</v>
      </c>
      <c r="CY101" s="5" t="str">
        <v/>
      </c>
      <c r="CZ101" s="5" t="str">
        <v/>
      </c>
      <c r="DA101" s="5" t="str">
        <v/>
      </c>
      <c r="DB101" s="5" t="str">
        <v/>
      </c>
      <c r="DD101" s="50"/>
      <c r="DI101" s="32" t="s">
        <v>243</v>
      </c>
      <c r="DJ101" s="33" t="s">
        <v>355</v>
      </c>
      <c r="DK101" s="33" t="s">
        <v>357</v>
      </c>
      <c r="DL101" s="33">
        <v>4</v>
      </c>
      <c r="DM101" s="33">
        <v>2</v>
      </c>
      <c r="DN101" s="34" t="s">
        <v>257</v>
      </c>
    </row>
    <row r="102" spans="21:118">
      <c r="U102" s="35"/>
      <c r="AP102" s="35"/>
      <c r="BK102" s="35"/>
      <c r="CF102" s="35"/>
      <c r="CT102" s="5">
        <v>49</v>
      </c>
      <c r="CY102" s="5" t="str">
        <v/>
      </c>
      <c r="CZ102" s="5" t="str">
        <v/>
      </c>
      <c r="DA102" s="5" t="str">
        <v/>
      </c>
      <c r="DB102" s="5" t="str">
        <v/>
      </c>
      <c r="DD102" s="50"/>
      <c r="DI102" s="32" t="s">
        <v>243</v>
      </c>
      <c r="DJ102" s="33" t="s">
        <v>355</v>
      </c>
      <c r="DK102" s="33" t="s">
        <v>358</v>
      </c>
      <c r="DL102" s="33">
        <v>4</v>
      </c>
      <c r="DM102" s="33">
        <v>2</v>
      </c>
      <c r="DN102" s="34" t="s">
        <v>257</v>
      </c>
    </row>
    <row r="103" spans="21:118">
      <c r="U103" s="35"/>
      <c r="AP103" s="35"/>
      <c r="BK103" s="35"/>
      <c r="CF103" s="35"/>
      <c r="CT103" s="5">
        <v>50</v>
      </c>
      <c r="CY103" s="5" t="str">
        <v/>
      </c>
      <c r="CZ103" s="5" t="str">
        <v/>
      </c>
      <c r="DA103" s="5" t="str">
        <v/>
      </c>
      <c r="DB103" s="5" t="str">
        <v/>
      </c>
      <c r="DD103" s="50"/>
      <c r="DI103" s="32" t="s">
        <v>243</v>
      </c>
      <c r="DJ103" s="33" t="s">
        <v>359</v>
      </c>
      <c r="DK103" s="33" t="s">
        <v>360</v>
      </c>
      <c r="DL103" s="33">
        <v>4</v>
      </c>
      <c r="DM103" s="33">
        <v>2</v>
      </c>
      <c r="DN103" s="34" t="s">
        <v>257</v>
      </c>
    </row>
    <row r="104" spans="21:118">
      <c r="U104" s="35"/>
      <c r="AP104" s="35"/>
      <c r="BK104" s="35"/>
      <c r="CF104" s="35"/>
      <c r="DD104" s="50"/>
      <c r="DI104" s="32" t="s">
        <v>243</v>
      </c>
      <c r="DJ104" s="33" t="s">
        <v>359</v>
      </c>
      <c r="DK104" s="33" t="s">
        <v>361</v>
      </c>
      <c r="DL104" s="33">
        <v>4</v>
      </c>
      <c r="DM104" s="33">
        <v>2</v>
      </c>
      <c r="DN104" s="34" t="s">
        <v>257</v>
      </c>
    </row>
    <row r="105" spans="21:118">
      <c r="U105" s="35"/>
      <c r="AP105" s="35"/>
      <c r="BK105" s="35"/>
      <c r="CF105" s="35"/>
      <c r="DD105" s="50"/>
      <c r="DI105" s="32" t="s">
        <v>243</v>
      </c>
      <c r="DJ105" s="33" t="s">
        <v>359</v>
      </c>
      <c r="DK105" s="33" t="s">
        <v>362</v>
      </c>
      <c r="DL105" s="33">
        <v>4</v>
      </c>
      <c r="DM105" s="33">
        <v>2</v>
      </c>
      <c r="DN105" s="34" t="s">
        <v>257</v>
      </c>
    </row>
    <row r="106" spans="21:118">
      <c r="U106" s="35"/>
      <c r="AP106" s="35"/>
      <c r="BK106" s="35"/>
      <c r="CF106" s="35"/>
      <c r="DD106" s="50"/>
      <c r="DI106" s="32" t="s">
        <v>243</v>
      </c>
      <c r="DJ106" s="33" t="s">
        <v>359</v>
      </c>
      <c r="DK106" s="33" t="s">
        <v>363</v>
      </c>
      <c r="DL106" s="33">
        <v>4</v>
      </c>
      <c r="DM106" s="33">
        <v>2</v>
      </c>
      <c r="DN106" s="34" t="s">
        <v>257</v>
      </c>
    </row>
    <row r="107" spans="21:118">
      <c r="U107" s="35"/>
      <c r="AP107" s="35"/>
      <c r="BK107" s="35"/>
      <c r="CF107" s="35"/>
      <c r="DD107" s="50"/>
      <c r="DI107" s="32" t="s">
        <v>243</v>
      </c>
      <c r="DJ107" s="33" t="s">
        <v>359</v>
      </c>
      <c r="DK107" s="33" t="s">
        <v>364</v>
      </c>
      <c r="DL107" s="33">
        <v>4</v>
      </c>
      <c r="DM107" s="33">
        <v>2</v>
      </c>
      <c r="DN107" s="34" t="s">
        <v>257</v>
      </c>
    </row>
    <row r="108" spans="21:118">
      <c r="U108" s="35"/>
      <c r="AP108" s="35"/>
      <c r="BK108" s="35"/>
      <c r="CF108" s="35"/>
      <c r="DD108" s="50"/>
      <c r="DI108" s="32" t="s">
        <v>243</v>
      </c>
      <c r="DJ108" s="33" t="s">
        <v>359</v>
      </c>
      <c r="DK108" s="33" t="s">
        <v>365</v>
      </c>
      <c r="DL108" s="33">
        <v>4</v>
      </c>
      <c r="DM108" s="33">
        <v>2</v>
      </c>
      <c r="DN108" s="34" t="s">
        <v>257</v>
      </c>
    </row>
    <row r="109" spans="21:118">
      <c r="U109" s="35"/>
      <c r="AP109" s="35"/>
      <c r="BK109" s="35"/>
      <c r="CF109" s="35"/>
      <c r="DD109" s="50"/>
      <c r="DI109" s="32" t="s">
        <v>243</v>
      </c>
      <c r="DJ109" s="33" t="s">
        <v>359</v>
      </c>
      <c r="DK109" s="33" t="s">
        <v>366</v>
      </c>
      <c r="DL109" s="33">
        <v>4</v>
      </c>
      <c r="DM109" s="33">
        <v>2</v>
      </c>
      <c r="DN109" s="34" t="s">
        <v>257</v>
      </c>
    </row>
    <row r="110" spans="21:118">
      <c r="U110" s="35"/>
      <c r="AP110" s="35"/>
      <c r="BK110" s="35"/>
      <c r="CF110" s="35"/>
      <c r="DD110" s="50"/>
      <c r="DI110" s="32" t="s">
        <v>243</v>
      </c>
      <c r="DJ110" s="33" t="s">
        <v>367</v>
      </c>
      <c r="DK110" s="33" t="s">
        <v>368</v>
      </c>
      <c r="DL110" s="33">
        <v>4</v>
      </c>
      <c r="DM110" s="33">
        <v>2</v>
      </c>
      <c r="DN110" s="34" t="s">
        <v>257</v>
      </c>
    </row>
    <row r="111" spans="21:118">
      <c r="U111" s="35"/>
      <c r="AP111" s="35"/>
      <c r="BK111" s="35"/>
      <c r="CF111" s="35"/>
      <c r="DD111" s="50"/>
      <c r="DI111" s="32" t="s">
        <v>243</v>
      </c>
      <c r="DJ111" s="33" t="s">
        <v>367</v>
      </c>
      <c r="DK111" s="33" t="s">
        <v>369</v>
      </c>
      <c r="DL111" s="33">
        <v>4</v>
      </c>
      <c r="DM111" s="33">
        <v>2</v>
      </c>
      <c r="DN111" s="34" t="s">
        <v>257</v>
      </c>
    </row>
    <row r="112" spans="21:118">
      <c r="U112" s="35"/>
      <c r="AP112" s="35"/>
      <c r="BK112" s="35"/>
      <c r="CF112" s="35"/>
      <c r="DD112" s="50"/>
      <c r="DI112" s="32" t="s">
        <v>243</v>
      </c>
      <c r="DJ112" s="33" t="s">
        <v>367</v>
      </c>
      <c r="DK112" s="33" t="s">
        <v>370</v>
      </c>
      <c r="DL112" s="33">
        <v>4</v>
      </c>
      <c r="DM112" s="33">
        <v>2</v>
      </c>
      <c r="DN112" s="34" t="s">
        <v>257</v>
      </c>
    </row>
    <row r="113" spans="21:118">
      <c r="U113" s="35"/>
      <c r="AP113" s="35"/>
      <c r="BK113" s="35"/>
      <c r="CF113" s="35"/>
      <c r="DD113" s="50"/>
      <c r="DI113" s="32" t="s">
        <v>243</v>
      </c>
      <c r="DJ113" s="33" t="s">
        <v>367</v>
      </c>
      <c r="DK113" s="33" t="s">
        <v>371</v>
      </c>
      <c r="DL113" s="33">
        <v>4</v>
      </c>
      <c r="DM113" s="33">
        <v>2</v>
      </c>
      <c r="DN113" s="34" t="s">
        <v>257</v>
      </c>
    </row>
    <row r="114" spans="21:118">
      <c r="U114" s="35"/>
      <c r="AP114" s="35"/>
      <c r="BK114" s="35"/>
      <c r="CF114" s="35"/>
      <c r="DD114" s="50"/>
      <c r="DI114" s="32" t="s">
        <v>243</v>
      </c>
      <c r="DJ114" s="33" t="s">
        <v>367</v>
      </c>
      <c r="DK114" s="33" t="s">
        <v>372</v>
      </c>
      <c r="DL114" s="33">
        <v>4</v>
      </c>
      <c r="DM114" s="33">
        <v>2</v>
      </c>
      <c r="DN114" s="34" t="s">
        <v>257</v>
      </c>
    </row>
    <row r="115" spans="21:118">
      <c r="U115" s="35"/>
      <c r="AP115" s="35"/>
      <c r="BK115" s="35"/>
      <c r="CF115" s="35"/>
      <c r="DD115" s="50"/>
      <c r="DI115" s="32" t="s">
        <v>243</v>
      </c>
      <c r="DJ115" s="33" t="s">
        <v>367</v>
      </c>
      <c r="DK115" s="33" t="s">
        <v>373</v>
      </c>
      <c r="DL115" s="33">
        <v>4</v>
      </c>
      <c r="DM115" s="33">
        <v>2</v>
      </c>
      <c r="DN115" s="34" t="s">
        <v>257</v>
      </c>
    </row>
    <row r="116" spans="21:118">
      <c r="U116" s="35"/>
      <c r="AP116" s="35"/>
      <c r="BK116" s="35"/>
      <c r="CF116" s="35"/>
      <c r="DD116" s="50"/>
      <c r="DI116" s="32" t="s">
        <v>243</v>
      </c>
      <c r="DJ116" s="33" t="s">
        <v>374</v>
      </c>
      <c r="DK116" s="33" t="s">
        <v>375</v>
      </c>
      <c r="DL116" s="33">
        <v>4</v>
      </c>
      <c r="DM116" s="33">
        <v>2</v>
      </c>
      <c r="DN116" s="34" t="s">
        <v>257</v>
      </c>
    </row>
    <row r="117" spans="21:118">
      <c r="U117" s="35"/>
      <c r="AP117" s="35"/>
      <c r="BK117" s="35"/>
      <c r="CF117" s="35"/>
      <c r="DD117" s="50"/>
      <c r="DI117" s="32" t="s">
        <v>243</v>
      </c>
      <c r="DJ117" s="33" t="s">
        <v>374</v>
      </c>
      <c r="DK117" s="33" t="s">
        <v>376</v>
      </c>
      <c r="DL117" s="33">
        <v>4</v>
      </c>
      <c r="DM117" s="33">
        <v>2</v>
      </c>
      <c r="DN117" s="34" t="s">
        <v>257</v>
      </c>
    </row>
    <row r="118" spans="21:118">
      <c r="U118" s="35"/>
      <c r="AP118" s="35"/>
      <c r="BK118" s="35"/>
      <c r="CF118" s="35"/>
      <c r="DD118" s="50"/>
      <c r="DI118" s="32" t="s">
        <v>243</v>
      </c>
      <c r="DJ118" s="33" t="s">
        <v>374</v>
      </c>
      <c r="DK118" s="33" t="s">
        <v>377</v>
      </c>
      <c r="DL118" s="33">
        <v>4</v>
      </c>
      <c r="DM118" s="33">
        <v>2</v>
      </c>
      <c r="DN118" s="34" t="s">
        <v>257</v>
      </c>
    </row>
    <row r="119" spans="21:118">
      <c r="U119" s="35"/>
      <c r="AP119" s="35"/>
      <c r="BK119" s="35"/>
      <c r="CF119" s="35"/>
      <c r="DD119" s="50"/>
      <c r="DI119" s="32" t="s">
        <v>243</v>
      </c>
      <c r="DJ119" s="33" t="s">
        <v>374</v>
      </c>
      <c r="DK119" s="33" t="s">
        <v>378</v>
      </c>
      <c r="DL119" s="33">
        <v>4</v>
      </c>
      <c r="DM119" s="33">
        <v>2</v>
      </c>
      <c r="DN119" s="34" t="s">
        <v>257</v>
      </c>
    </row>
    <row r="120" spans="21:118">
      <c r="U120" s="35"/>
      <c r="AP120" s="35"/>
      <c r="BK120" s="35"/>
      <c r="CF120" s="35"/>
      <c r="DD120" s="50"/>
      <c r="DI120" s="32" t="s">
        <v>243</v>
      </c>
      <c r="DJ120" s="33" t="s">
        <v>374</v>
      </c>
      <c r="DK120" s="33" t="s">
        <v>379</v>
      </c>
      <c r="DL120" s="33">
        <v>4</v>
      </c>
      <c r="DM120" s="33">
        <v>2</v>
      </c>
      <c r="DN120" s="34" t="s">
        <v>257</v>
      </c>
    </row>
    <row r="121" spans="21:118">
      <c r="U121" s="35"/>
      <c r="AP121" s="35"/>
      <c r="BK121" s="35"/>
      <c r="CF121" s="35"/>
      <c r="DD121" s="50"/>
      <c r="DI121" s="32" t="s">
        <v>243</v>
      </c>
      <c r="DJ121" s="33" t="s">
        <v>374</v>
      </c>
      <c r="DK121" s="33" t="s">
        <v>380</v>
      </c>
      <c r="DL121" s="33">
        <v>4</v>
      </c>
      <c r="DM121" s="33">
        <v>2</v>
      </c>
      <c r="DN121" s="34" t="s">
        <v>257</v>
      </c>
    </row>
    <row r="122" spans="21:118">
      <c r="U122" s="35"/>
      <c r="AP122" s="35"/>
      <c r="BK122" s="35"/>
      <c r="CF122" s="35"/>
      <c r="DD122" s="50"/>
      <c r="DI122" s="32" t="s">
        <v>243</v>
      </c>
      <c r="DJ122" s="33" t="s">
        <v>381</v>
      </c>
      <c r="DK122" s="33" t="s">
        <v>382</v>
      </c>
      <c r="DL122" s="33">
        <v>4</v>
      </c>
      <c r="DM122" s="33">
        <v>2</v>
      </c>
      <c r="DN122" s="34" t="s">
        <v>257</v>
      </c>
    </row>
    <row r="123" spans="21:118">
      <c r="U123" s="35"/>
      <c r="AP123" s="35"/>
      <c r="BK123" s="35"/>
      <c r="CF123" s="35"/>
      <c r="DD123" s="50"/>
      <c r="DI123" s="32" t="s">
        <v>243</v>
      </c>
      <c r="DJ123" s="33" t="s">
        <v>381</v>
      </c>
      <c r="DK123" s="33" t="s">
        <v>383</v>
      </c>
      <c r="DL123" s="33">
        <v>4</v>
      </c>
      <c r="DM123" s="33">
        <v>2</v>
      </c>
      <c r="DN123" s="34" t="s">
        <v>257</v>
      </c>
    </row>
    <row r="124" spans="21:118">
      <c r="U124" s="35"/>
      <c r="AP124" s="35"/>
      <c r="BK124" s="35"/>
      <c r="CF124" s="35"/>
      <c r="DD124" s="50"/>
      <c r="DI124" s="32" t="s">
        <v>243</v>
      </c>
      <c r="DJ124" s="33" t="s">
        <v>381</v>
      </c>
      <c r="DK124" s="33" t="s">
        <v>384</v>
      </c>
      <c r="DL124" s="33">
        <v>4</v>
      </c>
      <c r="DM124" s="33">
        <v>2</v>
      </c>
      <c r="DN124" s="34" t="s">
        <v>257</v>
      </c>
    </row>
    <row r="125" spans="21:118">
      <c r="U125" s="35"/>
      <c r="AP125" s="35"/>
      <c r="BK125" s="35"/>
      <c r="CF125" s="35"/>
      <c r="DD125" s="50"/>
      <c r="DI125" s="32" t="s">
        <v>245</v>
      </c>
      <c r="DJ125" s="33" t="s">
        <v>325</v>
      </c>
      <c r="DK125" s="33" t="s">
        <v>385</v>
      </c>
      <c r="DL125" s="33">
        <v>4</v>
      </c>
      <c r="DM125" s="33">
        <v>2</v>
      </c>
      <c r="DN125" s="34" t="s">
        <v>257</v>
      </c>
    </row>
    <row r="126" spans="21:118">
      <c r="U126" s="35"/>
      <c r="AP126" s="35"/>
      <c r="BK126" s="35"/>
      <c r="CF126" s="35"/>
      <c r="DD126" s="50"/>
      <c r="DI126" s="32" t="s">
        <v>245</v>
      </c>
      <c r="DJ126" s="33" t="s">
        <v>332</v>
      </c>
      <c r="DK126" s="33" t="s">
        <v>386</v>
      </c>
      <c r="DL126" s="33">
        <v>4</v>
      </c>
      <c r="DM126" s="33">
        <v>2</v>
      </c>
      <c r="DN126" s="34" t="s">
        <v>257</v>
      </c>
    </row>
    <row r="127" spans="21:118">
      <c r="U127" s="35"/>
      <c r="AP127" s="35"/>
      <c r="BK127" s="35"/>
      <c r="CF127" s="35"/>
      <c r="DD127" s="50"/>
      <c r="DI127" s="32" t="s">
        <v>245</v>
      </c>
      <c r="DJ127" s="33" t="s">
        <v>342</v>
      </c>
      <c r="DK127" s="33" t="s">
        <v>387</v>
      </c>
      <c r="DL127" s="33">
        <v>4</v>
      </c>
      <c r="DM127" s="33">
        <v>2</v>
      </c>
      <c r="DN127" s="34" t="s">
        <v>257</v>
      </c>
    </row>
    <row r="128" spans="21:118">
      <c r="U128" s="35"/>
      <c r="AP128" s="35"/>
      <c r="BK128" s="35"/>
      <c r="CF128" s="35"/>
      <c r="DD128" s="50"/>
      <c r="DI128" s="32" t="s">
        <v>245</v>
      </c>
      <c r="DJ128" s="33" t="s">
        <v>345</v>
      </c>
      <c r="DK128" s="33" t="s">
        <v>388</v>
      </c>
      <c r="DL128" s="33">
        <v>4</v>
      </c>
      <c r="DM128" s="33">
        <v>2</v>
      </c>
      <c r="DN128" s="34" t="s">
        <v>257</v>
      </c>
    </row>
    <row r="129" spans="21:118">
      <c r="U129" s="35"/>
      <c r="AP129" s="35"/>
      <c r="BK129" s="35"/>
      <c r="CF129" s="35"/>
      <c r="DD129" s="50"/>
      <c r="DI129" s="32" t="s">
        <v>245</v>
      </c>
      <c r="DJ129" s="33" t="s">
        <v>350</v>
      </c>
      <c r="DK129" s="33" t="s">
        <v>389</v>
      </c>
      <c r="DL129" s="33">
        <v>4</v>
      </c>
      <c r="DM129" s="33">
        <v>2</v>
      </c>
      <c r="DN129" s="34" t="s">
        <v>257</v>
      </c>
    </row>
    <row r="130" spans="21:118">
      <c r="U130" s="35"/>
      <c r="AP130" s="35"/>
      <c r="BK130" s="35"/>
      <c r="CF130" s="35"/>
      <c r="DD130" s="50"/>
      <c r="DI130" s="32" t="s">
        <v>245</v>
      </c>
      <c r="DJ130" s="33" t="s">
        <v>355</v>
      </c>
      <c r="DK130" s="33" t="s">
        <v>390</v>
      </c>
      <c r="DL130" s="33">
        <v>4</v>
      </c>
      <c r="DM130" s="33">
        <v>2</v>
      </c>
      <c r="DN130" s="34" t="s">
        <v>257</v>
      </c>
    </row>
    <row r="131" spans="21:118">
      <c r="U131" s="35"/>
      <c r="AP131" s="35"/>
      <c r="BK131" s="35"/>
      <c r="CF131" s="35"/>
      <c r="DD131" s="50"/>
      <c r="DI131" s="32" t="s">
        <v>245</v>
      </c>
      <c r="DJ131" s="33" t="s">
        <v>359</v>
      </c>
      <c r="DK131" s="33" t="s">
        <v>391</v>
      </c>
      <c r="DL131" s="33">
        <v>4</v>
      </c>
      <c r="DM131" s="33">
        <v>2</v>
      </c>
      <c r="DN131" s="34" t="s">
        <v>257</v>
      </c>
    </row>
    <row r="132" spans="21:118">
      <c r="U132" s="35"/>
      <c r="AP132" s="35"/>
      <c r="BK132" s="35"/>
      <c r="CF132" s="35"/>
      <c r="DD132" s="50"/>
      <c r="DI132" s="32" t="s">
        <v>245</v>
      </c>
      <c r="DJ132" s="33" t="s">
        <v>367</v>
      </c>
      <c r="DK132" s="33" t="s">
        <v>392</v>
      </c>
      <c r="DL132" s="33">
        <v>4</v>
      </c>
      <c r="DM132" s="33">
        <v>2</v>
      </c>
      <c r="DN132" s="34" t="s">
        <v>257</v>
      </c>
    </row>
    <row r="133" spans="21:118">
      <c r="U133" s="35"/>
      <c r="AP133" s="35"/>
      <c r="BK133" s="35"/>
      <c r="CF133" s="35"/>
      <c r="DD133" s="50"/>
      <c r="DI133" s="32" t="s">
        <v>245</v>
      </c>
      <c r="DJ133" s="33" t="s">
        <v>374</v>
      </c>
      <c r="DK133" s="33" t="s">
        <v>393</v>
      </c>
      <c r="DL133" s="33">
        <v>4</v>
      </c>
      <c r="DM133" s="33">
        <v>2</v>
      </c>
      <c r="DN133" s="34" t="s">
        <v>257</v>
      </c>
    </row>
    <row r="134" spans="21:118">
      <c r="U134" s="35"/>
      <c r="AP134" s="35"/>
      <c r="BK134" s="35"/>
      <c r="CF134" s="35"/>
      <c r="DD134" s="50"/>
      <c r="DI134" s="32" t="s">
        <v>245</v>
      </c>
      <c r="DJ134" s="33" t="s">
        <v>381</v>
      </c>
      <c r="DK134" s="33" t="s">
        <v>394</v>
      </c>
      <c r="DL134" s="33">
        <v>4</v>
      </c>
      <c r="DM134" s="33">
        <v>2</v>
      </c>
      <c r="DN134" s="34" t="s">
        <v>257</v>
      </c>
    </row>
    <row r="135" spans="21:118">
      <c r="U135" s="35"/>
      <c r="AP135" s="35"/>
      <c r="BK135" s="35"/>
      <c r="CF135" s="35"/>
      <c r="DD135" s="50"/>
      <c r="DI135" s="51" t="s">
        <v>238</v>
      </c>
      <c r="DJ135" s="52"/>
      <c r="DK135" s="53" t="s">
        <v>28</v>
      </c>
      <c r="DL135" s="52">
        <v>4</v>
      </c>
      <c r="DM135" s="52">
        <v>2</v>
      </c>
      <c r="DN135" s="54" t="s">
        <v>257</v>
      </c>
    </row>
    <row r="136" spans="21:118">
      <c r="U136" s="35"/>
      <c r="AP136" s="35"/>
      <c r="BK136" s="35"/>
      <c r="CF136" s="35"/>
      <c r="DD136" s="50"/>
      <c r="DI136" s="51" t="s">
        <v>241</v>
      </c>
      <c r="DJ136" s="52"/>
      <c r="DK136" s="52" t="s">
        <v>28</v>
      </c>
      <c r="DL136" s="52">
        <v>4</v>
      </c>
      <c r="DM136" s="52">
        <v>2</v>
      </c>
      <c r="DN136" s="54" t="s">
        <v>257</v>
      </c>
    </row>
    <row r="137" spans="21:118">
      <c r="U137" s="35"/>
      <c r="AP137" s="35"/>
      <c r="BK137" s="35"/>
      <c r="CF137" s="35"/>
      <c r="DD137" s="50"/>
      <c r="DI137" s="51" t="s">
        <v>243</v>
      </c>
      <c r="DJ137" s="52"/>
      <c r="DK137" s="52" t="s">
        <v>28</v>
      </c>
      <c r="DL137" s="52">
        <v>4</v>
      </c>
      <c r="DM137" s="52">
        <v>2</v>
      </c>
      <c r="DN137" s="54" t="s">
        <v>257</v>
      </c>
    </row>
    <row r="138" ht="14.55" spans="21:118">
      <c r="U138" s="35"/>
      <c r="AP138" s="35"/>
      <c r="BK138" s="35"/>
      <c r="CF138" s="35"/>
      <c r="DD138" s="50"/>
      <c r="DI138" s="55" t="s">
        <v>245</v>
      </c>
      <c r="DJ138" s="56"/>
      <c r="DK138" s="56" t="s">
        <v>28</v>
      </c>
      <c r="DL138" s="56">
        <v>4</v>
      </c>
      <c r="DM138" s="56">
        <v>2</v>
      </c>
      <c r="DN138" s="57" t="s">
        <v>257</v>
      </c>
    </row>
    <row r="139" spans="21:118">
      <c r="U139" s="35"/>
      <c r="AP139" s="35"/>
      <c r="BK139" s="35"/>
      <c r="CF139" s="35"/>
      <c r="DD139" s="50"/>
    </row>
    <row r="140" spans="21:118">
      <c r="U140" s="35"/>
      <c r="AP140" s="35"/>
      <c r="BK140" s="35"/>
      <c r="CF140" s="35"/>
      <c r="DD140" s="50"/>
    </row>
    <row r="141" spans="21:118">
      <c r="U141" s="35"/>
      <c r="AP141" s="35"/>
      <c r="BK141" s="35"/>
      <c r="CF141" s="35"/>
      <c r="DD141" s="50"/>
    </row>
    <row r="142" spans="21:118">
      <c r="U142" s="35"/>
      <c r="AP142" s="35"/>
      <c r="BK142" s="35"/>
      <c r="CF142" s="35"/>
      <c r="DD142" s="50"/>
    </row>
    <row r="143" spans="21:118">
      <c r="U143" s="35"/>
      <c r="AP143" s="35"/>
      <c r="BK143" s="35"/>
      <c r="CF143" s="35"/>
      <c r="DD143" s="50"/>
    </row>
    <row r="144" spans="21:118">
      <c r="U144" s="35"/>
      <c r="AP144" s="35"/>
      <c r="BK144" s="35"/>
      <c r="CF144" s="35"/>
      <c r="DD144" s="50"/>
    </row>
    <row r="145" spans="21:108">
      <c r="U145" s="35"/>
      <c r="AP145" s="35"/>
      <c r="BK145" s="35"/>
      <c r="CF145" s="35"/>
      <c r="DD145" s="50"/>
    </row>
    <row r="146" spans="21:108">
      <c r="U146" s="35"/>
      <c r="AP146" s="35"/>
      <c r="BK146" s="35"/>
      <c r="CF146" s="35"/>
      <c r="DD146" s="50"/>
    </row>
    <row r="147" spans="21:108">
      <c r="U147" s="35"/>
      <c r="AP147" s="35"/>
      <c r="BK147" s="35"/>
      <c r="CF147" s="35"/>
      <c r="DD147" s="50"/>
    </row>
    <row r="148" spans="21:108">
      <c r="U148" s="35"/>
      <c r="AP148" s="35"/>
      <c r="BK148" s="35"/>
      <c r="CF148" s="35"/>
      <c r="DD148" s="50"/>
    </row>
    <row r="149" spans="21:108">
      <c r="U149" s="35"/>
      <c r="AP149" s="35"/>
      <c r="BK149" s="35"/>
      <c r="CF149" s="35"/>
      <c r="DD149" s="50"/>
    </row>
    <row r="150" spans="21:108">
      <c r="U150" s="35"/>
      <c r="AP150" s="35"/>
      <c r="BK150" s="35"/>
      <c r="CF150" s="35"/>
      <c r="DD150" s="50"/>
    </row>
    <row r="151" spans="21:108">
      <c r="U151" s="35"/>
      <c r="AP151" s="35"/>
      <c r="BK151" s="35"/>
      <c r="CF151" s="35"/>
      <c r="DD151" s="50"/>
    </row>
    <row r="152" spans="21:108">
      <c r="U152" s="35"/>
      <c r="AP152" s="35"/>
      <c r="BK152" s="35"/>
      <c r="CF152" s="35"/>
      <c r="DD152" s="50"/>
    </row>
    <row r="153" spans="21:108">
      <c r="U153" s="35"/>
      <c r="AP153" s="35"/>
      <c r="BK153" s="35"/>
      <c r="CF153" s="35"/>
      <c r="DD153" s="50"/>
    </row>
    <row r="154" spans="21:108">
      <c r="U154" s="35"/>
      <c r="AP154" s="35"/>
      <c r="BK154" s="35"/>
      <c r="CF154" s="35"/>
      <c r="DD154" s="50"/>
    </row>
    <row r="155" spans="21:108">
      <c r="U155" s="35"/>
      <c r="AP155" s="35"/>
      <c r="BK155" s="35"/>
      <c r="CF155" s="35"/>
      <c r="DD155" s="50"/>
    </row>
    <row r="156" spans="21:108">
      <c r="U156" s="35"/>
      <c r="AP156" s="35"/>
      <c r="BK156" s="35"/>
      <c r="CF156" s="35"/>
      <c r="DD156" s="50"/>
    </row>
    <row r="157" spans="21:108">
      <c r="U157" s="35"/>
      <c r="AP157" s="35"/>
      <c r="BK157" s="35"/>
      <c r="CF157" s="35"/>
      <c r="DD157" s="50"/>
    </row>
    <row r="158" spans="21:108">
      <c r="U158" s="35"/>
      <c r="AP158" s="35"/>
      <c r="BK158" s="35"/>
      <c r="CF158" s="35"/>
      <c r="DD158" s="50"/>
    </row>
    <row r="159" spans="21:108">
      <c r="U159" s="35"/>
      <c r="AP159" s="35"/>
      <c r="BK159" s="35"/>
      <c r="CF159" s="35"/>
      <c r="DD159" s="50"/>
    </row>
    <row r="160" spans="21:108">
      <c r="U160" s="35"/>
      <c r="AP160" s="35"/>
      <c r="BK160" s="35"/>
      <c r="CF160" s="35"/>
      <c r="DD160" s="50"/>
    </row>
    <row r="161" spans="21:108">
      <c r="U161" s="35"/>
      <c r="AP161" s="35"/>
      <c r="BK161" s="35"/>
      <c r="CF161" s="35"/>
      <c r="DD161" s="50"/>
    </row>
    <row r="162" spans="21:108">
      <c r="U162" s="35"/>
      <c r="AP162" s="35"/>
      <c r="BK162" s="35"/>
      <c r="CF162" s="35"/>
      <c r="DD162" s="50"/>
    </row>
    <row r="163" spans="21:108">
      <c r="U163" s="35"/>
      <c r="AP163" s="35"/>
      <c r="BK163" s="35"/>
      <c r="CF163" s="35"/>
      <c r="DD163" s="50"/>
    </row>
    <row r="164" spans="21:108">
      <c r="U164" s="35"/>
      <c r="AP164" s="35"/>
      <c r="BK164" s="35"/>
      <c r="CF164" s="35"/>
      <c r="DD164" s="50"/>
    </row>
    <row r="165" spans="21:108">
      <c r="U165" s="35"/>
      <c r="AP165" s="35"/>
      <c r="BK165" s="35"/>
      <c r="CF165" s="35"/>
      <c r="DD165" s="50"/>
    </row>
    <row r="166" spans="21:108">
      <c r="U166" s="35"/>
      <c r="AP166" s="35"/>
      <c r="BK166" s="35"/>
      <c r="CF166" s="35"/>
      <c r="DD166" s="50"/>
    </row>
    <row r="167" spans="21:108">
      <c r="U167" s="35"/>
      <c r="AP167" s="35"/>
      <c r="BK167" s="35"/>
      <c r="CF167" s="35"/>
      <c r="DD167" s="50"/>
    </row>
    <row r="168" spans="21:108">
      <c r="U168" s="35"/>
      <c r="AP168" s="35"/>
      <c r="BK168" s="35"/>
      <c r="CF168" s="35"/>
      <c r="DD168" s="50"/>
    </row>
    <row r="169" spans="21:108">
      <c r="U169" s="35"/>
      <c r="AP169" s="35"/>
      <c r="BK169" s="35"/>
      <c r="CF169" s="35"/>
      <c r="DD169" s="50"/>
    </row>
    <row r="170" spans="21:108">
      <c r="U170" s="35"/>
      <c r="AP170" s="35"/>
      <c r="BK170" s="35"/>
      <c r="CF170" s="35"/>
      <c r="DD170" s="50"/>
    </row>
    <row r="171" spans="21:108">
      <c r="U171" s="35"/>
      <c r="AP171" s="35"/>
      <c r="BK171" s="35"/>
      <c r="CF171" s="35"/>
      <c r="DD171" s="50"/>
    </row>
    <row r="172" spans="21:108">
      <c r="U172" s="35"/>
      <c r="AP172" s="35"/>
      <c r="BK172" s="35"/>
      <c r="CF172" s="35"/>
      <c r="DD172" s="50"/>
    </row>
    <row r="173" spans="21:108">
      <c r="U173" s="35"/>
      <c r="AP173" s="35"/>
      <c r="BK173" s="35"/>
      <c r="CF173" s="35"/>
      <c r="DD173" s="50"/>
    </row>
    <row r="174" spans="21:108">
      <c r="U174" s="35"/>
      <c r="AP174" s="35"/>
      <c r="BK174" s="35"/>
      <c r="CF174" s="35"/>
      <c r="DD174" s="50"/>
    </row>
    <row r="175" spans="21:108">
      <c r="U175" s="35"/>
      <c r="AP175" s="35"/>
      <c r="BK175" s="35"/>
      <c r="CF175" s="35"/>
      <c r="DD175" s="50"/>
    </row>
    <row r="176" spans="21:108">
      <c r="U176" s="35"/>
      <c r="AP176" s="35"/>
      <c r="BK176" s="35"/>
      <c r="CF176" s="35"/>
      <c r="DD176" s="50"/>
    </row>
    <row r="177" spans="21:108">
      <c r="U177" s="35"/>
      <c r="AP177" s="35"/>
      <c r="BK177" s="35"/>
      <c r="CF177" s="35"/>
      <c r="DD177" s="50"/>
    </row>
    <row r="178" spans="21:108">
      <c r="U178" s="35"/>
      <c r="AP178" s="35"/>
      <c r="BK178" s="35"/>
      <c r="CF178" s="35"/>
      <c r="DD178" s="50"/>
    </row>
    <row r="179" spans="21:108">
      <c r="U179" s="35"/>
      <c r="AP179" s="35"/>
      <c r="BK179" s="35"/>
      <c r="CF179" s="35"/>
      <c r="DD179" s="50"/>
    </row>
    <row r="180" spans="21:108">
      <c r="U180" s="35"/>
      <c r="AP180" s="35"/>
      <c r="BK180" s="35"/>
      <c r="CF180" s="35"/>
      <c r="DD180" s="50"/>
    </row>
    <row r="181" spans="21:108">
      <c r="U181" s="35"/>
      <c r="AP181" s="35"/>
      <c r="BK181" s="35"/>
      <c r="CF181" s="35"/>
      <c r="DD181" s="50"/>
    </row>
    <row r="182" spans="21:108">
      <c r="U182" s="35"/>
      <c r="AP182" s="35"/>
      <c r="BK182" s="35"/>
      <c r="CF182" s="35"/>
      <c r="DD182" s="50"/>
    </row>
    <row r="183" spans="21:108">
      <c r="U183" s="35"/>
      <c r="AP183" s="35"/>
      <c r="BK183" s="35"/>
      <c r="CF183" s="35"/>
      <c r="DD183" s="50"/>
    </row>
    <row r="184" spans="21:108">
      <c r="U184" s="35"/>
      <c r="AP184" s="35"/>
      <c r="BK184" s="35"/>
      <c r="CF184" s="35"/>
      <c r="DD184" s="50"/>
    </row>
    <row r="185" spans="21:108">
      <c r="U185" s="35"/>
      <c r="AP185" s="35"/>
      <c r="BK185" s="35"/>
      <c r="CF185" s="35"/>
      <c r="DD185" s="50"/>
    </row>
    <row r="186" spans="21:108">
      <c r="U186" s="35"/>
      <c r="AP186" s="35"/>
      <c r="BK186" s="35"/>
      <c r="CF186" s="35"/>
      <c r="DD186" s="50"/>
    </row>
    <row r="187" spans="21:108">
      <c r="U187" s="35"/>
      <c r="AP187" s="35"/>
      <c r="BK187" s="35"/>
      <c r="CF187" s="35"/>
      <c r="DD187" s="50"/>
    </row>
    <row r="188" spans="21:108">
      <c r="U188" s="35"/>
      <c r="AP188" s="35"/>
      <c r="BK188" s="35"/>
      <c r="CF188" s="35"/>
      <c r="DD188" s="50"/>
    </row>
    <row r="189" spans="21:108">
      <c r="U189" s="35"/>
      <c r="AP189" s="35"/>
      <c r="BK189" s="35"/>
      <c r="CF189" s="35"/>
      <c r="DD189" s="50"/>
    </row>
    <row r="190" spans="21:108">
      <c r="U190" s="35"/>
      <c r="AP190" s="35"/>
      <c r="BK190" s="35"/>
      <c r="CF190" s="35"/>
      <c r="DD190" s="50"/>
    </row>
    <row r="191" spans="21:108">
      <c r="U191" s="35"/>
      <c r="AP191" s="35"/>
      <c r="BK191" s="35"/>
      <c r="CF191" s="35"/>
      <c r="DD191" s="50"/>
    </row>
    <row r="192" spans="21:108">
      <c r="U192" s="35"/>
      <c r="AP192" s="35"/>
      <c r="BK192" s="35"/>
      <c r="CF192" s="35"/>
      <c r="DD192" s="50"/>
    </row>
    <row r="193" spans="1:108">
      <c r="U193" s="35"/>
      <c r="AP193" s="35"/>
      <c r="BK193" s="35"/>
      <c r="CF193" s="35"/>
      <c r="DD193" s="50"/>
    </row>
    <row r="194" spans="1:108">
      <c r="U194" s="35"/>
      <c r="AP194" s="35"/>
      <c r="BK194" s="35"/>
      <c r="CF194" s="35"/>
      <c r="DD194" s="50"/>
    </row>
    <row r="195" spans="1:108">
      <c r="U195" s="35"/>
      <c r="AP195" s="35"/>
      <c r="BK195" s="35"/>
      <c r="CF195" s="35"/>
      <c r="DD195" s="50"/>
    </row>
    <row r="196" spans="1:108">
      <c r="U196" s="35"/>
      <c r="AP196" s="35"/>
      <c r="BK196" s="35"/>
      <c r="CF196" s="35"/>
      <c r="DD196" s="50"/>
    </row>
    <row r="197" spans="1:108">
      <c r="U197" s="35"/>
      <c r="AP197" s="35"/>
      <c r="BK197" s="35"/>
      <c r="CF197" s="35"/>
      <c r="DD197" s="50"/>
    </row>
    <row r="198" spans="1:108">
      <c r="U198" s="35"/>
      <c r="AP198" s="35"/>
      <c r="BK198" s="35"/>
      <c r="CF198" s="35"/>
      <c r="DD198" s="50"/>
    </row>
    <row r="199" spans="1:108">
      <c r="U199" s="35"/>
      <c r="AP199" s="35"/>
      <c r="BK199" s="35"/>
      <c r="CF199" s="35"/>
      <c r="DD199" s="50"/>
    </row>
    <row r="200" spans="1:108">
      <c r="U200" s="35"/>
      <c r="AP200" s="35"/>
      <c r="BK200" s="35"/>
      <c r="CF200" s="35"/>
      <c r="DD200" s="50"/>
    </row>
    <row r="201" spans="1:108">
      <c r="U201" s="35"/>
      <c r="AP201" s="35"/>
      <c r="BK201" s="35"/>
      <c r="CF201" s="35"/>
      <c r="DD201" s="50"/>
    </row>
    <row r="202" spans="1:108">
      <c r="U202" s="35"/>
      <c r="AP202" s="35"/>
      <c r="BK202" s="35"/>
      <c r="CF202" s="35"/>
      <c r="DD202" s="50"/>
    </row>
    <row r="203" spans="1:108">
      <c r="A203" s="58"/>
      <c r="B203" s="59"/>
      <c r="C203" s="59"/>
      <c r="D203" s="59"/>
      <c r="E203" s="59"/>
      <c r="F203" s="59"/>
      <c r="G203" s="59"/>
      <c r="H203" s="59"/>
      <c r="I203" s="59"/>
      <c r="J203" s="60"/>
      <c r="K203" s="59"/>
      <c r="L203" s="59"/>
      <c r="M203" s="59"/>
      <c r="N203" s="59"/>
      <c r="O203" s="59"/>
      <c r="P203" s="59"/>
      <c r="Q203" s="59"/>
      <c r="R203" s="59"/>
      <c r="S203" s="59"/>
      <c r="T203" s="59"/>
      <c r="U203" s="61"/>
      <c r="V203" s="58"/>
      <c r="W203" s="59"/>
      <c r="X203" s="59"/>
      <c r="Y203" s="59"/>
      <c r="Z203" s="59"/>
      <c r="AA203" s="59"/>
      <c r="AB203" s="59"/>
      <c r="AC203" s="59"/>
      <c r="AD203" s="59"/>
      <c r="AE203" s="60"/>
      <c r="AF203" s="59"/>
      <c r="AG203" s="59"/>
      <c r="AH203" s="59"/>
      <c r="AI203" s="59"/>
      <c r="AJ203" s="59"/>
      <c r="AK203" s="59"/>
      <c r="AL203" s="59"/>
      <c r="AM203" s="59"/>
      <c r="AN203" s="59"/>
      <c r="AO203" s="59"/>
      <c r="AP203" s="61"/>
      <c r="AQ203" s="58"/>
      <c r="AR203" s="59"/>
      <c r="AS203" s="59"/>
      <c r="AT203" s="59"/>
      <c r="AU203" s="59"/>
      <c r="AV203" s="59"/>
      <c r="AW203" s="59"/>
      <c r="AX203" s="59"/>
      <c r="AY203" s="59"/>
      <c r="AZ203" s="60"/>
      <c r="BA203" s="59"/>
      <c r="BB203" s="59"/>
      <c r="BC203" s="59"/>
      <c r="BD203" s="59"/>
      <c r="BE203" s="59"/>
      <c r="BF203" s="59"/>
      <c r="BG203" s="59"/>
      <c r="BH203" s="59"/>
      <c r="BI203" s="59"/>
      <c r="BJ203" s="59"/>
      <c r="BK203" s="61"/>
      <c r="BL203" s="58"/>
      <c r="BM203" s="59"/>
      <c r="BN203" s="59"/>
      <c r="BO203" s="59"/>
      <c r="BP203" s="59"/>
      <c r="BQ203" s="59"/>
      <c r="BR203" s="59"/>
      <c r="BS203" s="59"/>
      <c r="BT203" s="59"/>
      <c r="BU203" s="60"/>
      <c r="BV203" s="59"/>
      <c r="BW203" s="59"/>
      <c r="BX203" s="59"/>
      <c r="BY203" s="59"/>
      <c r="BZ203" s="59"/>
      <c r="CA203" s="59"/>
      <c r="CB203" s="59"/>
      <c r="CC203" s="59"/>
      <c r="CD203" s="59"/>
      <c r="CE203" s="59"/>
      <c r="CF203" s="61"/>
      <c r="DD203" s="50"/>
    </row>
    <row r="204" ht="14.55" spans="1:108">
      <c r="DD204" s="62"/>
    </row>
  </sheetData>
  <sheetProtection algorithmName="SHA-512" hashValue="ooPzBRfse9ZLUk6Sqhf8TAz3XKabgbzPL+RlZArk0ggVcT+tMYABZl1jNML4u6HJkkkikUbLB0jQZ38Yxy/GTg==" saltValue="l3ZqvDjQ0MW58TI4IM9Zhg==" spinCount="100000" sheet="1" objects="1" scenarios="1"/>
  <mergeCells count="9">
    <mergeCell ref="A1:J1"/>
    <mergeCell ref="K1:T1"/>
    <mergeCell ref="V1:AE1"/>
    <mergeCell ref="AF1:AO1"/>
    <mergeCell ref="AQ1:AZ1"/>
    <mergeCell ref="BA1:BJ1"/>
    <mergeCell ref="BL1:BU1"/>
    <mergeCell ref="BV1:CE1"/>
    <mergeCell ref="CO7:CP1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7" master="" otherUserPermission="visible"/>
  <rangeList sheetStid="26" master="" otherUserPermission="visible"/>
  <rangeList sheetStid="1" master="" otherUserPermission="visible"/>
  <rangeList sheetStid="15" master="" otherUserPermission="visible"/>
  <rangeList sheetStid="21" master="" otherUserPermission="visible"/>
  <rangeList sheetStid="22" master="" otherUserPermission="visible"/>
  <rangeList sheetStid="6" master="" otherUserPermission="visible"/>
  <rangeList sheetStid="24" master="" otherUserPermission="visible"/>
  <rangeList sheetStid="25" master="" otherUserPermission="visible"/>
  <rangeList sheetStid="2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INSTRUCTIONS</vt:lpstr>
      <vt:lpstr>INPUT DATA</vt:lpstr>
      <vt:lpstr>Q1</vt:lpstr>
      <vt:lpstr>Q2</vt:lpstr>
      <vt:lpstr>Q3</vt:lpstr>
      <vt:lpstr>Q4</vt:lpstr>
      <vt:lpstr>1st SEMESTRAL GRADE</vt:lpstr>
      <vt:lpstr>2nd SEMESTRAL GRADE</vt:lpstr>
      <vt:lpstr>QUARTERLY AVERAGE</vt:lpstr>
      <vt:lpstr>Helper(IMPORTANT!)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User</cp:lastModifiedBy>
  <dcterms:created xsi:type="dcterms:W3CDTF">2015-06-02T20:29:00Z</dcterms:created>
  <dcterms:modified xsi:type="dcterms:W3CDTF">2026-10-20T18:09:31Z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478ABF1B5AD2475BA0038F6CF49043C1_12</vt:lpwstr>
  </property>
  <property fmtid="{D5CDD505-2E9C-101B-9397-08002B2CF9AE}" pid="3" name="KSOProductBuildVer">
    <vt:lpwstr>1033-12.1.0.29162</vt:lpwstr>
  </property>
  <property fmtid="{D5CDD505-2E9C-101B-9397-08002B2CF9AE}" pid="4" name="CalculationRule">
    <vt:i4>0</vt:i4>
  </property>
</Properties>
</file>