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one\Downloads\"/>
    </mc:Choice>
  </mc:AlternateContent>
  <xr:revisionPtr revIDLastSave="0" documentId="8_{0D382BD2-F708-4201-B3C4-9AC959E70816}" xr6:coauthVersionLast="47" xr6:coauthVersionMax="47" xr10:uidLastSave="{00000000-0000-0000-0000-000000000000}"/>
  <bookViews>
    <workbookView xWindow="-120" yWindow="-120" windowWidth="38640" windowHeight="21120" xr2:uid="{B8735C8D-5CE3-4F62-8BA4-A3E97C353820}"/>
  </bookViews>
  <sheets>
    <sheet name="Analysis Results" sheetId="1" r:id="rId1"/>
    <sheet name="Summary &amp; graph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2" l="1"/>
  <c r="Q39" i="2"/>
  <c r="Q43" i="2"/>
  <c r="Q35" i="2"/>
  <c r="O48" i="2"/>
  <c r="O49" i="2"/>
  <c r="O50" i="2"/>
  <c r="O47" i="2"/>
  <c r="O46" i="2"/>
  <c r="O43" i="2"/>
  <c r="O44" i="2"/>
  <c r="O45" i="2"/>
  <c r="P43" i="2" s="1"/>
  <c r="R43" i="2" s="1"/>
  <c r="O40" i="2"/>
  <c r="O41" i="2"/>
  <c r="O42" i="2"/>
  <c r="O39" i="2"/>
  <c r="O36" i="2"/>
  <c r="O37" i="2"/>
  <c r="O38" i="2"/>
  <c r="O35" i="2"/>
  <c r="P35" i="2" s="1"/>
  <c r="R35" i="2" s="1"/>
  <c r="K35" i="2"/>
  <c r="L35" i="2" s="1"/>
  <c r="N35" i="2" s="1"/>
  <c r="M47" i="2"/>
  <c r="M43" i="2"/>
  <c r="M39" i="2"/>
  <c r="M35" i="2"/>
  <c r="I35" i="2"/>
  <c r="K48" i="2"/>
  <c r="K49" i="2"/>
  <c r="K50" i="2"/>
  <c r="K47" i="2"/>
  <c r="K45" i="2"/>
  <c r="K44" i="2"/>
  <c r="K46" i="2"/>
  <c r="K43" i="2"/>
  <c r="K40" i="2"/>
  <c r="K41" i="2"/>
  <c r="K42" i="2"/>
  <c r="K39" i="2"/>
  <c r="L39" i="2"/>
  <c r="N39" i="2" s="1"/>
  <c r="K36" i="2"/>
  <c r="K37" i="2"/>
  <c r="K38" i="2"/>
  <c r="L47" i="2"/>
  <c r="N47" i="2" s="1"/>
  <c r="L43" i="2"/>
  <c r="N43" i="2" s="1"/>
  <c r="I39" i="2"/>
  <c r="G35" i="2"/>
  <c r="H35" i="2"/>
  <c r="J35" i="2" s="1"/>
  <c r="G36" i="2"/>
  <c r="G37" i="2"/>
  <c r="G38" i="2"/>
  <c r="G39" i="2"/>
  <c r="G40" i="2"/>
  <c r="G41" i="2"/>
  <c r="G42" i="2"/>
  <c r="G43" i="2"/>
  <c r="G47" i="2"/>
  <c r="G44" i="2"/>
  <c r="G45" i="2"/>
  <c r="G46" i="2"/>
  <c r="G48" i="2"/>
  <c r="G49" i="2"/>
  <c r="G50" i="2"/>
  <c r="I43" i="2"/>
  <c r="I47" i="2"/>
  <c r="D35" i="2"/>
  <c r="C12" i="2"/>
  <c r="W43" i="2" s="1"/>
  <c r="D36" i="2"/>
  <c r="U24" i="2"/>
  <c r="V24" i="2"/>
  <c r="T24" i="2"/>
  <c r="Y39" i="2"/>
  <c r="D12" i="2"/>
  <c r="X53" i="2" s="1"/>
  <c r="E12" i="2"/>
  <c r="Y43" i="2" s="1"/>
  <c r="D48" i="2"/>
  <c r="E48" i="2"/>
  <c r="F48" i="2"/>
  <c r="D49" i="2"/>
  <c r="E49" i="2"/>
  <c r="F49" i="2"/>
  <c r="D50" i="2"/>
  <c r="E50" i="2"/>
  <c r="F50" i="2"/>
  <c r="F47" i="2"/>
  <c r="E47" i="2"/>
  <c r="D47" i="2"/>
  <c r="D44" i="2"/>
  <c r="E44" i="2"/>
  <c r="F44" i="2"/>
  <c r="D45" i="2"/>
  <c r="E45" i="2"/>
  <c r="F45" i="2"/>
  <c r="D46" i="2"/>
  <c r="E46" i="2"/>
  <c r="F46" i="2"/>
  <c r="F43" i="2"/>
  <c r="E43" i="2"/>
  <c r="D43" i="2"/>
  <c r="D40" i="2"/>
  <c r="E40" i="2"/>
  <c r="F40" i="2"/>
  <c r="D41" i="2"/>
  <c r="E41" i="2"/>
  <c r="F41" i="2"/>
  <c r="D42" i="2"/>
  <c r="E42" i="2"/>
  <c r="F42" i="2"/>
  <c r="F39" i="2"/>
  <c r="E39" i="2"/>
  <c r="D39" i="2"/>
  <c r="E36" i="2"/>
  <c r="F36" i="2"/>
  <c r="D37" i="2"/>
  <c r="E37" i="2"/>
  <c r="F37" i="2"/>
  <c r="D38" i="2"/>
  <c r="E38" i="2"/>
  <c r="F38" i="2"/>
  <c r="F35" i="2"/>
  <c r="E35" i="2"/>
  <c r="F3" i="1"/>
  <c r="L106" i="1"/>
  <c r="I106" i="1"/>
  <c r="F106" i="1"/>
  <c r="L96" i="1"/>
  <c r="I96" i="1"/>
  <c r="F96" i="1"/>
  <c r="M72" i="1"/>
  <c r="J72" i="1"/>
  <c r="G72" i="1"/>
  <c r="I82" i="1"/>
  <c r="F82" i="1"/>
  <c r="L94" i="1"/>
  <c r="I94" i="1"/>
  <c r="L87" i="1"/>
  <c r="I87" i="1"/>
  <c r="L82" i="1"/>
  <c r="L72" i="1"/>
  <c r="I72" i="1"/>
  <c r="F94" i="1"/>
  <c r="F87" i="1"/>
  <c r="F72" i="1"/>
  <c r="M49" i="1"/>
  <c r="J49" i="1"/>
  <c r="G49" i="1"/>
  <c r="L67" i="1"/>
  <c r="I67" i="1"/>
  <c r="L61" i="1"/>
  <c r="I61" i="1"/>
  <c r="L56" i="1"/>
  <c r="I56" i="1"/>
  <c r="L49" i="1"/>
  <c r="I49" i="1"/>
  <c r="F67" i="1"/>
  <c r="F61" i="1"/>
  <c r="F56" i="1"/>
  <c r="F49" i="1"/>
  <c r="M24" i="1"/>
  <c r="J24" i="1"/>
  <c r="G24" i="1"/>
  <c r="I24" i="1"/>
  <c r="L44" i="1"/>
  <c r="I44" i="1"/>
  <c r="L37" i="1"/>
  <c r="I37" i="1"/>
  <c r="L30" i="1"/>
  <c r="I30" i="1"/>
  <c r="L24" i="1"/>
  <c r="F44" i="1"/>
  <c r="F37" i="1"/>
  <c r="F30" i="1"/>
  <c r="F24" i="1"/>
  <c r="M3" i="1"/>
  <c r="J3" i="1"/>
  <c r="L14" i="1"/>
  <c r="I14" i="1"/>
  <c r="L9" i="1"/>
  <c r="I9" i="1"/>
  <c r="L19" i="1"/>
  <c r="I19" i="1"/>
  <c r="G3" i="1"/>
  <c r="F9" i="1"/>
  <c r="F19" i="1"/>
  <c r="F14" i="1"/>
  <c r="I3" i="1"/>
  <c r="L3" i="1"/>
  <c r="H47" i="2" l="1"/>
  <c r="J47" i="2" s="1"/>
  <c r="H43" i="2"/>
  <c r="J43" i="2" s="1"/>
  <c r="P47" i="2"/>
  <c r="R47" i="2" s="1"/>
  <c r="H39" i="2"/>
  <c r="J39" i="2" s="1"/>
  <c r="X35" i="2"/>
  <c r="X43" i="2"/>
  <c r="W39" i="2"/>
  <c r="X39" i="2"/>
  <c r="W47" i="2"/>
  <c r="X47" i="2"/>
  <c r="W51" i="2"/>
  <c r="Y51" i="2"/>
  <c r="W53" i="2"/>
  <c r="X51" i="2"/>
  <c r="Y53" i="2"/>
  <c r="Y47" i="2"/>
  <c r="W35" i="2"/>
  <c r="Y35" i="2"/>
  <c r="P39" i="2"/>
  <c r="R39" i="2" s="1"/>
</calcChain>
</file>

<file path=xl/sharedStrings.xml><?xml version="1.0" encoding="utf-8"?>
<sst xmlns="http://schemas.openxmlformats.org/spreadsheetml/2006/main" count="825" uniqueCount="425">
  <si>
    <t>Sentiment analysis</t>
  </si>
  <si>
    <t>Top Words</t>
  </si>
  <si>
    <t>Party</t>
  </si>
  <si>
    <t>Member</t>
  </si>
  <si>
    <t>Speech</t>
  </si>
  <si>
    <t>word count</t>
  </si>
  <si>
    <t>(%) +</t>
  </si>
  <si>
    <t>Member average</t>
  </si>
  <si>
    <t>Party  average</t>
  </si>
  <si>
    <t>(%) -</t>
  </si>
  <si>
    <t xml:space="preserve">Party  average
</t>
  </si>
  <si>
    <t>(%) ~</t>
  </si>
  <si>
    <t>1st word</t>
  </si>
  <si>
    <t>%</t>
  </si>
  <si>
    <t>2nd word</t>
  </si>
  <si>
    <t>3rd word</t>
  </si>
  <si>
    <t>4th word</t>
  </si>
  <si>
    <t>5th word</t>
  </si>
  <si>
    <t>FdI</t>
  </si>
  <si>
    <t>Giorgia Meloni</t>
  </si>
  <si>
    <t>GIORGIA MELONI DURISSIMA CONTRO ELLY SCHLEIN “NON SCAPPARE RISPONDI”_pulito.txt</t>
  </si>
  <si>
    <t>democrat</t>
  </si>
  <si>
    <t>leader</t>
  </si>
  <si>
    <t>europe</t>
  </si>
  <si>
    <t>candid</t>
  </si>
  <si>
    <t>presidt</t>
  </si>
  <si>
    <t>Giorgia Meloni Oggi come ieri noi siamo questo_pulito.txt</t>
  </si>
  <si>
    <t>cuor</t>
  </si>
  <si>
    <t>qui</t>
  </si>
  <si>
    <t>stor</t>
  </si>
  <si>
    <t>fiaccol</t>
  </si>
  <si>
    <t>accend</t>
  </si>
  <si>
    <t>Giorgia Meloni a Caivano - Il discorso INTEGRALE_pulito.txt</t>
  </si>
  <si>
    <t>stat</t>
  </si>
  <si>
    <t>far</t>
  </si>
  <si>
    <t>ringraz</t>
  </si>
  <si>
    <t>istitu</t>
  </si>
  <si>
    <t>Il discorso di Giorgia Meloni ad Atreju 2023 - INTEGRALE (Parte 1)_pulito.txt</t>
  </si>
  <si>
    <t>vogl</t>
  </si>
  <si>
    <t>dir</t>
  </si>
  <si>
    <t>sol</t>
  </si>
  <si>
    <t>graz</t>
  </si>
  <si>
    <t>cos</t>
  </si>
  <si>
    <t>Il discorso di Giorgia Meloni al comizio finale per le Europee 2024 - INTEGRALE_pulito.txt</t>
  </si>
  <si>
    <t>govern</t>
  </si>
  <si>
    <t>italian</t>
  </si>
  <si>
    <t>dic</t>
  </si>
  <si>
    <t>Onu_meloni_pulito.txt</t>
  </si>
  <si>
    <t>nazion</t>
  </si>
  <si>
    <t>esser</t>
  </si>
  <si>
    <t>mond</t>
  </si>
  <si>
    <t>traffic</t>
  </si>
  <si>
    <t>poss</t>
  </si>
  <si>
    <t>Ignazio La Russa</t>
  </si>
  <si>
    <t>la russa_pulito.txt</t>
  </si>
  <si>
    <t>president</t>
  </si>
  <si>
    <t>cap</t>
  </si>
  <si>
    <t>sen</t>
  </si>
  <si>
    <t>dellunion</t>
  </si>
  <si>
    <t>IL SENATO RICORDA SILVIO BERLUSCONI IL DISCORSO DEL PRESIDENTE IGNAZIO LA RUSSA_pulito.txt</t>
  </si>
  <si>
    <t>berluscon</t>
  </si>
  <si>
    <t>sempr</t>
  </si>
  <si>
    <t>polit</t>
  </si>
  <si>
    <t>mil</t>
  </si>
  <si>
    <t>Il primo discorso da Presidente del Senato di Ignazio La Russa Da non perdere!_pulito.txt</t>
  </si>
  <si>
    <t>part</t>
  </si>
  <si>
    <t>Alpini La Russa «Disegno legge per mini naja volontaria di 40 giorni»_pulito.txt</t>
  </si>
  <si>
    <t>oggi</t>
  </si>
  <si>
    <t>altre</t>
  </si>
  <si>
    <t>La Russa fa il saluto romano alla Camera_pulito.txt</t>
  </si>
  <si>
    <t>attent</t>
  </si>
  <si>
    <t>viet</t>
  </si>
  <si>
    <t>gestualit</t>
  </si>
  <si>
    <t>accentu</t>
  </si>
  <si>
    <t>Carlo Fidanza</t>
  </si>
  <si>
    <t>Fidanza gli imbarazzanti paragoni tra CHICO e la SALIS_pulito.txt</t>
  </si>
  <si>
    <t>anni</t>
  </si>
  <si>
    <t>ilar</t>
  </si>
  <si>
    <t>molt</t>
  </si>
  <si>
    <t>CARLO FIDANZA SERVE UNA VERA POLITICA EUROPEA PER LA DIFESA_pulito.txt</t>
  </si>
  <si>
    <t>lunion</t>
  </si>
  <si>
    <t>dellital</t>
  </si>
  <si>
    <t>giust</t>
  </si>
  <si>
    <t>sicurezz</t>
  </si>
  <si>
    <t>Fidanza “lEURO-BUGIA” di Conte sul PNRR_pulito.txt</t>
  </si>
  <si>
    <t>aver</t>
  </si>
  <si>
    <t>grand</t>
  </si>
  <si>
    <t>miliard</t>
  </si>
  <si>
    <t>Fidanza DIFENDERE la DEMOCRAZIA dai SEDICENTI DEMOCRATICI!_pulito.txt</t>
  </si>
  <si>
    <t>sinistr</t>
  </si>
  <si>
    <t>dittatur</t>
  </si>
  <si>
    <t>fa</t>
  </si>
  <si>
    <t>Fidanza SULL’ASSEGNO UNICO L’ENNESIMA EUROFOLLIA!_pulito.txt</t>
  </si>
  <si>
    <t>figl</t>
  </si>
  <si>
    <t>comunitar</t>
  </si>
  <si>
    <t>diritt</t>
  </si>
  <si>
    <t>prestazion</t>
  </si>
  <si>
    <t>paes</t>
  </si>
  <si>
    <t>Marco Marsilio</t>
  </si>
  <si>
    <t>LItalia delle Regioni - La dichiarazione del Presidente della Regione Abruzzo Marco Marsilio_pulito.txt</t>
  </si>
  <si>
    <t>region</t>
  </si>
  <si>
    <t>material</t>
  </si>
  <si>
    <t>ruol</t>
  </si>
  <si>
    <t>territor</t>
  </si>
  <si>
    <t>Marsilio Insultato perchè non sono nato in Abruzzo_pulito.txt</t>
  </si>
  <si>
    <t>migrant</t>
  </si>
  <si>
    <t>orgogl</t>
  </si>
  <si>
    <t>insult</t>
  </si>
  <si>
    <t>Regionali Abruzzo Marsilio Mai stato indagato con chi mi ha calunniato ci vediamo in tribunale_pulito.txt</t>
  </si>
  <si>
    <t>abruzz</t>
  </si>
  <si>
    <t>mai</t>
  </si>
  <si>
    <t>Infrastrutture: "Il nuovo Abruzzo è già realtà", intervista a Marco Marsilio_pulito.txt</t>
  </si>
  <si>
    <t>impres</t>
  </si>
  <si>
    <t>parl</t>
  </si>
  <si>
    <t>realizz</t>
  </si>
  <si>
    <t>infrastruttur</t>
  </si>
  <si>
    <t>port</t>
  </si>
  <si>
    <t>Elezioni Abruzzo il discorso integrale del candidato Presidente di centrodestra Marco Marsilio_pulito.txt</t>
  </si>
  <si>
    <t>buon</t>
  </si>
  <si>
    <t>labruzz</t>
  </si>
  <si>
    <t>torn</t>
  </si>
  <si>
    <t>PD</t>
  </si>
  <si>
    <t>Ellie Schlein</t>
  </si>
  <si>
    <t>Schlein-al-Pride-di-Milano-Nostro-abbraccio-stretto-e-non-passeranno_pulito.txt</t>
  </si>
  <si>
    <t>person</t>
  </si>
  <si>
    <t>lavor</t>
  </si>
  <si>
    <t>trans</t>
  </si>
  <si>
    <t>Schlein-Si-allEuropa-degli-investimenti-no-ai-paradisi-fiscali_pulito.txt</t>
  </si>
  <si>
    <t>europ</t>
  </si>
  <si>
    <t>invest</t>
  </si>
  <si>
    <t>fiscal</t>
  </si>
  <si>
    <t>Elly-Schlein-a-Camporosso-il-discorso-integrale-alla-Festa-dellUnità_pulito.txt</t>
  </si>
  <si>
    <t>prim</t>
  </si>
  <si>
    <t>Intervento-del-Segretario-del-PD-Elly-Schlein-agli-Stati-Generali-dei-commercialisti-2024_pulito.txt</t>
  </si>
  <si>
    <t>Il-discorso-di-Elly-Schlein-dopo-la-vittoria-alle-primarie-del-Pd_pulito.txt</t>
  </si>
  <si>
    <t>insiem</t>
  </si>
  <si>
    <t>ecco</t>
  </si>
  <si>
    <t>ELLY-SCHLEIN-IL-MIO-NOME-NON-CI-SARÀ-NEL-SIMBOLO-DEL-PARTITO-DEMOCRATICO-ALLE-ELEZIONI-EUROPEE_pulito.txt</t>
  </si>
  <si>
    <t>tant</t>
  </si>
  <si>
    <t>Stefano Bonaccini</t>
  </si>
  <si>
    <t>Stefano Bonaccini  Regione Emilia-Romagna  Biomedical valley_pulito.txt</t>
  </si>
  <si>
    <t>due</t>
  </si>
  <si>
    <t>Pd Tutta unaltra storia Lintervento di Stefano Bonaccini a Bologna_pulito.txt</t>
  </si>
  <si>
    <t>Intervento conclusivo Stefano Bonaccini - LEUROPA DI DOMANI - Firenze 28102023_pulito.txt</t>
  </si>
  <si>
    <t>bisogn</t>
  </si>
  <si>
    <t>LA GRANDE TRANSIZIONE   INTERVENTO DI STEFANO BONACCINI_pulito.txt</t>
  </si>
  <si>
    <t>fatt</t>
  </si>
  <si>
    <t>Bonaccini si candida alla segreteria del Pd il discorso integrale E il momento di esserci_pulito.txt</t>
  </si>
  <si>
    <t>Il discorso di Stefano Bonaccini al Santuccio di Varese_pulito.txt</t>
  </si>
  <si>
    <t>qualcun</t>
  </si>
  <si>
    <t>Bonaccini candidato alle elezioni Europee il messaggio in un video «Un nuovo inizio in Emili_pulito.txt</t>
  </si>
  <si>
    <t>leurop</t>
  </si>
  <si>
    <t>Brando Benifei</t>
  </si>
  <si>
    <t>Brando Benifei Europa geopolitica_pulito.txt</t>
  </si>
  <si>
    <t>cris</t>
  </si>
  <si>
    <t>global</t>
  </si>
  <si>
    <t>Brando Benifei allAssemblea Pd_pulito.txt</t>
  </si>
  <si>
    <t>nuov</t>
  </si>
  <si>
    <t>dobb</t>
  </si>
  <si>
    <t>Brando Benifei Caso Ilaria Salis_pulito.txt</t>
  </si>
  <si>
    <t>questaul</t>
  </si>
  <si>
    <t>cas</t>
  </si>
  <si>
    <t>rispett</t>
  </si>
  <si>
    <t>dignit</t>
  </si>
  <si>
    <t>Brando Benifei 14 febbraio 2023_pulito.txt</t>
  </si>
  <si>
    <t>organ</t>
  </si>
  <si>
    <t>etic</t>
  </si>
  <si>
    <t>fin</t>
  </si>
  <si>
    <t>Brando Benifei 18 gennaio 2023_pulito.txt</t>
  </si>
  <si>
    <t>brasil</t>
  </si>
  <si>
    <t>bolsonar</t>
  </si>
  <si>
    <t>popol</t>
  </si>
  <si>
    <t>altri</t>
  </si>
  <si>
    <t>Brando Benifei Partenariato strategico e globale UE-Egitto_pulito.txt</t>
  </si>
  <si>
    <t>egitt</t>
  </si>
  <si>
    <t>5G&amp;Co L’intervento di Brando Benifei (Parlamento europeo)_pulito.txt</t>
  </si>
  <si>
    <t>quind</t>
  </si>
  <si>
    <t>regol</t>
  </si>
  <si>
    <t>artificial</t>
  </si>
  <si>
    <t>fondamental</t>
  </si>
  <si>
    <t>Roberto Gualtieri</t>
  </si>
  <si>
    <t>Il ministro Gualtieri alla 95a Giornata mondiale del risparmio_pulito.txt</t>
  </si>
  <si>
    <t>sosten</t>
  </si>
  <si>
    <t>sostenibilit</t>
  </si>
  <si>
    <t>finanziar</t>
  </si>
  <si>
    <t>sistem</t>
  </si>
  <si>
    <t>Leurodeputato PD Gualtieri Positiva la lettera di Von der Leyen_pulito.txt</t>
  </si>
  <si>
    <t>letter</t>
  </si>
  <si>
    <t>valut</t>
  </si>
  <si>
    <t>posit</t>
  </si>
  <si>
    <t>Roberto Gualtieri discorso di apertura della manifestazione del PD a Piazza del Popolo_pulito.txt</t>
  </si>
  <si>
    <t>poi</t>
  </si>
  <si>
    <t>comun</t>
  </si>
  <si>
    <t>futur</t>
  </si>
  <si>
    <t>unic</t>
  </si>
  <si>
    <t>Intervento Roberto Gualtieri_pulito.txt</t>
  </si>
  <si>
    <t>Le prime parole di Gualtieri da sindaco di Roma_pulito.txt</t>
  </si>
  <si>
    <t>citt</t>
  </si>
  <si>
    <t>tutt</t>
  </si>
  <si>
    <t>davver</t>
  </si>
  <si>
    <t>Lega</t>
  </si>
  <si>
    <t>Matteo Salvini</t>
  </si>
  <si>
    <t>MATTEO SALVINI IN PIAZZA A BARI PER SOSTENERE FABIO ROMITO SINDACO_pulito.txt</t>
  </si>
  <si>
    <t>bar</t>
  </si>
  <si>
    <t>leg</t>
  </si>
  <si>
    <t>guerr</t>
  </si>
  <si>
    <t>viv</t>
  </si>
  <si>
    <t>Salvini elenca cosa si può fare dopo il decreto Salva-Casa dalle verande alle vetrate_pulito.txt</t>
  </si>
  <si>
    <t>pian</t>
  </si>
  <si>
    <t>metr</t>
  </si>
  <si>
    <t>Centrodestra in piazza Salvini Vinciamo in tutte le regioni e mandiamo via governo_pulito.txt</t>
  </si>
  <si>
    <t>qualc</t>
  </si>
  <si>
    <t>mes</t>
  </si>
  <si>
    <t>Intervento di MATTEO SALVINI da piazza del popolo a Roma 08 12 2-01_pulito.txt</t>
  </si>
  <si>
    <t>giorn</t>
  </si>
  <si>
    <t>MATTEO SALVINI IN PIAZZA DUOMO A MILANO_pulito.txt</t>
  </si>
  <si>
    <t>vot</t>
  </si>
  <si>
    <t>piazz</t>
  </si>
  <si>
    <t>Regionali Abruzzo il discorso integrale di Matteo Salvini in conferenza con Berlusconi e Meloni_pulito.txt</t>
  </si>
  <si>
    <t>terr</t>
  </si>
  <si>
    <t>mer</t>
  </si>
  <si>
    <t>luned</t>
  </si>
  <si>
    <t>Salvini spiega come funzionerà Quota 100 - Il discorso integrale_pulito.txt</t>
  </si>
  <si>
    <t>pension</t>
  </si>
  <si>
    <t>Giancarlo Giorgetti</t>
  </si>
  <si>
    <t>Messaggio del Ministro Onle Giancarlo Giorgetti - Assemblea Centromarca 2023_pulito.txt</t>
  </si>
  <si>
    <t>legg</t>
  </si>
  <si>
    <t>cresc</t>
  </si>
  <si>
    <t>Giancarlo Giorgetti lo sviluppo di Malpensa_pulito.txt</t>
  </si>
  <si>
    <t>malpens</t>
  </si>
  <si>
    <t>svilupp</t>
  </si>
  <si>
    <t>tutel</t>
  </si>
  <si>
    <t>Giancarlo Giorgetti ad AlpiFood_pulito.txt</t>
  </si>
  <si>
    <t>olimpiad</t>
  </si>
  <si>
    <t>mod</t>
  </si>
  <si>
    <t>Il ministro Giancarlo Giorgetti in Elmec Informatica Ecco il ruolo dello Stato in economia_pulito.txt</t>
  </si>
  <si>
    <t>dev</t>
  </si>
  <si>
    <t>moment</t>
  </si>
  <si>
    <t>Meeting di Rimini Giorgetti Europa metta tetto a gas o consenta scostamenti di bilancio_pulito.txt</t>
  </si>
  <si>
    <t>econom</t>
  </si>
  <si>
    <t>Mario Adinolfi</t>
  </si>
  <si>
    <t>Quirinale Adinolfi Serve un altro Capo dello Stato cattolico_pulito.txt</t>
  </si>
  <si>
    <t>cattol</t>
  </si>
  <si>
    <t>repubbl</t>
  </si>
  <si>
    <t>nom</t>
  </si>
  <si>
    <t>nazional</t>
  </si>
  <si>
    <t>Adinolfi (Popolo della Famiglia) Combattiamo la peste bianca europea la denatalità_pulito.txt</t>
  </si>
  <si>
    <t>famigl</t>
  </si>
  <si>
    <t>vit</t>
  </si>
  <si>
    <t>Liste Pd Adinolfi Letta come il Conte di Montecristo ha completato sua rivalsa_pulito.txt</t>
  </si>
  <si>
    <t>pd</t>
  </si>
  <si>
    <t>capol</t>
  </si>
  <si>
    <t>ADINOLFI DA DIVORZIATO HO CAPITO COSA E GIUSTO PER LA FAMIGLIA E I MINORI_pulito.txt</t>
  </si>
  <si>
    <t>me</t>
  </si>
  <si>
    <t>Mario Adinolfi Legge Cirinnà irricevibile Pronti a scendere in piazza_pulito.txt</t>
  </si>
  <si>
    <t>giugn</t>
  </si>
  <si>
    <t>La  risposta del PdF a  Fiorello_pulito.txt</t>
  </si>
  <si>
    <t>fiorell</t>
  </si>
  <si>
    <t>mogl</t>
  </si>
  <si>
    <t>ved</t>
  </si>
  <si>
    <t>via</t>
  </si>
  <si>
    <t>Luca Zaia</t>
  </si>
  <si>
    <t>LUCA ZAIA A SCUOLA QUADRI DELLA LEGA NORD IL DISCORSO INTEGRALE - Venezia 13102012_pulito.txt</t>
  </si>
  <si>
    <t>amministr</t>
  </si>
  <si>
    <t>trov</t>
  </si>
  <si>
    <t>Luca Zaia e il suo discorso di inizio anno_pulito.txt</t>
  </si>
  <si>
    <t>ver</t>
  </si>
  <si>
    <t>pens</t>
  </si>
  <si>
    <t>anno</t>
  </si>
  <si>
    <t>2017 11 05 Discorso Luca Zaia_pulito.txt</t>
  </si>
  <si>
    <t>volontar</t>
  </si>
  <si>
    <t>venet</t>
  </si>
  <si>
    <t>ben</t>
  </si>
  <si>
    <t>DISCORSO DI FINE ANNO 2017 DEL PRESIDENTE DEI VENETI LUCA ZAIA_pulito.txt</t>
  </si>
  <si>
    <t>DISCORSO DI FINE ANNO 2014 DEL GOVERNATORE DEL VENETO LUCA  ZAIA_pulito.txt</t>
  </si>
  <si>
    <t>sanit</t>
  </si>
  <si>
    <t>M5S</t>
  </si>
  <si>
    <t>Giuseppe Conte</t>
  </si>
  <si>
    <t>Discorso a Vasto_pulito.txt</t>
  </si>
  <si>
    <t>dett</t>
  </si>
  <si>
    <t>Intervento gruppi territoriali in calabria_pulito.txt</t>
  </si>
  <si>
    <t>sindac</t>
  </si>
  <si>
    <t>Discorso da chieti_pulito.txt</t>
  </si>
  <si>
    <t>melon</t>
  </si>
  <si>
    <t>Comizio a Bari_pulito.txt</t>
  </si>
  <si>
    <t>Comizio finale molise_pulito.txt</t>
  </si>
  <si>
    <t>progett</t>
  </si>
  <si>
    <t>nord</t>
  </si>
  <si>
    <t>Comizio Siracusa_pulito.txt</t>
  </si>
  <si>
    <t>Intervento San Severo_pulito.txt</t>
  </si>
  <si>
    <t>Discorso a San Giovanni Rotondo_pulito.txt</t>
  </si>
  <si>
    <t>Intervento assemblea regionale puglia_pulito.txt</t>
  </si>
  <si>
    <t>giorg</t>
  </si>
  <si>
    <t>Dichiarazione Stampa_pulito.txt</t>
  </si>
  <si>
    <t>nessun</t>
  </si>
  <si>
    <t>segretar</t>
  </si>
  <si>
    <t>Beppe Grillo</t>
  </si>
  <si>
    <t>EU M5S il ragioniere Grillo su redditouniversale_pulito.txt</t>
  </si>
  <si>
    <t>libert</t>
  </si>
  <si>
    <t>allor</t>
  </si>
  <si>
    <t>Beppe Grillo comizio a Perugia_pulito.txt</t>
  </si>
  <si>
    <t>gi</t>
  </si>
  <si>
    <t>Grillo - Il nuovo Savonarola_pulito.txt</t>
  </si>
  <si>
    <t>comiz</t>
  </si>
  <si>
    <t>gir</t>
  </si>
  <si>
    <t>biciclett</t>
  </si>
  <si>
    <t>Grillo sul palco M5S “Ribellatevi! Mettete il passamontagna e pulite le aiuole”_pulito.txt</t>
  </si>
  <si>
    <t>UN SUPER BEPPE GRILLO A SONDRIO - TSUNAMI TOUR 2013 - MOVIMENTO 5 STELLE_pulito.txt</t>
  </si>
  <si>
    <t>qua</t>
  </si>
  <si>
    <t>Sabrina Pignedoli</t>
  </si>
  <si>
    <t>Intervento on Sabrina Pignedoli sul caso Silk Faw_pulito.txt</t>
  </si>
  <si>
    <t>chiar</t>
  </si>
  <si>
    <t>insomm</t>
  </si>
  <si>
    <t>230613 Pignedoli Rivoluzione AI_pulito.txt</t>
  </si>
  <si>
    <t>lintelligt</t>
  </si>
  <si>
    <t>Intervento in plenaria 1462023_pulito.txt</t>
  </si>
  <si>
    <t>armi</t>
  </si>
  <si>
    <t>dop</t>
  </si>
  <si>
    <t>chied</t>
  </si>
  <si>
    <t>Video porte girevoli 21 ottobre 2021_pulito.txt</t>
  </si>
  <si>
    <t>girevol</t>
  </si>
  <si>
    <t>Intervento in plenaria 3102023_pulito.txt</t>
  </si>
  <si>
    <t>giornal</t>
  </si>
  <si>
    <t>different</t>
  </si>
  <si>
    <t>Intervento su Julian Assange in plenaria 2822024_pulito.txt</t>
  </si>
  <si>
    <t>assang</t>
  </si>
  <si>
    <t>pubblic</t>
  </si>
  <si>
    <t>pass</t>
  </si>
  <si>
    <t>liber</t>
  </si>
  <si>
    <t>Intervento sulla situazione a Cuba plenaria Strasburgo 2722024_pulito.txt</t>
  </si>
  <si>
    <t>cub</t>
  </si>
  <si>
    <t>situazion</t>
  </si>
  <si>
    <t>Alessandra Todde</t>
  </si>
  <si>
    <t>Regionali Sardegna Todde Giorgia Meloni è la bugiarda dItalia_pulito.txt</t>
  </si>
  <si>
    <t>capacit</t>
  </si>
  <si>
    <t>Alessandra Todde -  M5S Camera  - Intervento in Aula -  180523_pulito.txt</t>
  </si>
  <si>
    <t>aiut</t>
  </si>
  <si>
    <t>raccomand</t>
  </si>
  <si>
    <t>piccol</t>
  </si>
  <si>
    <t>Alcide De Gasperi</t>
  </si>
  <si>
    <t>Comizio 3_pulito.txt</t>
  </si>
  <si>
    <t>grec</t>
  </si>
  <si>
    <t>Discorso Teatro Carignano_pulito.txt</t>
  </si>
  <si>
    <t>perc</t>
  </si>
  <si>
    <t>La formula minima_pulito.txt</t>
  </si>
  <si>
    <t>triest</t>
  </si>
  <si>
    <t>de</t>
  </si>
  <si>
    <t>gasper</t>
  </si>
  <si>
    <t>Conferenza stampa al ritorno dagli Stati Uniti_pulito.txt</t>
  </si>
  <si>
    <t>tratt</t>
  </si>
  <si>
    <t>pu</t>
  </si>
  <si>
    <t>Comizio 2_pulito.txt</t>
  </si>
  <si>
    <t>Discorso teatro scala_pulito.txt</t>
  </si>
  <si>
    <t>ricostru</t>
  </si>
  <si>
    <t>Comizio 4_pulito.txt</t>
  </si>
  <si>
    <t>forz</t>
  </si>
  <si>
    <t>Comizio 1_pulito.txt</t>
  </si>
  <si>
    <t>amic</t>
  </si>
  <si>
    <t>Radioappello_pulito.txt</t>
  </si>
  <si>
    <t>social</t>
  </si>
  <si>
    <t>cittadin</t>
  </si>
  <si>
    <t>Il compito dei Giovani_pulito.txt</t>
  </si>
  <si>
    <t>parol</t>
  </si>
  <si>
    <t>sent</t>
  </si>
  <si>
    <t>temp</t>
  </si>
  <si>
    <t>Benito Mussolini</t>
  </si>
  <si>
    <t>Delitto Matteotti_pulito.txt</t>
  </si>
  <si>
    <t>discors</t>
  </si>
  <si>
    <t>fascist</t>
  </si>
  <si>
    <t>Discorso Trieste_pulito.txt</t>
  </si>
  <si>
    <t>ital</t>
  </si>
  <si>
    <t>ancor</t>
  </si>
  <si>
    <t>rom</t>
  </si>
  <si>
    <t>Discorso Torino_pulito.txt</t>
  </si>
  <si>
    <t>applaus</t>
  </si>
  <si>
    <t>torin</t>
  </si>
  <si>
    <t>Secondo discorso Trieste_pulito.txt</t>
  </si>
  <si>
    <t>rapall</t>
  </si>
  <si>
    <t>fium</t>
  </si>
  <si>
    <t>Entrata in guerra_pulito.txt</t>
  </si>
  <si>
    <t>acclam</t>
  </si>
  <si>
    <t>lott</t>
  </si>
  <si>
    <t>i diritti della vittoria_pulito.txt</t>
  </si>
  <si>
    <t>Fondazione RSI_pulito.txt</t>
  </si>
  <si>
    <t>nemic</t>
  </si>
  <si>
    <t>re</t>
  </si>
  <si>
    <t>Discorso 9 maggio_pulito.txt</t>
  </si>
  <si>
    <t>imper</t>
  </si>
  <si>
    <t>Anniversario Guerra_pulito.txt</t>
  </si>
  <si>
    <t>Ultimo discorso_pulito.txt</t>
  </si>
  <si>
    <t>Parties Sentiment average</t>
  </si>
  <si>
    <t>Members Sentiment average</t>
  </si>
  <si>
    <t>+</t>
  </si>
  <si>
    <t>-</t>
  </si>
  <si>
    <t>~</t>
  </si>
  <si>
    <t>De Gasperi</t>
  </si>
  <si>
    <t>Elly Schlein</t>
  </si>
  <si>
    <t>Mussolini</t>
  </si>
  <si>
    <t xml:space="preserve">AVG </t>
  </si>
  <si>
    <t>Comparison</t>
  </si>
  <si>
    <t>De gasperi</t>
  </si>
  <si>
    <t>Meloni</t>
  </si>
  <si>
    <t>La Russa</t>
  </si>
  <si>
    <t>Fidanza</t>
  </si>
  <si>
    <t>Marsilio</t>
  </si>
  <si>
    <t xml:space="preserve"> Schlein</t>
  </si>
  <si>
    <t>Bonaccini</t>
  </si>
  <si>
    <t xml:space="preserve"> Benifei</t>
  </si>
  <si>
    <t>Gualtieri</t>
  </si>
  <si>
    <t>Salvini</t>
  </si>
  <si>
    <t>Giorgetti</t>
  </si>
  <si>
    <t>Adinolfi</t>
  </si>
  <si>
    <t>Zaia</t>
  </si>
  <si>
    <t>Conte</t>
  </si>
  <si>
    <t>Grillo</t>
  </si>
  <si>
    <t>Pignedoli</t>
  </si>
  <si>
    <t>Todde</t>
  </si>
  <si>
    <t>Avg</t>
  </si>
  <si>
    <t>Standard deviation and Variation Coefficient</t>
  </si>
  <si>
    <t>VC (%)</t>
  </si>
  <si>
    <t>Sq. Deviaton</t>
  </si>
  <si>
    <t>St. deviation</t>
  </si>
  <si>
    <t>Range</t>
  </si>
  <si>
    <t>Deviation of parties from parties average</t>
  </si>
  <si>
    <t>Deviation of members from party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</si>
</sst>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12" x14ac:knownFonts="1">
    <font>
      <sz val="11"/>
      <color rgb="FF000000"/>
      <name val="Calibri"/>
    </font>
    <font>
      <sz val="8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10" borderId="2" xfId="0" applyFill="1" applyBorder="1"/>
    <xf numFmtId="0" fontId="0" fillId="1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10" borderId="6" xfId="0" applyFill="1" applyBorder="1"/>
    <xf numFmtId="0" fontId="0" fillId="10" borderId="0" xfId="0" applyFill="1"/>
    <xf numFmtId="0" fontId="0" fillId="10" borderId="12" xfId="0" applyFill="1" applyBorder="1"/>
    <xf numFmtId="0" fontId="0" fillId="10" borderId="12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11" borderId="6" xfId="0" applyFill="1" applyBorder="1"/>
    <xf numFmtId="0" fontId="0" fillId="11" borderId="6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12" xfId="0" applyFill="1" applyBorder="1"/>
    <xf numFmtId="0" fontId="0" fillId="11" borderId="12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6" xfId="0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2" borderId="12" xfId="0" applyFill="1" applyBorder="1"/>
    <xf numFmtId="0" fontId="0" fillId="12" borderId="12" xfId="0" applyFill="1" applyBorder="1" applyAlignment="1">
      <alignment horizontal="center" vertical="center"/>
    </xf>
    <xf numFmtId="0" fontId="0" fillId="13" borderId="6" xfId="0" applyFill="1" applyBorder="1"/>
    <xf numFmtId="0" fontId="0" fillId="13" borderId="6" xfId="0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12" xfId="0" applyFill="1" applyBorder="1"/>
    <xf numFmtId="0" fontId="0" fillId="13" borderId="12" xfId="0" applyFill="1" applyBorder="1" applyAlignment="1">
      <alignment horizontal="center" vertical="center"/>
    </xf>
    <xf numFmtId="0" fontId="0" fillId="14" borderId="6" xfId="0" applyFill="1" applyBorder="1"/>
    <xf numFmtId="0" fontId="0" fillId="14" borderId="6" xfId="0" applyFill="1" applyBorder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15" borderId="6" xfId="0" applyFill="1" applyBorder="1"/>
    <xf numFmtId="0" fontId="0" fillId="15" borderId="6" xfId="0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10" borderId="1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10" borderId="17" xfId="0" applyNumberFormat="1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11" borderId="15" xfId="0" applyNumberFormat="1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11" borderId="17" xfId="0" applyNumberFormat="1" applyFill="1" applyBorder="1" applyAlignment="1">
      <alignment horizontal="center" vertical="center"/>
    </xf>
    <xf numFmtId="164" fontId="0" fillId="11" borderId="12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12" borderId="15" xfId="0" applyNumberFormat="1" applyFill="1" applyBorder="1" applyAlignment="1">
      <alignment horizontal="center" vertical="center"/>
    </xf>
    <xf numFmtId="164" fontId="0" fillId="12" borderId="6" xfId="0" applyNumberFormat="1" applyFill="1" applyBorder="1" applyAlignment="1">
      <alignment horizontal="center" vertical="center"/>
    </xf>
    <xf numFmtId="164" fontId="0" fillId="12" borderId="16" xfId="0" applyNumberFormat="1" applyFill="1" applyBorder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2" borderId="17" xfId="0" applyNumberFormat="1" applyFill="1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5" xfId="0" applyNumberForma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16" xfId="0" applyNumberFormat="1" applyFill="1" applyBorder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164" fontId="0" fillId="14" borderId="15" xfId="0" applyNumberFormat="1" applyFill="1" applyBorder="1" applyAlignment="1">
      <alignment horizontal="center" vertical="center"/>
    </xf>
    <xf numFmtId="164" fontId="0" fillId="14" borderId="6" xfId="0" applyNumberFormat="1" applyFill="1" applyBorder="1" applyAlignment="1">
      <alignment horizontal="center" vertical="center"/>
    </xf>
    <xf numFmtId="164" fontId="0" fillId="14" borderId="16" xfId="0" applyNumberFormat="1" applyFill="1" applyBorder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164" fontId="0" fillId="15" borderId="15" xfId="0" applyNumberFormat="1" applyFill="1" applyBorder="1" applyAlignment="1">
      <alignment horizontal="center" vertical="center"/>
    </xf>
    <xf numFmtId="164" fontId="0" fillId="15" borderId="6" xfId="0" applyNumberFormat="1" applyFill="1" applyBorder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64" fontId="0" fillId="15" borderId="16" xfId="0" applyNumberForma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9" borderId="34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/>
    </xf>
    <xf numFmtId="0" fontId="5" fillId="17" borderId="35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164" fontId="0" fillId="23" borderId="24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4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25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165" fontId="0" fillId="2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15" borderId="10" xfId="0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/>
    </xf>
    <xf numFmtId="164" fontId="0" fillId="15" borderId="26" xfId="0" applyNumberFormat="1" applyFill="1" applyBorder="1" applyAlignment="1">
      <alignment horizontal="center" vertical="center"/>
    </xf>
    <xf numFmtId="0" fontId="3" fillId="10" borderId="2" xfId="0" applyFont="1" applyFill="1" applyBorder="1"/>
    <xf numFmtId="0" fontId="3" fillId="0" borderId="2" xfId="0" applyFont="1" applyBorder="1"/>
    <xf numFmtId="10" fontId="5" fillId="9" borderId="36" xfId="0" applyNumberFormat="1" applyFont="1" applyFill="1" applyBorder="1" applyAlignment="1">
      <alignment horizontal="center" vertical="center"/>
    </xf>
    <xf numFmtId="10" fontId="0" fillId="10" borderId="9" xfId="0" applyNumberFormat="1" applyFill="1" applyBorder="1" applyAlignment="1">
      <alignment horizontal="left" vertical="center"/>
    </xf>
    <xf numFmtId="10" fontId="0" fillId="0" borderId="9" xfId="0" applyNumberFormat="1" applyBorder="1" applyAlignment="1">
      <alignment horizontal="left" vertical="center"/>
    </xf>
    <xf numFmtId="10" fontId="0" fillId="0" borderId="13" xfId="0" applyNumberFormat="1" applyBorder="1" applyAlignment="1">
      <alignment horizontal="left" vertical="center"/>
    </xf>
    <xf numFmtId="10" fontId="0" fillId="10" borderId="7" xfId="0" applyNumberFormat="1" applyFill="1" applyBorder="1" applyAlignment="1">
      <alignment horizontal="left" vertical="center"/>
    </xf>
    <xf numFmtId="10" fontId="0" fillId="10" borderId="13" xfId="0" applyNumberFormat="1" applyFill="1" applyBorder="1" applyAlignment="1">
      <alignment horizontal="left" vertical="center"/>
    </xf>
    <xf numFmtId="10" fontId="0" fillId="0" borderId="7" xfId="0" applyNumberFormat="1" applyBorder="1" applyAlignment="1">
      <alignment horizontal="left" vertical="center"/>
    </xf>
    <xf numFmtId="10" fontId="0" fillId="11" borderId="7" xfId="0" applyNumberFormat="1" applyFill="1" applyBorder="1" applyAlignment="1">
      <alignment horizontal="left" vertical="center"/>
    </xf>
    <xf numFmtId="10" fontId="0" fillId="11" borderId="9" xfId="0" applyNumberFormat="1" applyFill="1" applyBorder="1" applyAlignment="1">
      <alignment horizontal="left" vertical="center"/>
    </xf>
    <xf numFmtId="10" fontId="0" fillId="11" borderId="13" xfId="0" applyNumberFormat="1" applyFill="1" applyBorder="1" applyAlignment="1">
      <alignment horizontal="left" vertical="center"/>
    </xf>
    <xf numFmtId="10" fontId="0" fillId="12" borderId="7" xfId="0" applyNumberFormat="1" applyFill="1" applyBorder="1" applyAlignment="1">
      <alignment horizontal="left" vertical="center"/>
    </xf>
    <xf numFmtId="10" fontId="0" fillId="12" borderId="9" xfId="0" applyNumberFormat="1" applyFill="1" applyBorder="1" applyAlignment="1">
      <alignment horizontal="left" vertical="center"/>
    </xf>
    <xf numFmtId="10" fontId="0" fillId="12" borderId="13" xfId="0" applyNumberFormat="1" applyFill="1" applyBorder="1" applyAlignment="1">
      <alignment horizontal="left" vertical="center"/>
    </xf>
    <xf numFmtId="10" fontId="0" fillId="13" borderId="7" xfId="0" applyNumberFormat="1" applyFill="1" applyBorder="1" applyAlignment="1">
      <alignment horizontal="left" vertical="center"/>
    </xf>
    <xf numFmtId="10" fontId="0" fillId="13" borderId="9" xfId="0" applyNumberFormat="1" applyFill="1" applyBorder="1" applyAlignment="1">
      <alignment horizontal="left" vertical="center"/>
    </xf>
    <xf numFmtId="10" fontId="0" fillId="13" borderId="13" xfId="0" applyNumberFormat="1" applyFill="1" applyBorder="1" applyAlignment="1">
      <alignment horizontal="left" vertical="center"/>
    </xf>
    <xf numFmtId="10" fontId="0" fillId="14" borderId="7" xfId="0" applyNumberFormat="1" applyFill="1" applyBorder="1" applyAlignment="1">
      <alignment horizontal="left" vertical="center"/>
    </xf>
    <xf numFmtId="10" fontId="0" fillId="14" borderId="9" xfId="0" applyNumberFormat="1" applyFill="1" applyBorder="1" applyAlignment="1">
      <alignment horizontal="left" vertical="center"/>
    </xf>
    <xf numFmtId="10" fontId="0" fillId="15" borderId="7" xfId="0" applyNumberFormat="1" applyFill="1" applyBorder="1" applyAlignment="1">
      <alignment horizontal="left" vertical="center"/>
    </xf>
    <xf numFmtId="10" fontId="0" fillId="15" borderId="9" xfId="0" applyNumberFormat="1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5" fillId="9" borderId="35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11" fillId="0" borderId="1" xfId="0" applyNumberFormat="1" applyFont="1" applyBorder="1" applyAlignment="1">
      <alignment horizontal="center" vertical="center"/>
    </xf>
    <xf numFmtId="164" fontId="11" fillId="23" borderId="1" xfId="0" applyNumberFormat="1" applyFont="1" applyFill="1" applyBorder="1" applyAlignment="1">
      <alignment horizontal="center" vertical="center"/>
    </xf>
    <xf numFmtId="164" fontId="11" fillId="23" borderId="24" xfId="0" applyNumberFormat="1" applyFont="1" applyFill="1" applyBorder="1" applyAlignment="1">
      <alignment horizontal="center" vertical="center"/>
    </xf>
    <xf numFmtId="164" fontId="11" fillId="0" borderId="24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164" fontId="11" fillId="0" borderId="39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2" fontId="0" fillId="24" borderId="8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11" borderId="8" xfId="0" applyNumberFormat="1" applyFill="1" applyBorder="1" applyAlignment="1">
      <alignment horizontal="center" vertical="center"/>
    </xf>
    <xf numFmtId="2" fontId="0" fillId="25" borderId="8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5" borderId="24" xfId="0" applyFont="1" applyFill="1" applyBorder="1" applyAlignment="1">
      <alignment horizontal="center" vertical="center"/>
    </xf>
    <xf numFmtId="165" fontId="0" fillId="24" borderId="24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11" borderId="24" xfId="0" applyNumberFormat="1" applyFill="1" applyBorder="1" applyAlignment="1">
      <alignment horizontal="center" vertical="center"/>
    </xf>
    <xf numFmtId="165" fontId="0" fillId="25" borderId="24" xfId="0" applyNumberFormat="1" applyFill="1" applyBorder="1" applyAlignment="1">
      <alignment horizontal="center" vertical="center"/>
    </xf>
    <xf numFmtId="165" fontId="0" fillId="13" borderId="24" xfId="0" applyNumberForma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3" fillId="19" borderId="22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10" borderId="38" xfId="0" applyNumberFormat="1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center" vertical="center"/>
    </xf>
    <xf numFmtId="164" fontId="0" fillId="10" borderId="33" xfId="0" applyNumberFormat="1" applyFill="1" applyBorder="1" applyAlignment="1">
      <alignment horizontal="center" vertical="center"/>
    </xf>
    <xf numFmtId="164" fontId="0" fillId="10" borderId="30" xfId="0" applyNumberForma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horizontal="center" vertical="center"/>
    </xf>
    <xf numFmtId="164" fontId="0" fillId="10" borderId="32" xfId="0" applyNumberForma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11" borderId="19" xfId="0" applyNumberFormat="1" applyFill="1" applyBorder="1" applyAlignment="1">
      <alignment horizontal="center" vertical="center"/>
    </xf>
    <xf numFmtId="164" fontId="0" fillId="11" borderId="20" xfId="0" applyNumberFormat="1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164" fontId="0" fillId="12" borderId="19" xfId="0" applyNumberFormat="1" applyFill="1" applyBorder="1" applyAlignment="1">
      <alignment horizontal="center" vertical="center"/>
    </xf>
    <xf numFmtId="164" fontId="0" fillId="12" borderId="20" xfId="0" applyNumberForma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164" fontId="0" fillId="13" borderId="19" xfId="0" applyNumberFormat="1" applyFill="1" applyBorder="1" applyAlignment="1">
      <alignment horizontal="center" vertical="center"/>
    </xf>
    <xf numFmtId="164" fontId="0" fillId="13" borderId="20" xfId="0" applyNumberForma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0" fillId="14" borderId="18" xfId="0" applyNumberFormat="1" applyFill="1" applyBorder="1" applyAlignment="1">
      <alignment horizontal="center" vertical="center"/>
    </xf>
    <xf numFmtId="164" fontId="0" fillId="14" borderId="19" xfId="0" applyNumberFormat="1" applyFill="1" applyBorder="1" applyAlignment="1">
      <alignment horizontal="center" vertical="center"/>
    </xf>
    <xf numFmtId="164" fontId="0" fillId="14" borderId="20" xfId="0" applyNumberFormat="1" applyFill="1" applyBorder="1" applyAlignment="1">
      <alignment horizontal="center" vertical="center"/>
    </xf>
    <xf numFmtId="164" fontId="0" fillId="15" borderId="18" xfId="0" applyNumberFormat="1" applyFill="1" applyBorder="1" applyAlignment="1">
      <alignment horizontal="center" vertical="center"/>
    </xf>
    <xf numFmtId="164" fontId="0" fillId="15" borderId="19" xfId="0" applyNumberFormat="1" applyFill="1" applyBorder="1" applyAlignment="1">
      <alignment horizontal="center" vertical="center"/>
    </xf>
    <xf numFmtId="164" fontId="0" fillId="15" borderId="20" xfId="0" applyNumberFormat="1" applyFill="1" applyBorder="1" applyAlignment="1">
      <alignment horizontal="center" vertical="center"/>
    </xf>
    <xf numFmtId="2" fontId="4" fillId="5" borderId="24" xfId="0" applyNumberFormat="1" applyFont="1" applyFill="1" applyBorder="1" applyAlignment="1">
      <alignment horizontal="center" vertical="center"/>
    </xf>
    <xf numFmtId="2" fontId="4" fillId="5" borderId="26" xfId="0" applyNumberFormat="1" applyFont="1" applyFill="1" applyBorder="1" applyAlignment="1">
      <alignment horizontal="center" vertical="center"/>
    </xf>
    <xf numFmtId="0" fontId="8" fillId="18" borderId="40" xfId="0" applyFont="1" applyFill="1" applyBorder="1" applyAlignment="1">
      <alignment horizontal="center" vertical="center"/>
    </xf>
    <xf numFmtId="0" fontId="8" fillId="18" borderId="41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3" fillId="21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2" fontId="4" fillId="24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2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5" borderId="25" xfId="0" applyNumberFormat="1" applyFont="1" applyFill="1" applyBorder="1" applyAlignment="1">
      <alignment horizontal="center" vertical="center"/>
    </xf>
    <xf numFmtId="2" fontId="4" fillId="24" borderId="24" xfId="0" applyNumberFormat="1" applyFont="1" applyFill="1" applyBorder="1" applyAlignment="1">
      <alignment horizontal="center" vertical="center"/>
    </xf>
    <xf numFmtId="2" fontId="4" fillId="11" borderId="24" xfId="0" applyNumberFormat="1" applyFont="1" applyFill="1" applyBorder="1" applyAlignment="1">
      <alignment horizontal="center" vertical="center"/>
    </xf>
    <xf numFmtId="2" fontId="4" fillId="25" borderId="24" xfId="0" applyNumberFormat="1" applyFont="1" applyFill="1" applyBorder="1" applyAlignment="1">
      <alignment horizontal="center" vertical="center"/>
    </xf>
    <xf numFmtId="0" fontId="3" fillId="19" borderId="40" xfId="0" applyFont="1" applyFill="1" applyBorder="1" applyAlignment="1">
      <alignment horizontal="center" vertical="center"/>
    </xf>
    <xf numFmtId="0" fontId="3" fillId="19" borderId="41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17" borderId="40" xfId="0" applyFont="1" applyFill="1" applyBorder="1" applyAlignment="1">
      <alignment horizontal="center" vertical="center"/>
    </xf>
    <xf numFmtId="0" fontId="3" fillId="17" borderId="41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8" fillId="18" borderId="34" xfId="0" applyFont="1" applyFill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18" borderId="22" xfId="0" applyFont="1" applyFill="1" applyBorder="1" applyAlignment="1">
      <alignment horizontal="center" vertical="center"/>
    </xf>
    <xf numFmtId="0" fontId="8" fillId="18" borderId="23" xfId="0" applyFont="1" applyFill="1" applyBorder="1" applyAlignment="1">
      <alignment horizontal="center" vertical="center"/>
    </xf>
    <xf numFmtId="0" fontId="8" fillId="18" borderId="27" xfId="0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5" fontId="0" fillId="23" borderId="21" xfId="0" applyNumberFormat="1" applyFill="1" applyBorder="1" applyAlignment="1">
      <alignment horizontal="center" vertical="center"/>
    </xf>
    <xf numFmtId="165" fontId="0" fillId="23" borderId="42" xfId="0" applyNumberFormat="1" applyFill="1" applyBorder="1" applyAlignment="1">
      <alignment horizontal="center" vertical="center"/>
    </xf>
    <xf numFmtId="165" fontId="0" fillId="23" borderId="4" xfId="0" applyNumberFormat="1" applyFill="1" applyBorder="1" applyAlignment="1">
      <alignment horizontal="center" vertical="center"/>
    </xf>
    <xf numFmtId="165" fontId="0" fillId="23" borderId="39" xfId="0" applyNumberFormat="1" applyFill="1" applyBorder="1" applyAlignment="1">
      <alignment horizontal="center" vertical="center"/>
    </xf>
    <xf numFmtId="165" fontId="0" fillId="23" borderId="43" xfId="0" applyNumberFormat="1" applyFill="1" applyBorder="1" applyAlignment="1">
      <alignment horizontal="center" vertical="center"/>
    </xf>
    <xf numFmtId="165" fontId="0" fillId="23" borderId="44" xfId="0" applyNumberFormat="1" applyFill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/>
  <colors>
    <mruColors>
      <color rgb="FFFFCC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 of sentiment analysis between parties</a:t>
            </a:r>
          </a:p>
        </c:rich>
      </c:tx>
      <c:layout>
        <c:manualLayout>
          <c:xMode val="edge"/>
          <c:yMode val="edge"/>
          <c:x val="0.16882340600013432"/>
          <c:y val="1.8781127116177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graphs'!$C$4:$C$5</c:f>
              <c:strCache>
                <c:ptCount val="2"/>
                <c:pt idx="0">
                  <c:v>Parties Sentiment average</c:v>
                </c:pt>
                <c:pt idx="1">
                  <c:v>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graphs'!$B$6:$B$11</c:f>
              <c:strCache>
                <c:ptCount val="6"/>
                <c:pt idx="0">
                  <c:v>FdI</c:v>
                </c:pt>
                <c:pt idx="1">
                  <c:v>PD</c:v>
                </c:pt>
                <c:pt idx="2">
                  <c:v>Lega</c:v>
                </c:pt>
                <c:pt idx="3">
                  <c:v>M5S</c:v>
                </c:pt>
                <c:pt idx="4">
                  <c:v>De Gasperi</c:v>
                </c:pt>
                <c:pt idx="5">
                  <c:v>Mussolini</c:v>
                </c:pt>
              </c:strCache>
            </c:strRef>
          </c:cat>
          <c:val>
            <c:numRef>
              <c:f>'Summary &amp; graphs'!$C$6:$C$11</c:f>
              <c:numCache>
                <c:formatCode>0.0</c:formatCode>
                <c:ptCount val="6"/>
                <c:pt idx="0">
                  <c:v>42.064761904761909</c:v>
                </c:pt>
                <c:pt idx="1">
                  <c:v>44.215600000000016</c:v>
                </c:pt>
                <c:pt idx="2">
                  <c:v>40.965652173913043</c:v>
                </c:pt>
                <c:pt idx="3">
                  <c:v>42.211666666666666</c:v>
                </c:pt>
                <c:pt idx="4">
                  <c:v>42.333000000000006</c:v>
                </c:pt>
                <c:pt idx="5">
                  <c:v>36.708000000000006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0-49A1-AF8E-928F8D5F2A37}"/>
            </c:ext>
          </c:extLst>
        </c:ser>
        <c:ser>
          <c:idx val="1"/>
          <c:order val="1"/>
          <c:tx>
            <c:strRef>
              <c:f>'Summary &amp; graphs'!$D$4:$D$5</c:f>
              <c:strCache>
                <c:ptCount val="2"/>
                <c:pt idx="0">
                  <c:v>Parties Sentiment average</c:v>
                </c:pt>
                <c:pt idx="1">
                  <c:v>-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graphs'!$B$6:$B$11</c:f>
              <c:strCache>
                <c:ptCount val="6"/>
                <c:pt idx="0">
                  <c:v>FdI</c:v>
                </c:pt>
                <c:pt idx="1">
                  <c:v>PD</c:v>
                </c:pt>
                <c:pt idx="2">
                  <c:v>Lega</c:v>
                </c:pt>
                <c:pt idx="3">
                  <c:v>M5S</c:v>
                </c:pt>
                <c:pt idx="4">
                  <c:v>De Gasperi</c:v>
                </c:pt>
                <c:pt idx="5">
                  <c:v>Mussolini</c:v>
                </c:pt>
              </c:strCache>
            </c:strRef>
          </c:cat>
          <c:val>
            <c:numRef>
              <c:f>'Summary &amp; graphs'!$D$6:$D$11</c:f>
              <c:numCache>
                <c:formatCode>0.0</c:formatCode>
                <c:ptCount val="6"/>
                <c:pt idx="0">
                  <c:v>5.5009523809523815</c:v>
                </c:pt>
                <c:pt idx="1">
                  <c:v>4.3764000000000003</c:v>
                </c:pt>
                <c:pt idx="2">
                  <c:v>4.7178260869565216</c:v>
                </c:pt>
                <c:pt idx="3">
                  <c:v>6.2512500000000015</c:v>
                </c:pt>
                <c:pt idx="4">
                  <c:v>5.7880000000000003</c:v>
                </c:pt>
                <c:pt idx="5">
                  <c:v>8.6790000000000003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0-49A1-AF8E-928F8D5F2A37}"/>
            </c:ext>
          </c:extLst>
        </c:ser>
        <c:ser>
          <c:idx val="2"/>
          <c:order val="2"/>
          <c:tx>
            <c:strRef>
              <c:f>'Summary &amp; graphs'!$E$4:$E$5</c:f>
              <c:strCache>
                <c:ptCount val="2"/>
                <c:pt idx="0">
                  <c:v>Parties Sentiment average</c:v>
                </c:pt>
                <c:pt idx="1">
                  <c:v>~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graphs'!$B$6:$B$11</c:f>
              <c:strCache>
                <c:ptCount val="6"/>
                <c:pt idx="0">
                  <c:v>FdI</c:v>
                </c:pt>
                <c:pt idx="1">
                  <c:v>PD</c:v>
                </c:pt>
                <c:pt idx="2">
                  <c:v>Lega</c:v>
                </c:pt>
                <c:pt idx="3">
                  <c:v>M5S</c:v>
                </c:pt>
                <c:pt idx="4">
                  <c:v>De Gasperi</c:v>
                </c:pt>
                <c:pt idx="5">
                  <c:v>Mussolini</c:v>
                </c:pt>
              </c:strCache>
            </c:strRef>
          </c:cat>
          <c:val>
            <c:numRef>
              <c:f>'Summary &amp; graphs'!$E$6:$E$11</c:f>
              <c:numCache>
                <c:formatCode>0.0</c:formatCode>
                <c:ptCount val="6"/>
                <c:pt idx="0">
                  <c:v>50.482857142857149</c:v>
                </c:pt>
                <c:pt idx="1">
                  <c:v>51.407599999999995</c:v>
                </c:pt>
                <c:pt idx="2">
                  <c:v>54.316956521739129</c:v>
                </c:pt>
                <c:pt idx="3">
                  <c:v>50.774999999999999</c:v>
                </c:pt>
                <c:pt idx="4">
                  <c:v>46.759</c:v>
                </c:pt>
                <c:pt idx="5">
                  <c:v>48.291999999999994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0-49A1-AF8E-928F8D5F2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776511"/>
        <c:axId val="1814776991"/>
      </c:barChart>
      <c:catAx>
        <c:axId val="18147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776991"/>
        <c:crosses val="autoZero"/>
        <c:auto val="1"/>
        <c:lblAlgn val="ctr"/>
        <c:lblOffset val="100"/>
        <c:noMultiLvlLbl val="0"/>
      </c:catAx>
      <c:valAx>
        <c:axId val="18147769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of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crossAx val="18147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 of sentiment analysis among party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graphs'!$T$4:$T$5</c:f>
              <c:strCache>
                <c:ptCount val="2"/>
                <c:pt idx="0">
                  <c:v>Members Sentiment average</c:v>
                </c:pt>
                <c:pt idx="1">
                  <c:v>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graphs'!$R$6:$S$23</c:f>
              <c:multiLvlStrCache>
                <c:ptCount val="18"/>
                <c:lvl>
                  <c:pt idx="0">
                    <c:v>Giorgia Meloni</c:v>
                  </c:pt>
                  <c:pt idx="1">
                    <c:v>Ignazio La Russa</c:v>
                  </c:pt>
                  <c:pt idx="2">
                    <c:v>Carlo Fidanza</c:v>
                  </c:pt>
                  <c:pt idx="3">
                    <c:v>Marco Marsilio</c:v>
                  </c:pt>
                  <c:pt idx="4">
                    <c:v>Elly Schlein</c:v>
                  </c:pt>
                  <c:pt idx="5">
                    <c:v>Stefano Bonaccini</c:v>
                  </c:pt>
                  <c:pt idx="6">
                    <c:v>Brando Benifei</c:v>
                  </c:pt>
                  <c:pt idx="7">
                    <c:v>Roberto Gualtieri</c:v>
                  </c:pt>
                  <c:pt idx="8">
                    <c:v>Matteo Salvini</c:v>
                  </c:pt>
                  <c:pt idx="9">
                    <c:v>Giancarlo Giorgetti</c:v>
                  </c:pt>
                  <c:pt idx="10">
                    <c:v>Mario Adinolfi</c:v>
                  </c:pt>
                  <c:pt idx="11">
                    <c:v>Luca Zaia</c:v>
                  </c:pt>
                  <c:pt idx="12">
                    <c:v>Giuseppe Conte</c:v>
                  </c:pt>
                  <c:pt idx="13">
                    <c:v>Beppe Grillo</c:v>
                  </c:pt>
                  <c:pt idx="14">
                    <c:v>Sabrina Pignedoli</c:v>
                  </c:pt>
                  <c:pt idx="15">
                    <c:v>Alessandra Todde</c:v>
                  </c:pt>
                  <c:pt idx="16">
                    <c:v>De gasperi</c:v>
                  </c:pt>
                  <c:pt idx="17">
                    <c:v>Mussolini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  <c:pt idx="16">
                    <c:v>Comparison</c:v>
                  </c:pt>
                </c:lvl>
              </c:multiLvlStrCache>
            </c:multiLvlStrRef>
          </c:cat>
          <c:val>
            <c:numRef>
              <c:f>'Summary &amp; graphs'!$T$6:$T$23</c:f>
              <c:numCache>
                <c:formatCode>0.0</c:formatCode>
                <c:ptCount val="18"/>
                <c:pt idx="0">
                  <c:v>42.598333333333329</c:v>
                </c:pt>
                <c:pt idx="1">
                  <c:v>42.018000000000008</c:v>
                </c:pt>
                <c:pt idx="2">
                  <c:v>39.838000000000001</c:v>
                </c:pt>
                <c:pt idx="3">
                  <c:v>43.698</c:v>
                </c:pt>
                <c:pt idx="4">
                  <c:v>42.596666666666664</c:v>
                </c:pt>
                <c:pt idx="5">
                  <c:v>43.174285714285709</c:v>
                </c:pt>
                <c:pt idx="6">
                  <c:v>43.388571428571431</c:v>
                </c:pt>
                <c:pt idx="7">
                  <c:v>48.774000000000001</c:v>
                </c:pt>
                <c:pt idx="8">
                  <c:v>39.177142857142861</c:v>
                </c:pt>
                <c:pt idx="9">
                  <c:v>44.942000000000007</c:v>
                </c:pt>
                <c:pt idx="10">
                  <c:v>38.951666666666661</c:v>
                </c:pt>
                <c:pt idx="11">
                  <c:v>41.910000000000004</c:v>
                </c:pt>
                <c:pt idx="12">
                  <c:v>45.126000000000005</c:v>
                </c:pt>
                <c:pt idx="13">
                  <c:v>35.989999999999995</c:v>
                </c:pt>
                <c:pt idx="14">
                  <c:v>41.752857142857138</c:v>
                </c:pt>
                <c:pt idx="15">
                  <c:v>44.8</c:v>
                </c:pt>
                <c:pt idx="16">
                  <c:v>42.333000000000006</c:v>
                </c:pt>
                <c:pt idx="17">
                  <c:v>36.708000000000006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05F-9CF2-A7770D660EDA}"/>
            </c:ext>
          </c:extLst>
        </c:ser>
        <c:ser>
          <c:idx val="1"/>
          <c:order val="1"/>
          <c:tx>
            <c:strRef>
              <c:f>'Summary &amp; graphs'!$U$4:$U$5</c:f>
              <c:strCache>
                <c:ptCount val="2"/>
                <c:pt idx="0">
                  <c:v>Members Sentiment average</c:v>
                </c:pt>
                <c:pt idx="1">
                  <c:v>-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graphs'!$R$6:$S$23</c:f>
              <c:multiLvlStrCache>
                <c:ptCount val="18"/>
                <c:lvl>
                  <c:pt idx="0">
                    <c:v>Giorgia Meloni</c:v>
                  </c:pt>
                  <c:pt idx="1">
                    <c:v>Ignazio La Russa</c:v>
                  </c:pt>
                  <c:pt idx="2">
                    <c:v>Carlo Fidanza</c:v>
                  </c:pt>
                  <c:pt idx="3">
                    <c:v>Marco Marsilio</c:v>
                  </c:pt>
                  <c:pt idx="4">
                    <c:v>Elly Schlein</c:v>
                  </c:pt>
                  <c:pt idx="5">
                    <c:v>Stefano Bonaccini</c:v>
                  </c:pt>
                  <c:pt idx="6">
                    <c:v>Brando Benifei</c:v>
                  </c:pt>
                  <c:pt idx="7">
                    <c:v>Roberto Gualtieri</c:v>
                  </c:pt>
                  <c:pt idx="8">
                    <c:v>Matteo Salvini</c:v>
                  </c:pt>
                  <c:pt idx="9">
                    <c:v>Giancarlo Giorgetti</c:v>
                  </c:pt>
                  <c:pt idx="10">
                    <c:v>Mario Adinolfi</c:v>
                  </c:pt>
                  <c:pt idx="11">
                    <c:v>Luca Zaia</c:v>
                  </c:pt>
                  <c:pt idx="12">
                    <c:v>Giuseppe Conte</c:v>
                  </c:pt>
                  <c:pt idx="13">
                    <c:v>Beppe Grillo</c:v>
                  </c:pt>
                  <c:pt idx="14">
                    <c:v>Sabrina Pignedoli</c:v>
                  </c:pt>
                  <c:pt idx="15">
                    <c:v>Alessandra Todde</c:v>
                  </c:pt>
                  <c:pt idx="16">
                    <c:v>De gasperi</c:v>
                  </c:pt>
                  <c:pt idx="17">
                    <c:v>Mussolini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  <c:pt idx="16">
                    <c:v>Comparison</c:v>
                  </c:pt>
                </c:lvl>
              </c:multiLvlStrCache>
            </c:multiLvlStrRef>
          </c:cat>
          <c:val>
            <c:numRef>
              <c:f>'Summary &amp; graphs'!$U$6:$U$23</c:f>
              <c:numCache>
                <c:formatCode>0.0</c:formatCode>
                <c:ptCount val="18"/>
                <c:pt idx="0">
                  <c:v>4.7749999999999995</c:v>
                </c:pt>
                <c:pt idx="1">
                  <c:v>3.7640000000000002</c:v>
                </c:pt>
                <c:pt idx="2">
                  <c:v>8.8360000000000003</c:v>
                </c:pt>
                <c:pt idx="3">
                  <c:v>4.7739999999999991</c:v>
                </c:pt>
                <c:pt idx="4">
                  <c:v>4.8683333333333332</c:v>
                </c:pt>
                <c:pt idx="5">
                  <c:v>3.8</c:v>
                </c:pt>
                <c:pt idx="6">
                  <c:v>5.5585714285714278</c:v>
                </c:pt>
                <c:pt idx="7">
                  <c:v>2.9380000000000002</c:v>
                </c:pt>
                <c:pt idx="8">
                  <c:v>3.84</c:v>
                </c:pt>
                <c:pt idx="9">
                  <c:v>5.5539999999999994</c:v>
                </c:pt>
                <c:pt idx="10">
                  <c:v>4.910000000000001</c:v>
                </c:pt>
                <c:pt idx="11">
                  <c:v>4.8800000000000008</c:v>
                </c:pt>
                <c:pt idx="12">
                  <c:v>5.7230000000000008</c:v>
                </c:pt>
                <c:pt idx="13">
                  <c:v>6.0299999999999994</c:v>
                </c:pt>
                <c:pt idx="14">
                  <c:v>7.1971428571428575</c:v>
                </c:pt>
                <c:pt idx="15">
                  <c:v>6.1349999999999998</c:v>
                </c:pt>
                <c:pt idx="16">
                  <c:v>5.7880000000000003</c:v>
                </c:pt>
                <c:pt idx="17">
                  <c:v>8.6790000000000003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05F-9CF2-A7770D660EDA}"/>
            </c:ext>
          </c:extLst>
        </c:ser>
        <c:ser>
          <c:idx val="2"/>
          <c:order val="2"/>
          <c:tx>
            <c:strRef>
              <c:f>'Summary &amp; graphs'!$V$4:$V$5</c:f>
              <c:strCache>
                <c:ptCount val="2"/>
                <c:pt idx="0">
                  <c:v>Members Sentiment average</c:v>
                </c:pt>
                <c:pt idx="1">
                  <c:v>~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graphs'!$R$6:$S$23</c:f>
              <c:multiLvlStrCache>
                <c:ptCount val="18"/>
                <c:lvl>
                  <c:pt idx="0">
                    <c:v>Giorgia Meloni</c:v>
                  </c:pt>
                  <c:pt idx="1">
                    <c:v>Ignazio La Russa</c:v>
                  </c:pt>
                  <c:pt idx="2">
                    <c:v>Carlo Fidanza</c:v>
                  </c:pt>
                  <c:pt idx="3">
                    <c:v>Marco Marsilio</c:v>
                  </c:pt>
                  <c:pt idx="4">
                    <c:v>Elly Schlein</c:v>
                  </c:pt>
                  <c:pt idx="5">
                    <c:v>Stefano Bonaccini</c:v>
                  </c:pt>
                  <c:pt idx="6">
                    <c:v>Brando Benifei</c:v>
                  </c:pt>
                  <c:pt idx="7">
                    <c:v>Roberto Gualtieri</c:v>
                  </c:pt>
                  <c:pt idx="8">
                    <c:v>Matteo Salvini</c:v>
                  </c:pt>
                  <c:pt idx="9">
                    <c:v>Giancarlo Giorgetti</c:v>
                  </c:pt>
                  <c:pt idx="10">
                    <c:v>Mario Adinolfi</c:v>
                  </c:pt>
                  <c:pt idx="11">
                    <c:v>Luca Zaia</c:v>
                  </c:pt>
                  <c:pt idx="12">
                    <c:v>Giuseppe Conte</c:v>
                  </c:pt>
                  <c:pt idx="13">
                    <c:v>Beppe Grillo</c:v>
                  </c:pt>
                  <c:pt idx="14">
                    <c:v>Sabrina Pignedoli</c:v>
                  </c:pt>
                  <c:pt idx="15">
                    <c:v>Alessandra Todde</c:v>
                  </c:pt>
                  <c:pt idx="16">
                    <c:v>De gasperi</c:v>
                  </c:pt>
                  <c:pt idx="17">
                    <c:v>Mussolini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  <c:pt idx="16">
                    <c:v>Comparison</c:v>
                  </c:pt>
                </c:lvl>
              </c:multiLvlStrCache>
            </c:multiLvlStrRef>
          </c:cat>
          <c:val>
            <c:numRef>
              <c:f>'Summary &amp; graphs'!$V$6:$V$23</c:f>
              <c:numCache>
                <c:formatCode>0.0</c:formatCode>
                <c:ptCount val="18"/>
                <c:pt idx="0">
                  <c:v>50.551666666666669</c:v>
                </c:pt>
                <c:pt idx="1">
                  <c:v>48.515999999999998</c:v>
                </c:pt>
                <c:pt idx="2">
                  <c:v>51.323999999999998</c:v>
                </c:pt>
                <c:pt idx="3">
                  <c:v>51.525999999999996</c:v>
                </c:pt>
                <c:pt idx="4">
                  <c:v>52.536666666666669</c:v>
                </c:pt>
                <c:pt idx="5">
                  <c:v>53.024285714285718</c:v>
                </c:pt>
                <c:pt idx="6">
                  <c:v>51.051428571428573</c:v>
                </c:pt>
                <c:pt idx="7">
                  <c:v>48.288000000000004</c:v>
                </c:pt>
                <c:pt idx="8">
                  <c:v>56.984285714285718</c:v>
                </c:pt>
                <c:pt idx="9">
                  <c:v>49.5</c:v>
                </c:pt>
                <c:pt idx="10">
                  <c:v>56.141666666666673</c:v>
                </c:pt>
                <c:pt idx="11">
                  <c:v>53.209999999999994</c:v>
                </c:pt>
                <c:pt idx="12">
                  <c:v>49.150999999999996</c:v>
                </c:pt>
                <c:pt idx="13">
                  <c:v>54.322000000000003</c:v>
                </c:pt>
                <c:pt idx="14">
                  <c:v>51.050000000000004</c:v>
                </c:pt>
                <c:pt idx="15">
                  <c:v>49.064999999999998</c:v>
                </c:pt>
                <c:pt idx="16">
                  <c:v>46.759</c:v>
                </c:pt>
                <c:pt idx="17">
                  <c:v>48.291999999999994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05F-9CF2-A7770D660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3792495"/>
        <c:axId val="1783786735"/>
      </c:barChart>
      <c:catAx>
        <c:axId val="178379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3786735"/>
        <c:crosses val="autoZero"/>
        <c:auto val="1"/>
        <c:lblAlgn val="ctr"/>
        <c:lblOffset val="100"/>
        <c:noMultiLvlLbl val="0"/>
      </c:catAx>
      <c:valAx>
        <c:axId val="17837867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of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crossAx val="17837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deviation of members from party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016952601350929E-2"/>
          <c:y val="0.104131335319866"/>
          <c:w val="0.91439435636771693"/>
          <c:h val="0.73626506044381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&amp; graphs'!$D$33:$D$34</c:f>
              <c:strCache>
                <c:ptCount val="2"/>
                <c:pt idx="0">
                  <c:v>Deviation of members from party average</c:v>
                </c:pt>
                <c:pt idx="1">
                  <c:v>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graphs'!$B$35:$C$50</c:f>
              <c:multiLvlStrCache>
                <c:ptCount val="16"/>
                <c:lvl>
                  <c:pt idx="0">
                    <c:v>Meloni</c:v>
                  </c:pt>
                  <c:pt idx="1">
                    <c:v>La Russa</c:v>
                  </c:pt>
                  <c:pt idx="2">
                    <c:v>Fidanza</c:v>
                  </c:pt>
                  <c:pt idx="3">
                    <c:v>Marsilio</c:v>
                  </c:pt>
                  <c:pt idx="4">
                    <c:v> Schlein</c:v>
                  </c:pt>
                  <c:pt idx="5">
                    <c:v>Bonaccini</c:v>
                  </c:pt>
                  <c:pt idx="6">
                    <c:v> Benifei</c:v>
                  </c:pt>
                  <c:pt idx="7">
                    <c:v>Gualtieri</c:v>
                  </c:pt>
                  <c:pt idx="8">
                    <c:v>Salvini</c:v>
                  </c:pt>
                  <c:pt idx="9">
                    <c:v>Giorgetti</c:v>
                  </c:pt>
                  <c:pt idx="10">
                    <c:v>Adinolfi</c:v>
                  </c:pt>
                  <c:pt idx="11">
                    <c:v>Zaia</c:v>
                  </c:pt>
                  <c:pt idx="12">
                    <c:v>Conte</c:v>
                  </c:pt>
                  <c:pt idx="13">
                    <c:v>Grillo</c:v>
                  </c:pt>
                  <c:pt idx="14">
                    <c:v>Pignedoli</c:v>
                  </c:pt>
                  <c:pt idx="15">
                    <c:v>Todde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</c:lvl>
              </c:multiLvlStrCache>
            </c:multiLvlStrRef>
          </c:cat>
          <c:val>
            <c:numRef>
              <c:f>'Summary &amp; graphs'!$D$35:$D$50</c:f>
              <c:numCache>
                <c:formatCode>0.00_ ;[Red]\-0.00\ </c:formatCode>
                <c:ptCount val="16"/>
                <c:pt idx="0">
                  <c:v>0.53357142857142037</c:v>
                </c:pt>
                <c:pt idx="1">
                  <c:v>-4.6761904761901008E-2</c:v>
                </c:pt>
                <c:pt idx="2">
                  <c:v>-2.2267619047619078</c:v>
                </c:pt>
                <c:pt idx="3">
                  <c:v>1.6332380952380916</c:v>
                </c:pt>
                <c:pt idx="4">
                  <c:v>-1.6189333333333522</c:v>
                </c:pt>
                <c:pt idx="5">
                  <c:v>-1.0413142857143072</c:v>
                </c:pt>
                <c:pt idx="6">
                  <c:v>-0.82702857142858477</c:v>
                </c:pt>
                <c:pt idx="7">
                  <c:v>4.5583999999999847</c:v>
                </c:pt>
                <c:pt idx="8">
                  <c:v>-1.7885093167701811</c:v>
                </c:pt>
                <c:pt idx="9">
                  <c:v>3.9763478260869647</c:v>
                </c:pt>
                <c:pt idx="10">
                  <c:v>-2.0139855072463817</c:v>
                </c:pt>
                <c:pt idx="11">
                  <c:v>0.94434782608696111</c:v>
                </c:pt>
                <c:pt idx="12">
                  <c:v>2.9143333333333388</c:v>
                </c:pt>
                <c:pt idx="13">
                  <c:v>-6.2216666666666711</c:v>
                </c:pt>
                <c:pt idx="14">
                  <c:v>-0.45880952380952778</c:v>
                </c:pt>
                <c:pt idx="15">
                  <c:v>2.5883333333333312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6FE-8525-E7C83DABA302}"/>
            </c:ext>
          </c:extLst>
        </c:ser>
        <c:ser>
          <c:idx val="1"/>
          <c:order val="1"/>
          <c:tx>
            <c:strRef>
              <c:f>'Summary &amp; graphs'!$E$33:$E$34</c:f>
              <c:strCache>
                <c:ptCount val="2"/>
                <c:pt idx="0">
                  <c:v>Deviation of members from party average</c:v>
                </c:pt>
                <c:pt idx="1">
                  <c:v>-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graphs'!$B$35:$C$50</c:f>
              <c:multiLvlStrCache>
                <c:ptCount val="16"/>
                <c:lvl>
                  <c:pt idx="0">
                    <c:v>Meloni</c:v>
                  </c:pt>
                  <c:pt idx="1">
                    <c:v>La Russa</c:v>
                  </c:pt>
                  <c:pt idx="2">
                    <c:v>Fidanza</c:v>
                  </c:pt>
                  <c:pt idx="3">
                    <c:v>Marsilio</c:v>
                  </c:pt>
                  <c:pt idx="4">
                    <c:v> Schlein</c:v>
                  </c:pt>
                  <c:pt idx="5">
                    <c:v>Bonaccini</c:v>
                  </c:pt>
                  <c:pt idx="6">
                    <c:v> Benifei</c:v>
                  </c:pt>
                  <c:pt idx="7">
                    <c:v>Gualtieri</c:v>
                  </c:pt>
                  <c:pt idx="8">
                    <c:v>Salvini</c:v>
                  </c:pt>
                  <c:pt idx="9">
                    <c:v>Giorgetti</c:v>
                  </c:pt>
                  <c:pt idx="10">
                    <c:v>Adinolfi</c:v>
                  </c:pt>
                  <c:pt idx="11">
                    <c:v>Zaia</c:v>
                  </c:pt>
                  <c:pt idx="12">
                    <c:v>Conte</c:v>
                  </c:pt>
                  <c:pt idx="13">
                    <c:v>Grillo</c:v>
                  </c:pt>
                  <c:pt idx="14">
                    <c:v>Pignedoli</c:v>
                  </c:pt>
                  <c:pt idx="15">
                    <c:v>Todde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</c:lvl>
              </c:multiLvlStrCache>
            </c:multiLvlStrRef>
          </c:cat>
          <c:val>
            <c:numRef>
              <c:f>'Summary &amp; graphs'!$E$35:$E$50</c:f>
              <c:numCache>
                <c:formatCode>0.00_ ;[Red]\-0.00\ </c:formatCode>
                <c:ptCount val="16"/>
                <c:pt idx="0">
                  <c:v>-0.72595238095238201</c:v>
                </c:pt>
                <c:pt idx="1">
                  <c:v>-1.7369523809523812</c:v>
                </c:pt>
                <c:pt idx="2">
                  <c:v>3.3350476190476188</c:v>
                </c:pt>
                <c:pt idx="3">
                  <c:v>-0.72695238095238235</c:v>
                </c:pt>
                <c:pt idx="4">
                  <c:v>0.49193333333333289</c:v>
                </c:pt>
                <c:pt idx="5">
                  <c:v>-0.57640000000000047</c:v>
                </c:pt>
                <c:pt idx="6">
                  <c:v>1.1821714285714275</c:v>
                </c:pt>
                <c:pt idx="7">
                  <c:v>-1.4384000000000001</c:v>
                </c:pt>
                <c:pt idx="8">
                  <c:v>-0.87782608695652176</c:v>
                </c:pt>
                <c:pt idx="9">
                  <c:v>0.83617391304347777</c:v>
                </c:pt>
                <c:pt idx="10">
                  <c:v>0.19217391304347942</c:v>
                </c:pt>
                <c:pt idx="11">
                  <c:v>0.16217391304347917</c:v>
                </c:pt>
                <c:pt idx="12">
                  <c:v>-0.52825000000000077</c:v>
                </c:pt>
                <c:pt idx="13">
                  <c:v>-0.22125000000000217</c:v>
                </c:pt>
                <c:pt idx="14">
                  <c:v>0.94589285714285598</c:v>
                </c:pt>
                <c:pt idx="15">
                  <c:v>-0.11625000000000174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F-46FE-8525-E7C83DABA302}"/>
            </c:ext>
          </c:extLst>
        </c:ser>
        <c:ser>
          <c:idx val="2"/>
          <c:order val="2"/>
          <c:tx>
            <c:strRef>
              <c:f>'Summary &amp; graphs'!$F$33:$F$34</c:f>
              <c:strCache>
                <c:ptCount val="2"/>
                <c:pt idx="0">
                  <c:v>Deviation of members from party average</c:v>
                </c:pt>
                <c:pt idx="1">
                  <c:v>~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'Summary &amp; graphs'!$B$35:$C$50</c:f>
              <c:multiLvlStrCache>
                <c:ptCount val="16"/>
                <c:lvl>
                  <c:pt idx="0">
                    <c:v>Meloni</c:v>
                  </c:pt>
                  <c:pt idx="1">
                    <c:v>La Russa</c:v>
                  </c:pt>
                  <c:pt idx="2">
                    <c:v>Fidanza</c:v>
                  </c:pt>
                  <c:pt idx="3">
                    <c:v>Marsilio</c:v>
                  </c:pt>
                  <c:pt idx="4">
                    <c:v> Schlein</c:v>
                  </c:pt>
                  <c:pt idx="5">
                    <c:v>Bonaccini</c:v>
                  </c:pt>
                  <c:pt idx="6">
                    <c:v> Benifei</c:v>
                  </c:pt>
                  <c:pt idx="7">
                    <c:v>Gualtieri</c:v>
                  </c:pt>
                  <c:pt idx="8">
                    <c:v>Salvini</c:v>
                  </c:pt>
                  <c:pt idx="9">
                    <c:v>Giorgetti</c:v>
                  </c:pt>
                  <c:pt idx="10">
                    <c:v>Adinolfi</c:v>
                  </c:pt>
                  <c:pt idx="11">
                    <c:v>Zaia</c:v>
                  </c:pt>
                  <c:pt idx="12">
                    <c:v>Conte</c:v>
                  </c:pt>
                  <c:pt idx="13">
                    <c:v>Grillo</c:v>
                  </c:pt>
                  <c:pt idx="14">
                    <c:v>Pignedoli</c:v>
                  </c:pt>
                  <c:pt idx="15">
                    <c:v>Todde</c:v>
                  </c:pt>
                </c:lvl>
                <c:lvl>
                  <c:pt idx="0">
                    <c:v>FdI</c:v>
                  </c:pt>
                  <c:pt idx="4">
                    <c:v>PD</c:v>
                  </c:pt>
                  <c:pt idx="8">
                    <c:v>Lega</c:v>
                  </c:pt>
                  <c:pt idx="12">
                    <c:v>M5S</c:v>
                  </c:pt>
                </c:lvl>
              </c:multiLvlStrCache>
            </c:multiLvlStrRef>
          </c:cat>
          <c:val>
            <c:numRef>
              <c:f>'Summary &amp; graphs'!$F$35:$F$50</c:f>
              <c:numCache>
                <c:formatCode>0.00_ ;[Red]\-0.00\ </c:formatCode>
                <c:ptCount val="16"/>
                <c:pt idx="0">
                  <c:v>6.8809523809520101E-2</c:v>
                </c:pt>
                <c:pt idx="1">
                  <c:v>-1.9668571428571511</c:v>
                </c:pt>
                <c:pt idx="2">
                  <c:v>0.84114285714284875</c:v>
                </c:pt>
                <c:pt idx="3">
                  <c:v>1.0431428571428469</c:v>
                </c:pt>
                <c:pt idx="4">
                  <c:v>1.1290666666666738</c:v>
                </c:pt>
                <c:pt idx="5">
                  <c:v>1.6166857142857225</c:v>
                </c:pt>
                <c:pt idx="6">
                  <c:v>-0.3561714285714217</c:v>
                </c:pt>
                <c:pt idx="7">
                  <c:v>-3.1195999999999913</c:v>
                </c:pt>
                <c:pt idx="8">
                  <c:v>2.667329192546589</c:v>
                </c:pt>
                <c:pt idx="9">
                  <c:v>-4.8169565217391295</c:v>
                </c:pt>
                <c:pt idx="10">
                  <c:v>1.8247101449275434</c:v>
                </c:pt>
                <c:pt idx="11">
                  <c:v>-1.1069565217391357</c:v>
                </c:pt>
                <c:pt idx="12">
                  <c:v>-1.6240000000000023</c:v>
                </c:pt>
                <c:pt idx="13">
                  <c:v>3.5470000000000041</c:v>
                </c:pt>
                <c:pt idx="14">
                  <c:v>0.27500000000000568</c:v>
                </c:pt>
                <c:pt idx="15">
                  <c:v>-1.7100000000000009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F-46FE-8525-E7C83DABA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1416239"/>
        <c:axId val="1661416719"/>
      </c:barChart>
      <c:catAx>
        <c:axId val="16614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416719"/>
        <c:crosses val="autoZero"/>
        <c:auto val="0"/>
        <c:lblAlgn val="ctr"/>
        <c:lblOffset val="100"/>
        <c:tickLblSkip val="1"/>
        <c:noMultiLvlLbl val="0"/>
      </c:catAx>
      <c:valAx>
        <c:axId val="1661416719"/>
        <c:scaling>
          <c:orientation val="minMax"/>
        </c:scaling>
        <c:delete val="1"/>
        <c:axPos val="l"/>
        <c:numFmt formatCode="0.00_ ;[Red]\-0.00\ " sourceLinked="1"/>
        <c:majorTickMark val="none"/>
        <c:minorTickMark val="none"/>
        <c:tickLblPos val="nextTo"/>
        <c:crossAx val="16614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624569246733848E-2"/>
          <c:y val="6.7741272302652936E-2"/>
          <c:w val="0.8727507467040494"/>
          <c:h val="4.4687488466564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deviation of parties from parties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graphs'!$W$33:$W$34</c:f>
              <c:strCache>
                <c:ptCount val="2"/>
                <c:pt idx="0">
                  <c:v>Deviation of parties from parties average</c:v>
                </c:pt>
                <c:pt idx="1">
                  <c:v>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graphs'!$V$35:$V$53</c:f>
              <c:strCache>
                <c:ptCount val="19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  <c:pt idx="16">
                  <c:v>De Gasperi</c:v>
                </c:pt>
                <c:pt idx="18">
                  <c:v>Mussolini</c:v>
                </c:pt>
              </c:strCache>
            </c:strRef>
          </c:cat>
          <c:val>
            <c:numRef>
              <c:f>'Summary &amp; graphs'!$W$35:$W$53</c:f>
              <c:numCache>
                <c:formatCode>0.00_ ;[Red]\-0.00\ </c:formatCode>
                <c:ptCount val="19"/>
                <c:pt idx="0">
                  <c:v>-0.29965828157349961</c:v>
                </c:pt>
                <c:pt idx="4">
                  <c:v>1.8511798136646078</c:v>
                </c:pt>
                <c:pt idx="8">
                  <c:v>-1.3987680124223658</c:v>
                </c:pt>
                <c:pt idx="12">
                  <c:v>-0.1527535196687424</c:v>
                </c:pt>
                <c:pt idx="16">
                  <c:v>-3.1420186335402889E-2</c:v>
                </c:pt>
                <c:pt idx="18">
                  <c:v>-5.6564201863354029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E-4A4D-9287-ED350C28ABC6}"/>
            </c:ext>
          </c:extLst>
        </c:ser>
        <c:ser>
          <c:idx val="1"/>
          <c:order val="1"/>
          <c:tx>
            <c:strRef>
              <c:f>'Summary &amp; graphs'!$X$33:$X$34</c:f>
              <c:strCache>
                <c:ptCount val="2"/>
                <c:pt idx="0">
                  <c:v>Deviation of parties from parties average</c:v>
                </c:pt>
                <c:pt idx="1">
                  <c:v>-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graphs'!$V$35:$V$53</c:f>
              <c:strCache>
                <c:ptCount val="19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  <c:pt idx="16">
                  <c:v>De Gasperi</c:v>
                </c:pt>
                <c:pt idx="18">
                  <c:v>Mussolini</c:v>
                </c:pt>
              </c:strCache>
            </c:strRef>
          </c:cat>
          <c:val>
            <c:numRef>
              <c:f>'Summary &amp; graphs'!$X$35:$X$53</c:f>
              <c:numCache>
                <c:formatCode>0.00_ ;[Red]\-0.00\ </c:formatCode>
                <c:ptCount val="19"/>
                <c:pt idx="0">
                  <c:v>0.28934526397515548</c:v>
                </c:pt>
                <c:pt idx="4">
                  <c:v>-0.83520711697722572</c:v>
                </c:pt>
                <c:pt idx="8">
                  <c:v>-0.49378103002070439</c:v>
                </c:pt>
                <c:pt idx="12">
                  <c:v>1.0396428830227755</c:v>
                </c:pt>
                <c:pt idx="16">
                  <c:v>0.57639288302277425</c:v>
                </c:pt>
                <c:pt idx="18">
                  <c:v>3.4673928830227743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E-4A4D-9287-ED350C28ABC6}"/>
            </c:ext>
          </c:extLst>
        </c:ser>
        <c:ser>
          <c:idx val="2"/>
          <c:order val="2"/>
          <c:tx>
            <c:strRef>
              <c:f>'Summary &amp; graphs'!$Y$33:$Y$34</c:f>
              <c:strCache>
                <c:ptCount val="2"/>
                <c:pt idx="0">
                  <c:v>Deviation of parties from parties average</c:v>
                </c:pt>
                <c:pt idx="1">
                  <c:v>~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graphs'!$V$35:$V$53</c:f>
              <c:strCache>
                <c:ptCount val="19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  <c:pt idx="16">
                  <c:v>De Gasperi</c:v>
                </c:pt>
                <c:pt idx="18">
                  <c:v>Mussolini</c:v>
                </c:pt>
              </c:strCache>
            </c:strRef>
          </c:cat>
          <c:val>
            <c:numRef>
              <c:f>'Summary &amp; graphs'!$Y$35:$Y$53</c:f>
              <c:numCache>
                <c:formatCode>0.00_ ;[Red]\-0.00\ </c:formatCode>
                <c:ptCount val="19"/>
                <c:pt idx="0">
                  <c:v>-1.2627462732919241</c:v>
                </c:pt>
                <c:pt idx="4">
                  <c:v>-0.33800341614907836</c:v>
                </c:pt>
                <c:pt idx="8">
                  <c:v>2.571353105590056</c:v>
                </c:pt>
                <c:pt idx="12">
                  <c:v>-0.97060341614907486</c:v>
                </c:pt>
                <c:pt idx="16">
                  <c:v>-4.9866034161490731</c:v>
                </c:pt>
                <c:pt idx="18">
                  <c:v>-3.453603416149079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E-4A4D-9287-ED350C28A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8429999"/>
        <c:axId val="1758433359"/>
      </c:barChart>
      <c:catAx>
        <c:axId val="17584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8433359"/>
        <c:crosses val="autoZero"/>
        <c:auto val="1"/>
        <c:lblAlgn val="ctr"/>
        <c:lblOffset val="100"/>
        <c:tickLblSkip val="1"/>
        <c:noMultiLvlLbl val="0"/>
      </c:catAx>
      <c:valAx>
        <c:axId val="1758433359"/>
        <c:scaling>
          <c:orientation val="minMax"/>
        </c:scaling>
        <c:delete val="1"/>
        <c:axPos val="l"/>
        <c:numFmt formatCode="0.00_ ;[Red]\-0.00\ " sourceLinked="1"/>
        <c:majorTickMark val="none"/>
        <c:minorTickMark val="none"/>
        <c:tickLblPos val="nextTo"/>
        <c:crossAx val="17584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Variation coefficient within parties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&amp; graphs'!$Q$54:$Q$55</c:f>
              <c:strCache>
                <c:ptCount val="2"/>
                <c:pt idx="0">
                  <c:v>VC (%)</c:v>
                </c:pt>
                <c:pt idx="1">
                  <c:v>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graphs'!$P$56:$P$71</c:f>
              <c:strCache>
                <c:ptCount val="13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</c:strCache>
            </c:strRef>
          </c:cat>
          <c:val>
            <c:numRef>
              <c:f>'Summary &amp; graphs'!$Q$56:$Q$71</c:f>
              <c:numCache>
                <c:formatCode>0.00</c:formatCode>
                <c:ptCount val="16"/>
                <c:pt idx="0">
                  <c:v>3.3436223808950971</c:v>
                </c:pt>
                <c:pt idx="4">
                  <c:v>5.6731091749373119</c:v>
                </c:pt>
                <c:pt idx="8">
                  <c:v>5.9741449587940316</c:v>
                </c:pt>
                <c:pt idx="12">
                  <c:v>8.7133689786926922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04A-9FA3-1D0E32188007}"/>
            </c:ext>
          </c:extLst>
        </c:ser>
        <c:ser>
          <c:idx val="1"/>
          <c:order val="1"/>
          <c:tx>
            <c:strRef>
              <c:f>'Summary &amp; graphs'!$R$54:$R$55</c:f>
              <c:strCache>
                <c:ptCount val="2"/>
                <c:pt idx="0">
                  <c:v>VC (%)</c:v>
                </c:pt>
                <c:pt idx="1">
                  <c:v>-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graphs'!$P$56:$P$71</c:f>
              <c:strCache>
                <c:ptCount val="13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</c:strCache>
            </c:strRef>
          </c:cat>
          <c:val>
            <c:numRef>
              <c:f>'Summary &amp; graphs'!$R$56:$R$71</c:f>
              <c:numCache>
                <c:formatCode>0.00</c:formatCode>
                <c:ptCount val="16"/>
                <c:pt idx="0">
                  <c:v>35.430938344687448</c:v>
                </c:pt>
                <c:pt idx="4">
                  <c:v>22.965953479355345</c:v>
                </c:pt>
                <c:pt idx="8">
                  <c:v>13.121959069180859</c:v>
                </c:pt>
                <c:pt idx="12">
                  <c:v>8.8930809678812679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E-404A-9FA3-1D0E32188007}"/>
            </c:ext>
          </c:extLst>
        </c:ser>
        <c:ser>
          <c:idx val="2"/>
          <c:order val="2"/>
          <c:tx>
            <c:strRef>
              <c:f>'Summary &amp; graphs'!$S$54:$S$55</c:f>
              <c:strCache>
                <c:ptCount val="2"/>
                <c:pt idx="0">
                  <c:v>VC (%)</c:v>
                </c:pt>
                <c:pt idx="1">
                  <c:v>~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&amp; graphs'!$P$56:$P$71</c:f>
              <c:strCache>
                <c:ptCount val="13"/>
                <c:pt idx="0">
                  <c:v>FdI</c:v>
                </c:pt>
                <c:pt idx="4">
                  <c:v>PD</c:v>
                </c:pt>
                <c:pt idx="8">
                  <c:v>Lega</c:v>
                </c:pt>
                <c:pt idx="12">
                  <c:v>M5S</c:v>
                </c:pt>
              </c:strCache>
            </c:strRef>
          </c:cat>
          <c:val>
            <c:numRef>
              <c:f>'Summary &amp; graphs'!$S$56:$S$71</c:f>
              <c:numCache>
                <c:formatCode>0.00</c:formatCode>
                <c:ptCount val="16"/>
                <c:pt idx="0">
                  <c:v>2.3581782467408381</c:v>
                </c:pt>
                <c:pt idx="4">
                  <c:v>3.6062034054714656</c:v>
                </c:pt>
                <c:pt idx="8">
                  <c:v>5.4359688429345283</c:v>
                </c:pt>
                <c:pt idx="12">
                  <c:v>4.2031425181461914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E-404A-9FA3-1D0E32188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63135"/>
        <c:axId val="69959775"/>
      </c:barChart>
      <c:catAx>
        <c:axId val="699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59775"/>
        <c:crosses val="autoZero"/>
        <c:auto val="1"/>
        <c:lblAlgn val="ctr"/>
        <c:lblOffset val="100"/>
        <c:noMultiLvlLbl val="0"/>
      </c:catAx>
      <c:valAx>
        <c:axId val="699597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996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147637</xdr:rowOff>
    </xdr:from>
    <xdr:to>
      <xdr:col>15</xdr:col>
      <xdr:colOff>123825</xdr:colOff>
      <xdr:row>20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421585-CA39-9382-9AB2-6EF08D07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166687</xdr:colOff>
      <xdr:row>0</xdr:row>
      <xdr:rowOff>166687</xdr:rowOff>
    </xdr:from>
    <xdr:to>
      <xdr:col>38</xdr:col>
      <xdr:colOff>161925</xdr:colOff>
      <xdr:row>27</xdr:row>
      <xdr:rowOff>85726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200051C-C20D-EE5B-63FE-C3B80B22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1960</xdr:colOff>
      <xdr:row>50</xdr:row>
      <xdr:rowOff>177572</xdr:rowOff>
    </xdr:from>
    <xdr:to>
      <xdr:col>13</xdr:col>
      <xdr:colOff>407333</xdr:colOff>
      <xdr:row>76</xdr:row>
      <xdr:rowOff>19050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F0EB8FB6-B3EE-8E3F-4CB5-088B9D69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280986</xdr:colOff>
      <xdr:row>31</xdr:row>
      <xdr:rowOff>100012</xdr:rowOff>
    </xdr:from>
    <xdr:to>
      <xdr:col>37</xdr:col>
      <xdr:colOff>219075</xdr:colOff>
      <xdr:row>53</xdr:row>
      <xdr:rowOff>133350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E3358CD-7138-58FE-D060-16475951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338136</xdr:colOff>
      <xdr:row>54</xdr:row>
      <xdr:rowOff>45460</xdr:rowOff>
    </xdr:from>
    <xdr:to>
      <xdr:col>29</xdr:col>
      <xdr:colOff>567920</xdr:colOff>
      <xdr:row>74</xdr:row>
      <xdr:rowOff>86591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6E8EBB-8CAA-986D-690F-4F6AE7C1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tabSelected="1" topLeftCell="C1" zoomScale="70" zoomScaleNormal="70" workbookViewId="0">
      <selection activeCell="X8" sqref="X8"/>
    </sheetView>
  </sheetViews>
  <sheetFormatPr defaultRowHeight="15" outlineLevelCol="1" x14ac:dyDescent="0.25"/>
  <cols>
    <col min="1" max="1" width="10.5703125" style="123" bestFit="1" customWidth="1"/>
    <col min="2" max="2" width="17.85546875" style="4" bestFit="1" customWidth="1"/>
    <col min="3" max="3" width="112" customWidth="1" outlineLevel="1"/>
    <col min="4" max="4" width="15.5703125" style="1" customWidth="1" outlineLevel="1"/>
    <col min="5" max="5" width="6.85546875" style="1" bestFit="1" customWidth="1"/>
    <col min="6" max="6" width="21.28515625" style="1" bestFit="1" customWidth="1"/>
    <col min="7" max="7" width="19.140625" style="1" bestFit="1" customWidth="1"/>
    <col min="8" max="8" width="6.42578125" style="1" bestFit="1" customWidth="1"/>
    <col min="9" max="9" width="21" style="1" bestFit="1" customWidth="1"/>
    <col min="10" max="10" width="19.140625" style="1" bestFit="1" customWidth="1"/>
    <col min="11" max="11" width="10.140625" style="1" customWidth="1"/>
    <col min="12" max="12" width="21" style="1" bestFit="1" customWidth="1"/>
    <col min="13" max="13" width="19.140625" style="1" bestFit="1" customWidth="1"/>
    <col min="14" max="14" width="12.5703125" style="1" customWidth="1" outlineLevel="1"/>
    <col min="15" max="15" width="8.28515625" style="189" bestFit="1" customWidth="1" outlineLevel="1"/>
    <col min="16" max="16" width="13.140625" style="1" customWidth="1" outlineLevel="1"/>
    <col min="17" max="17" width="7.42578125" style="189" bestFit="1" customWidth="1" outlineLevel="1"/>
    <col min="18" max="18" width="12.5703125" style="1" customWidth="1" outlineLevel="1"/>
    <col min="19" max="19" width="7.42578125" style="189" bestFit="1" customWidth="1" outlineLevel="1"/>
    <col min="20" max="20" width="12.5703125" style="1" customWidth="1" outlineLevel="1"/>
    <col min="21" max="21" width="7.42578125" style="189" bestFit="1" customWidth="1" outlineLevel="1"/>
    <col min="22" max="22" width="15.5703125" style="1" customWidth="1" outlineLevel="1"/>
    <col min="23" max="23" width="7.42578125" style="189" bestFit="1" customWidth="1" outlineLevel="1"/>
  </cols>
  <sheetData>
    <row r="1" spans="1:24" s="2" customFormat="1" ht="19.5" thickBot="1" x14ac:dyDescent="0.35">
      <c r="A1" s="122"/>
      <c r="B1" s="5"/>
      <c r="D1" s="3"/>
      <c r="E1" s="279" t="s">
        <v>0</v>
      </c>
      <c r="F1" s="280"/>
      <c r="G1" s="280"/>
      <c r="H1" s="280"/>
      <c r="I1" s="280"/>
      <c r="J1" s="280"/>
      <c r="K1" s="280"/>
      <c r="L1" s="280"/>
      <c r="M1" s="281"/>
      <c r="N1" s="229" t="s">
        <v>1</v>
      </c>
      <c r="O1" s="229"/>
      <c r="P1" s="229"/>
      <c r="Q1" s="229"/>
      <c r="R1" s="229"/>
      <c r="S1" s="229"/>
      <c r="T1" s="229"/>
      <c r="U1" s="229"/>
      <c r="V1" s="229"/>
      <c r="W1" s="229"/>
    </row>
    <row r="2" spans="1:24" s="85" customFormat="1" ht="19.5" thickBot="1" x14ac:dyDescent="0.3">
      <c r="A2" s="124" t="s">
        <v>2</v>
      </c>
      <c r="B2" s="126" t="s">
        <v>3</v>
      </c>
      <c r="C2" s="125" t="s">
        <v>4</v>
      </c>
      <c r="D2" s="125" t="s">
        <v>5</v>
      </c>
      <c r="E2" s="127" t="s">
        <v>6</v>
      </c>
      <c r="F2" s="127" t="s">
        <v>7</v>
      </c>
      <c r="G2" s="127" t="s">
        <v>8</v>
      </c>
      <c r="H2" s="128" t="s">
        <v>9</v>
      </c>
      <c r="I2" s="128" t="s">
        <v>7</v>
      </c>
      <c r="J2" s="128" t="s">
        <v>10</v>
      </c>
      <c r="K2" s="129" t="s">
        <v>11</v>
      </c>
      <c r="L2" s="129" t="s">
        <v>7</v>
      </c>
      <c r="M2" s="129" t="s">
        <v>10</v>
      </c>
      <c r="N2" s="125" t="s">
        <v>12</v>
      </c>
      <c r="O2" s="169" t="s">
        <v>13</v>
      </c>
      <c r="P2" s="124" t="s">
        <v>14</v>
      </c>
      <c r="Q2" s="190" t="s">
        <v>13</v>
      </c>
      <c r="R2" s="125" t="s">
        <v>15</v>
      </c>
      <c r="S2" s="190" t="s">
        <v>13</v>
      </c>
      <c r="T2" s="125" t="s">
        <v>16</v>
      </c>
      <c r="U2" s="190" t="s">
        <v>13</v>
      </c>
      <c r="V2" s="125" t="s">
        <v>17</v>
      </c>
      <c r="W2" s="169" t="s">
        <v>13</v>
      </c>
    </row>
    <row r="3" spans="1:24" x14ac:dyDescent="0.25">
      <c r="A3" s="230" t="s">
        <v>18</v>
      </c>
      <c r="B3" s="236" t="s">
        <v>19</v>
      </c>
      <c r="C3" s="167" t="s">
        <v>20</v>
      </c>
      <c r="D3" s="47">
        <v>102</v>
      </c>
      <c r="E3" s="89">
        <v>43.14</v>
      </c>
      <c r="F3" s="237">
        <f>AVERAGE(E3:E8)</f>
        <v>42.598333333333329</v>
      </c>
      <c r="G3" s="240">
        <f>AVERAGE(E3:E23)</f>
        <v>42.064761904761909</v>
      </c>
      <c r="H3" s="84">
        <v>5.88</v>
      </c>
      <c r="I3" s="237">
        <f>AVERAGE(H3:H8)</f>
        <v>4.7749999999999995</v>
      </c>
      <c r="J3" s="240">
        <f>AVERAGE(H3:H23)</f>
        <v>5.5009523809523815</v>
      </c>
      <c r="K3" s="84">
        <v>50.98</v>
      </c>
      <c r="L3" s="237">
        <f>AVERAGE(K3:K8)</f>
        <v>50.551666666666669</v>
      </c>
      <c r="M3" s="240">
        <f>AVERAGE(K3:K23)</f>
        <v>50.482857142857149</v>
      </c>
      <c r="N3" s="8" t="s">
        <v>21</v>
      </c>
      <c r="O3" s="170">
        <v>9.0909090909090995E-2</v>
      </c>
      <c r="P3" s="8" t="s">
        <v>22</v>
      </c>
      <c r="Q3" s="170">
        <v>6.0606060606061003E-2</v>
      </c>
      <c r="R3" s="47" t="s">
        <v>23</v>
      </c>
      <c r="S3" s="170">
        <v>3.0303030303029999E-2</v>
      </c>
      <c r="T3" s="47" t="s">
        <v>24</v>
      </c>
      <c r="U3" s="170">
        <v>2.0202020202019999E-2</v>
      </c>
      <c r="V3" s="8" t="s">
        <v>25</v>
      </c>
      <c r="W3" s="170">
        <v>2.0202020202019999E-2</v>
      </c>
      <c r="X3" s="191"/>
    </row>
    <row r="4" spans="1:24" x14ac:dyDescent="0.25">
      <c r="A4" s="230"/>
      <c r="B4" s="234"/>
      <c r="C4" s="168" t="s">
        <v>26</v>
      </c>
      <c r="D4" s="46">
        <v>100</v>
      </c>
      <c r="E4" s="87">
        <v>41</v>
      </c>
      <c r="F4" s="238"/>
      <c r="G4" s="241"/>
      <c r="H4" s="88">
        <v>3</v>
      </c>
      <c r="I4" s="238"/>
      <c r="J4" s="241"/>
      <c r="K4" s="88">
        <v>56</v>
      </c>
      <c r="L4" s="238"/>
      <c r="M4" s="241"/>
      <c r="N4" s="1" t="s">
        <v>27</v>
      </c>
      <c r="O4" s="171">
        <v>3.0303030303029999E-2</v>
      </c>
      <c r="P4" s="1" t="s">
        <v>28</v>
      </c>
      <c r="Q4" s="171">
        <v>3.0303030303029999E-2</v>
      </c>
      <c r="R4" s="46" t="s">
        <v>29</v>
      </c>
      <c r="S4" s="171">
        <v>3.0303030303029999E-2</v>
      </c>
      <c r="T4" s="46" t="s">
        <v>30</v>
      </c>
      <c r="U4" s="171">
        <v>2.0202020202019999E-2</v>
      </c>
      <c r="V4" s="1" t="s">
        <v>31</v>
      </c>
      <c r="W4" s="171">
        <v>2.0202020202019999E-2</v>
      </c>
    </row>
    <row r="5" spans="1:24" x14ac:dyDescent="0.25">
      <c r="A5" s="230"/>
      <c r="B5" s="234"/>
      <c r="C5" s="167" t="s">
        <v>32</v>
      </c>
      <c r="D5" s="47">
        <v>1120</v>
      </c>
      <c r="E5" s="89">
        <v>41.96</v>
      </c>
      <c r="F5" s="238"/>
      <c r="G5" s="241"/>
      <c r="H5" s="84">
        <v>5.54</v>
      </c>
      <c r="I5" s="238"/>
      <c r="J5" s="241"/>
      <c r="K5" s="84">
        <v>52.5</v>
      </c>
      <c r="L5" s="238"/>
      <c r="M5" s="241"/>
      <c r="N5" s="8" t="s">
        <v>33</v>
      </c>
      <c r="O5" s="170">
        <v>1.9695613249775999E-2</v>
      </c>
      <c r="P5" s="8" t="s">
        <v>28</v>
      </c>
      <c r="Q5" s="170">
        <v>1.7905102954342E-2</v>
      </c>
      <c r="R5" s="47" t="s">
        <v>34</v>
      </c>
      <c r="S5" s="170">
        <v>1.3428827215756001E-2</v>
      </c>
      <c r="T5" s="47" t="s">
        <v>35</v>
      </c>
      <c r="U5" s="170">
        <v>1.3428827215756001E-2</v>
      </c>
      <c r="V5" s="8" t="s">
        <v>36</v>
      </c>
      <c r="W5" s="170">
        <v>1.1638316920322E-2</v>
      </c>
    </row>
    <row r="6" spans="1:24" x14ac:dyDescent="0.25">
      <c r="A6" s="230"/>
      <c r="B6" s="234"/>
      <c r="C6" s="6" t="s">
        <v>37</v>
      </c>
      <c r="D6" s="46">
        <v>919</v>
      </c>
      <c r="E6" s="87">
        <v>47.01</v>
      </c>
      <c r="F6" s="238"/>
      <c r="G6" s="241"/>
      <c r="H6" s="88">
        <v>4.46</v>
      </c>
      <c r="I6" s="238"/>
      <c r="J6" s="241"/>
      <c r="K6" s="88">
        <v>48.53</v>
      </c>
      <c r="L6" s="238"/>
      <c r="M6" s="241"/>
      <c r="N6" s="1" t="s">
        <v>38</v>
      </c>
      <c r="O6" s="171">
        <v>1.7640573318633002E-2</v>
      </c>
      <c r="P6" s="1" t="s">
        <v>39</v>
      </c>
      <c r="Q6" s="171">
        <v>1.5435501653804E-2</v>
      </c>
      <c r="R6" s="46" t="s">
        <v>40</v>
      </c>
      <c r="S6" s="171">
        <v>1.4332965821389E-2</v>
      </c>
      <c r="T6" s="46" t="s">
        <v>41</v>
      </c>
      <c r="U6" s="171">
        <v>1.212789415656E-2</v>
      </c>
      <c r="V6" s="1" t="s">
        <v>42</v>
      </c>
      <c r="W6" s="171">
        <v>1.212789415656E-2</v>
      </c>
    </row>
    <row r="7" spans="1:24" x14ac:dyDescent="0.25">
      <c r="A7" s="230"/>
      <c r="B7" s="234"/>
      <c r="C7" s="7" t="s">
        <v>43</v>
      </c>
      <c r="D7" s="47">
        <v>1862</v>
      </c>
      <c r="E7" s="89">
        <v>42.48</v>
      </c>
      <c r="F7" s="238"/>
      <c r="G7" s="241"/>
      <c r="H7" s="84">
        <v>5.59</v>
      </c>
      <c r="I7" s="238"/>
      <c r="J7" s="241"/>
      <c r="K7" s="84">
        <v>51.93</v>
      </c>
      <c r="L7" s="238"/>
      <c r="M7" s="241"/>
      <c r="N7" s="8" t="s">
        <v>44</v>
      </c>
      <c r="O7" s="170">
        <v>1.5726681127982998E-2</v>
      </c>
      <c r="P7" s="8" t="s">
        <v>41</v>
      </c>
      <c r="Q7" s="170">
        <v>1.0845986984816E-2</v>
      </c>
      <c r="R7" s="47" t="s">
        <v>45</v>
      </c>
      <c r="S7" s="170">
        <v>1.0845986984816E-2</v>
      </c>
      <c r="T7" s="47" t="s">
        <v>40</v>
      </c>
      <c r="U7" s="170">
        <v>1.0303687635574999E-2</v>
      </c>
      <c r="V7" s="8" t="s">
        <v>46</v>
      </c>
      <c r="W7" s="170">
        <v>8.6767895878525E-3</v>
      </c>
    </row>
    <row r="8" spans="1:24" ht="15.75" thickBot="1" x14ac:dyDescent="0.3">
      <c r="A8" s="230"/>
      <c r="B8" s="235"/>
      <c r="C8" s="10" t="s">
        <v>47</v>
      </c>
      <c r="D8" s="48">
        <v>980</v>
      </c>
      <c r="E8" s="90">
        <v>40</v>
      </c>
      <c r="F8" s="239"/>
      <c r="G8" s="241"/>
      <c r="H8" s="88">
        <v>4.18</v>
      </c>
      <c r="I8" s="239"/>
      <c r="J8" s="241"/>
      <c r="K8" s="88">
        <v>43.37</v>
      </c>
      <c r="L8" s="239"/>
      <c r="M8" s="241"/>
      <c r="N8" s="11" t="s">
        <v>48</v>
      </c>
      <c r="O8" s="172">
        <v>2.3541453428864E-2</v>
      </c>
      <c r="P8" s="11" t="s">
        <v>49</v>
      </c>
      <c r="Q8" s="172">
        <v>9.2118730808598004E-3</v>
      </c>
      <c r="R8" s="48" t="s">
        <v>50</v>
      </c>
      <c r="S8" s="172">
        <v>8.1883316274309007E-3</v>
      </c>
      <c r="T8" s="48" t="s">
        <v>51</v>
      </c>
      <c r="U8" s="172">
        <v>8.1883316274309007E-3</v>
      </c>
      <c r="V8" s="11" t="s">
        <v>52</v>
      </c>
      <c r="W8" s="172">
        <v>7.1647901740020002E-3</v>
      </c>
    </row>
    <row r="9" spans="1:24" ht="15.75" customHeight="1" x14ac:dyDescent="0.25">
      <c r="A9" s="230"/>
      <c r="B9" s="233" t="s">
        <v>53</v>
      </c>
      <c r="C9" s="12" t="s">
        <v>54</v>
      </c>
      <c r="D9" s="64">
        <v>207</v>
      </c>
      <c r="E9" s="89">
        <v>30.43</v>
      </c>
      <c r="F9" s="243">
        <f>AVERAGE(E9:E13)</f>
        <v>42.018000000000008</v>
      </c>
      <c r="G9" s="241"/>
      <c r="H9" s="83">
        <v>0.48</v>
      </c>
      <c r="I9" s="243">
        <f>AVERAGE(H9:H13)</f>
        <v>3.7640000000000002</v>
      </c>
      <c r="J9" s="241"/>
      <c r="K9" s="83">
        <v>40.58</v>
      </c>
      <c r="L9" s="243">
        <f>AVERAGE(K9:K13)</f>
        <v>48.515999999999998</v>
      </c>
      <c r="M9" s="241"/>
      <c r="N9" s="9" t="s">
        <v>55</v>
      </c>
      <c r="O9" s="173">
        <v>3.7267080745341997E-2</v>
      </c>
      <c r="P9" s="9" t="s">
        <v>56</v>
      </c>
      <c r="Q9" s="173">
        <v>3.7267080745341997E-2</v>
      </c>
      <c r="R9" s="45" t="s">
        <v>57</v>
      </c>
      <c r="S9" s="173">
        <v>2.4844720496893999E-2</v>
      </c>
      <c r="T9" s="45" t="s">
        <v>58</v>
      </c>
      <c r="U9" s="173">
        <v>1.8633540372670999E-2</v>
      </c>
      <c r="V9" s="9" t="s">
        <v>35</v>
      </c>
      <c r="W9" s="173">
        <v>1.8633540372670999E-2</v>
      </c>
    </row>
    <row r="10" spans="1:24" x14ac:dyDescent="0.25">
      <c r="A10" s="230"/>
      <c r="B10" s="234"/>
      <c r="C10" t="s">
        <v>59</v>
      </c>
      <c r="D10" s="65">
        <v>404</v>
      </c>
      <c r="E10" s="87">
        <v>46.78</v>
      </c>
      <c r="F10" s="244"/>
      <c r="G10" s="241"/>
      <c r="H10" s="88">
        <v>4.95</v>
      </c>
      <c r="I10" s="244"/>
      <c r="J10" s="241"/>
      <c r="K10" s="88">
        <v>48.27</v>
      </c>
      <c r="L10" s="244"/>
      <c r="M10" s="241"/>
      <c r="N10" s="1" t="s">
        <v>60</v>
      </c>
      <c r="O10" s="171">
        <v>1.7676767676767999E-2</v>
      </c>
      <c r="P10" s="1" t="s">
        <v>61</v>
      </c>
      <c r="Q10" s="171">
        <v>1.5151515151514999E-2</v>
      </c>
      <c r="R10" s="46" t="s">
        <v>33</v>
      </c>
      <c r="S10" s="171">
        <v>1.2626262626263001E-2</v>
      </c>
      <c r="T10" s="46" t="s">
        <v>62</v>
      </c>
      <c r="U10" s="171">
        <v>1.2626262626263001E-2</v>
      </c>
      <c r="V10" s="1" t="s">
        <v>63</v>
      </c>
      <c r="W10" s="171">
        <v>1.010101010101E-2</v>
      </c>
    </row>
    <row r="11" spans="1:24" x14ac:dyDescent="0.25">
      <c r="A11" s="230"/>
      <c r="B11" s="234"/>
      <c r="C11" s="13" t="s">
        <v>64</v>
      </c>
      <c r="D11" s="66">
        <v>1533</v>
      </c>
      <c r="E11" s="89">
        <v>42.27</v>
      </c>
      <c r="F11" s="244"/>
      <c r="G11" s="241"/>
      <c r="H11" s="84">
        <v>6.52</v>
      </c>
      <c r="I11" s="244"/>
      <c r="J11" s="241"/>
      <c r="K11" s="84">
        <v>51.21</v>
      </c>
      <c r="L11" s="244"/>
      <c r="M11" s="241"/>
      <c r="N11" s="8" t="s">
        <v>62</v>
      </c>
      <c r="O11" s="170">
        <v>1.3114754098360999E-2</v>
      </c>
      <c r="P11" s="8" t="s">
        <v>40</v>
      </c>
      <c r="Q11" s="170">
        <v>1.1147540983607001E-2</v>
      </c>
      <c r="R11" s="47" t="s">
        <v>55</v>
      </c>
      <c r="S11" s="170">
        <v>1.0491803278689E-2</v>
      </c>
      <c r="T11" s="47" t="s">
        <v>49</v>
      </c>
      <c r="U11" s="170">
        <v>1.0491803278689E-2</v>
      </c>
      <c r="V11" s="8" t="s">
        <v>65</v>
      </c>
      <c r="W11" s="170">
        <v>9.1803278688525006E-3</v>
      </c>
    </row>
    <row r="12" spans="1:24" x14ac:dyDescent="0.25">
      <c r="A12" s="230"/>
      <c r="B12" s="234"/>
      <c r="C12" t="s">
        <v>66</v>
      </c>
      <c r="D12" s="65">
        <v>201</v>
      </c>
      <c r="E12" s="87">
        <v>49.75</v>
      </c>
      <c r="F12" s="244"/>
      <c r="G12" s="241"/>
      <c r="H12" s="88">
        <v>1.49</v>
      </c>
      <c r="I12" s="244"/>
      <c r="J12" s="241"/>
      <c r="K12" s="88">
        <v>48.76</v>
      </c>
      <c r="L12" s="244"/>
      <c r="M12" s="241"/>
      <c r="N12" s="1" t="s">
        <v>52</v>
      </c>
      <c r="O12" s="171">
        <v>2.4875621890547001E-2</v>
      </c>
      <c r="P12" s="1" t="s">
        <v>38</v>
      </c>
      <c r="Q12" s="171">
        <v>1.9900497512438001E-2</v>
      </c>
      <c r="R12" s="46" t="s">
        <v>40</v>
      </c>
      <c r="S12" s="171">
        <v>1.9900497512438001E-2</v>
      </c>
      <c r="T12" s="46" t="s">
        <v>67</v>
      </c>
      <c r="U12" s="171">
        <v>1.9900497512438001E-2</v>
      </c>
      <c r="V12" s="1" t="s">
        <v>68</v>
      </c>
      <c r="W12" s="171">
        <v>1.4925373134328001E-2</v>
      </c>
    </row>
    <row r="13" spans="1:24" ht="15.75" thickBot="1" x14ac:dyDescent="0.3">
      <c r="A13" s="230"/>
      <c r="B13" s="235"/>
      <c r="C13" s="14" t="s">
        <v>69</v>
      </c>
      <c r="D13" s="68">
        <v>93</v>
      </c>
      <c r="E13" s="91">
        <v>40.86</v>
      </c>
      <c r="F13" s="245"/>
      <c r="G13" s="241"/>
      <c r="H13" s="92">
        <v>5.38</v>
      </c>
      <c r="I13" s="245"/>
      <c r="J13" s="241"/>
      <c r="K13" s="92">
        <v>53.76</v>
      </c>
      <c r="L13" s="245"/>
      <c r="M13" s="241"/>
      <c r="N13" s="15" t="s">
        <v>33</v>
      </c>
      <c r="O13" s="174">
        <v>4.3010752688171998E-2</v>
      </c>
      <c r="P13" s="15" t="s">
        <v>70</v>
      </c>
      <c r="Q13" s="174">
        <v>4.3010752688171998E-2</v>
      </c>
      <c r="R13" s="49" t="s">
        <v>71</v>
      </c>
      <c r="S13" s="174">
        <v>3.2258064516128997E-2</v>
      </c>
      <c r="T13" s="49" t="s">
        <v>72</v>
      </c>
      <c r="U13" s="174">
        <v>3.2258064516128997E-2</v>
      </c>
      <c r="V13" s="15" t="s">
        <v>73</v>
      </c>
      <c r="W13" s="174">
        <v>3.2258064516128997E-2</v>
      </c>
    </row>
    <row r="14" spans="1:24" x14ac:dyDescent="0.25">
      <c r="A14" s="230"/>
      <c r="B14" s="233" t="s">
        <v>74</v>
      </c>
      <c r="C14" s="16" t="s">
        <v>75</v>
      </c>
      <c r="D14" s="69">
        <v>170</v>
      </c>
      <c r="E14" s="93">
        <v>36.47</v>
      </c>
      <c r="F14" s="266">
        <f>AVERAGE(E14:E18)</f>
        <v>39.838000000000001</v>
      </c>
      <c r="G14" s="241"/>
      <c r="H14" s="88">
        <v>11.18</v>
      </c>
      <c r="I14" s="266">
        <f>AVERAGE(H14:H18)</f>
        <v>8.8360000000000003</v>
      </c>
      <c r="J14" s="241"/>
      <c r="K14" s="88">
        <v>52.35</v>
      </c>
      <c r="L14" s="266">
        <f>AVERAGE(K14:K18)</f>
        <v>51.323999999999998</v>
      </c>
      <c r="M14" s="241"/>
      <c r="N14" s="17" t="s">
        <v>65</v>
      </c>
      <c r="O14" s="175">
        <v>2.9411764705881999E-2</v>
      </c>
      <c r="P14" s="17" t="s">
        <v>29</v>
      </c>
      <c r="Q14" s="175">
        <v>2.3529411764706E-2</v>
      </c>
      <c r="R14" s="50" t="s">
        <v>76</v>
      </c>
      <c r="S14" s="175">
        <v>2.3529411764706E-2</v>
      </c>
      <c r="T14" s="50" t="s">
        <v>77</v>
      </c>
      <c r="U14" s="175">
        <v>1.7647058823528999E-2</v>
      </c>
      <c r="V14" s="17" t="s">
        <v>78</v>
      </c>
      <c r="W14" s="175">
        <v>1.7647058823528999E-2</v>
      </c>
    </row>
    <row r="15" spans="1:24" x14ac:dyDescent="0.25">
      <c r="A15" s="230"/>
      <c r="B15" s="234"/>
      <c r="C15" s="13" t="s">
        <v>79</v>
      </c>
      <c r="D15" s="66">
        <v>100</v>
      </c>
      <c r="E15" s="89">
        <v>42</v>
      </c>
      <c r="F15" s="238"/>
      <c r="G15" s="241"/>
      <c r="H15" s="84">
        <v>6</v>
      </c>
      <c r="I15" s="238"/>
      <c r="J15" s="241"/>
      <c r="K15" s="84">
        <v>52</v>
      </c>
      <c r="L15" s="238"/>
      <c r="M15" s="241"/>
      <c r="N15" s="8" t="s">
        <v>23</v>
      </c>
      <c r="O15" s="170">
        <v>4.0404040404039998E-2</v>
      </c>
      <c r="P15" s="8" t="s">
        <v>80</v>
      </c>
      <c r="Q15" s="170">
        <v>2.0202020202019999E-2</v>
      </c>
      <c r="R15" s="47" t="s">
        <v>81</v>
      </c>
      <c r="S15" s="170">
        <v>2.0202020202019999E-2</v>
      </c>
      <c r="T15" s="47" t="s">
        <v>82</v>
      </c>
      <c r="U15" s="170">
        <v>2.0202020202019999E-2</v>
      </c>
      <c r="V15" s="8" t="s">
        <v>83</v>
      </c>
      <c r="W15" s="170">
        <v>2.0202020202019999E-2</v>
      </c>
    </row>
    <row r="16" spans="1:24" x14ac:dyDescent="0.25">
      <c r="A16" s="230"/>
      <c r="B16" s="234"/>
      <c r="C16" t="s">
        <v>84</v>
      </c>
      <c r="D16" s="65">
        <v>206</v>
      </c>
      <c r="E16" s="87">
        <v>38.83</v>
      </c>
      <c r="F16" s="238"/>
      <c r="G16" s="241"/>
      <c r="H16" s="88">
        <v>9.2200000000000006</v>
      </c>
      <c r="I16" s="238"/>
      <c r="J16" s="241"/>
      <c r="K16" s="88">
        <v>51.94</v>
      </c>
      <c r="L16" s="238"/>
      <c r="M16" s="241"/>
      <c r="N16" s="1" t="s">
        <v>23</v>
      </c>
      <c r="O16" s="171">
        <v>2.9126213592233E-2</v>
      </c>
      <c r="P16" s="1" t="s">
        <v>85</v>
      </c>
      <c r="Q16" s="171">
        <v>1.9417475728155002E-2</v>
      </c>
      <c r="R16" s="46" t="s">
        <v>86</v>
      </c>
      <c r="S16" s="171">
        <v>1.4563106796117E-2</v>
      </c>
      <c r="T16" s="46">
        <v>200</v>
      </c>
      <c r="U16" s="171">
        <v>1.4563106796117E-2</v>
      </c>
      <c r="V16" s="1" t="s">
        <v>87</v>
      </c>
      <c r="W16" s="171">
        <v>1.4563106796117E-2</v>
      </c>
    </row>
    <row r="17" spans="1:23" x14ac:dyDescent="0.25">
      <c r="A17" s="230"/>
      <c r="B17" s="234"/>
      <c r="C17" s="13" t="s">
        <v>88</v>
      </c>
      <c r="D17" s="66">
        <v>109</v>
      </c>
      <c r="E17" s="89">
        <v>39.450000000000003</v>
      </c>
      <c r="F17" s="238"/>
      <c r="G17" s="241"/>
      <c r="H17" s="84">
        <v>11.93</v>
      </c>
      <c r="I17" s="238"/>
      <c r="J17" s="241"/>
      <c r="K17" s="84">
        <v>48.62</v>
      </c>
      <c r="L17" s="238"/>
      <c r="M17" s="241"/>
      <c r="N17" s="8" t="s">
        <v>89</v>
      </c>
      <c r="O17" s="170">
        <v>2.7777777777777998E-2</v>
      </c>
      <c r="P17" s="8" t="s">
        <v>62</v>
      </c>
      <c r="Q17" s="170">
        <v>2.7777777777777998E-2</v>
      </c>
      <c r="R17" s="47" t="s">
        <v>90</v>
      </c>
      <c r="S17" s="170">
        <v>2.7777777777777998E-2</v>
      </c>
      <c r="T17" s="47" t="s">
        <v>91</v>
      </c>
      <c r="U17" s="170">
        <v>1.8518518518519E-2</v>
      </c>
      <c r="V17" s="8" t="s">
        <v>61</v>
      </c>
      <c r="W17" s="170">
        <v>1.8518518518519E-2</v>
      </c>
    </row>
    <row r="18" spans="1:23" ht="15.75" thickBot="1" x14ac:dyDescent="0.3">
      <c r="A18" s="230"/>
      <c r="B18" s="235"/>
      <c r="C18" s="18" t="s">
        <v>92</v>
      </c>
      <c r="D18" s="67">
        <v>205</v>
      </c>
      <c r="E18" s="90">
        <v>42.44</v>
      </c>
      <c r="F18" s="239"/>
      <c r="G18" s="241"/>
      <c r="H18" s="94">
        <v>5.85</v>
      </c>
      <c r="I18" s="239"/>
      <c r="J18" s="241"/>
      <c r="K18" s="94">
        <v>51.71</v>
      </c>
      <c r="L18" s="239"/>
      <c r="M18" s="241"/>
      <c r="N18" s="11" t="s">
        <v>93</v>
      </c>
      <c r="O18" s="172">
        <v>1.9607843137254999E-2</v>
      </c>
      <c r="P18" s="11" t="s">
        <v>94</v>
      </c>
      <c r="Q18" s="172">
        <v>1.9607843137254999E-2</v>
      </c>
      <c r="R18" s="48" t="s">
        <v>95</v>
      </c>
      <c r="S18" s="172">
        <v>1.9607843137254999E-2</v>
      </c>
      <c r="T18" s="48" t="s">
        <v>96</v>
      </c>
      <c r="U18" s="172">
        <v>1.9607843137254999E-2</v>
      </c>
      <c r="V18" s="11" t="s">
        <v>97</v>
      </c>
      <c r="W18" s="172">
        <v>1.9607843137254999E-2</v>
      </c>
    </row>
    <row r="19" spans="1:23" x14ac:dyDescent="0.25">
      <c r="A19" s="230"/>
      <c r="B19" s="233" t="s">
        <v>98</v>
      </c>
      <c r="C19" s="12" t="s">
        <v>99</v>
      </c>
      <c r="D19" s="64">
        <v>97</v>
      </c>
      <c r="E19" s="86">
        <v>44.33</v>
      </c>
      <c r="F19" s="243">
        <f>AVERAGE(E19:E23)</f>
        <v>43.698</v>
      </c>
      <c r="G19" s="241"/>
      <c r="H19" s="83">
        <v>0</v>
      </c>
      <c r="I19" s="243">
        <f>AVERAGE(H19:H23)</f>
        <v>4.7739999999999991</v>
      </c>
      <c r="J19" s="241"/>
      <c r="K19" s="84">
        <v>55.67</v>
      </c>
      <c r="L19" s="243">
        <f>AVERAGE(K19:K23)</f>
        <v>51.525999999999996</v>
      </c>
      <c r="M19" s="241"/>
      <c r="N19" s="9" t="s">
        <v>100</v>
      </c>
      <c r="O19" s="173">
        <v>5.1546391752576998E-2</v>
      </c>
      <c r="P19" s="9" t="s">
        <v>101</v>
      </c>
      <c r="Q19" s="173">
        <v>2.0618556701031E-2</v>
      </c>
      <c r="R19" s="45" t="s">
        <v>86</v>
      </c>
      <c r="S19" s="173">
        <v>2.0618556701031E-2</v>
      </c>
      <c r="T19" s="45" t="s">
        <v>102</v>
      </c>
      <c r="U19" s="173">
        <v>2.0618556701031E-2</v>
      </c>
      <c r="V19" s="9" t="s">
        <v>103</v>
      </c>
      <c r="W19" s="173">
        <v>2.0618556701031E-2</v>
      </c>
    </row>
    <row r="20" spans="1:23" x14ac:dyDescent="0.25">
      <c r="A20" s="230"/>
      <c r="B20" s="234"/>
      <c r="C20" t="s">
        <v>104</v>
      </c>
      <c r="D20" s="65">
        <v>91</v>
      </c>
      <c r="E20" s="87">
        <v>40.659999999999997</v>
      </c>
      <c r="F20" s="244"/>
      <c r="G20" s="241"/>
      <c r="H20" s="88">
        <v>8.7899999999999991</v>
      </c>
      <c r="I20" s="244"/>
      <c r="J20" s="241"/>
      <c r="K20" s="88">
        <v>50.55</v>
      </c>
      <c r="L20" s="244"/>
      <c r="M20" s="241"/>
      <c r="N20" s="1" t="s">
        <v>105</v>
      </c>
      <c r="O20" s="171">
        <v>4.3956043956044001E-2</v>
      </c>
      <c r="P20" s="1" t="s">
        <v>106</v>
      </c>
      <c r="Q20" s="171">
        <v>3.2967032967033003E-2</v>
      </c>
      <c r="R20" s="46" t="s">
        <v>93</v>
      </c>
      <c r="S20" s="171">
        <v>3.2967032967033003E-2</v>
      </c>
      <c r="T20" s="46" t="s">
        <v>49</v>
      </c>
      <c r="U20" s="171">
        <v>2.1978021978022001E-2</v>
      </c>
      <c r="V20" s="1" t="s">
        <v>107</v>
      </c>
      <c r="W20" s="171">
        <v>2.1978021978022001E-2</v>
      </c>
    </row>
    <row r="21" spans="1:23" x14ac:dyDescent="0.25">
      <c r="A21" s="230"/>
      <c r="B21" s="234"/>
      <c r="C21" s="13" t="s">
        <v>108</v>
      </c>
      <c r="D21" s="66">
        <v>141</v>
      </c>
      <c r="E21" s="89">
        <v>38.299999999999997</v>
      </c>
      <c r="F21" s="244"/>
      <c r="G21" s="241"/>
      <c r="H21" s="84">
        <v>9.93</v>
      </c>
      <c r="I21" s="244"/>
      <c r="J21" s="241"/>
      <c r="K21" s="84">
        <v>51.77</v>
      </c>
      <c r="L21" s="244"/>
      <c r="M21" s="241"/>
      <c r="N21" s="8" t="s">
        <v>100</v>
      </c>
      <c r="O21" s="170">
        <v>2.1276595744681E-2</v>
      </c>
      <c r="P21" s="8" t="s">
        <v>109</v>
      </c>
      <c r="Q21" s="170">
        <v>2.1276595744681E-2</v>
      </c>
      <c r="R21" s="47" t="s">
        <v>110</v>
      </c>
      <c r="S21" s="170">
        <v>2.1276595744681E-2</v>
      </c>
      <c r="T21" s="47" t="s">
        <v>33</v>
      </c>
      <c r="U21" s="170">
        <v>2.1276595744681E-2</v>
      </c>
      <c r="V21" s="8" t="s">
        <v>40</v>
      </c>
      <c r="W21" s="170">
        <v>1.4184397163121001E-2</v>
      </c>
    </row>
    <row r="22" spans="1:23" x14ac:dyDescent="0.25">
      <c r="A22" s="230"/>
      <c r="B22" s="234"/>
      <c r="C22" t="s">
        <v>111</v>
      </c>
      <c r="D22" s="65">
        <v>176</v>
      </c>
      <c r="E22" s="87">
        <v>43.18</v>
      </c>
      <c r="F22" s="244"/>
      <c r="G22" s="241"/>
      <c r="H22" s="88">
        <v>2.84</v>
      </c>
      <c r="I22" s="244"/>
      <c r="J22" s="241"/>
      <c r="K22" s="88">
        <v>53.98</v>
      </c>
      <c r="L22" s="244"/>
      <c r="M22" s="241"/>
      <c r="N22" s="1" t="s">
        <v>112</v>
      </c>
      <c r="O22" s="171">
        <v>2.8409090909090998E-2</v>
      </c>
      <c r="P22" s="1" t="s">
        <v>113</v>
      </c>
      <c r="Q22" s="171">
        <v>2.2727272727272999E-2</v>
      </c>
      <c r="R22" s="46" t="s">
        <v>114</v>
      </c>
      <c r="S22" s="171">
        <v>2.2727272727272999E-2</v>
      </c>
      <c r="T22" s="46" t="s">
        <v>115</v>
      </c>
      <c r="U22" s="171">
        <v>2.2727272727272999E-2</v>
      </c>
      <c r="V22" s="1" t="s">
        <v>116</v>
      </c>
      <c r="W22" s="171">
        <v>1.7045454545454999E-2</v>
      </c>
    </row>
    <row r="23" spans="1:23" ht="15.75" thickBot="1" x14ac:dyDescent="0.3">
      <c r="A23" s="230"/>
      <c r="B23" s="235"/>
      <c r="C23" s="14" t="s">
        <v>117</v>
      </c>
      <c r="D23" s="68">
        <v>173</v>
      </c>
      <c r="E23" s="91">
        <v>52.02</v>
      </c>
      <c r="F23" s="245"/>
      <c r="G23" s="242"/>
      <c r="H23" s="92">
        <v>2.31</v>
      </c>
      <c r="I23" s="245"/>
      <c r="J23" s="242"/>
      <c r="K23" s="84">
        <v>45.66</v>
      </c>
      <c r="L23" s="245"/>
      <c r="M23" s="242"/>
      <c r="N23" s="15" t="s">
        <v>118</v>
      </c>
      <c r="O23" s="174">
        <v>2.906976744186E-2</v>
      </c>
      <c r="P23" s="15" t="s">
        <v>119</v>
      </c>
      <c r="Q23" s="174">
        <v>2.3255813953488001E-2</v>
      </c>
      <c r="R23" s="49" t="s">
        <v>29</v>
      </c>
      <c r="S23" s="174">
        <v>2.3255813953488001E-2</v>
      </c>
      <c r="T23" s="49" t="s">
        <v>65</v>
      </c>
      <c r="U23" s="174">
        <v>1.7441860465116001E-2</v>
      </c>
      <c r="V23" s="15" t="s">
        <v>120</v>
      </c>
      <c r="W23" s="174">
        <v>1.7441860465116001E-2</v>
      </c>
    </row>
    <row r="24" spans="1:23" x14ac:dyDescent="0.25">
      <c r="A24" s="231" t="s">
        <v>121</v>
      </c>
      <c r="B24" s="226" t="s">
        <v>122</v>
      </c>
      <c r="C24" s="19" t="s">
        <v>123</v>
      </c>
      <c r="D24" s="70">
        <v>109</v>
      </c>
      <c r="E24" s="97">
        <v>33.03</v>
      </c>
      <c r="F24" s="270">
        <f>AVERAGE(E24:E29)</f>
        <v>42.596666666666664</v>
      </c>
      <c r="G24" s="267">
        <f>AVERAGE(E24:E48)</f>
        <v>44.215600000000016</v>
      </c>
      <c r="H24" s="96">
        <v>10.09</v>
      </c>
      <c r="I24" s="270">
        <f>AVERAGE(H24:H29)</f>
        <v>4.8683333333333332</v>
      </c>
      <c r="J24" s="267">
        <f>AVERAGE(H24:H48)</f>
        <v>4.3764000000000003</v>
      </c>
      <c r="K24" s="96">
        <v>56.88</v>
      </c>
      <c r="L24" s="270">
        <f>AVERAGE(K24:K29)</f>
        <v>52.536666666666669</v>
      </c>
      <c r="M24" s="267">
        <f>AVERAGE(K24:K48)</f>
        <v>51.407599999999995</v>
      </c>
      <c r="N24" s="20" t="s">
        <v>124</v>
      </c>
      <c r="O24" s="176">
        <v>7.4074074074074001E-2</v>
      </c>
      <c r="P24" s="20" t="s">
        <v>125</v>
      </c>
      <c r="Q24" s="176">
        <v>3.7037037037037E-2</v>
      </c>
      <c r="R24" s="51" t="s">
        <v>38</v>
      </c>
      <c r="S24" s="176">
        <v>3.7037037037037E-2</v>
      </c>
      <c r="T24" s="51" t="s">
        <v>126</v>
      </c>
      <c r="U24" s="176">
        <v>2.7777777777777998E-2</v>
      </c>
      <c r="V24" s="20" t="s">
        <v>39</v>
      </c>
      <c r="W24" s="176">
        <v>2.7777777777777998E-2</v>
      </c>
    </row>
    <row r="25" spans="1:23" x14ac:dyDescent="0.25">
      <c r="A25" s="231"/>
      <c r="B25" s="227"/>
      <c r="C25" t="s">
        <v>127</v>
      </c>
      <c r="D25" s="65">
        <v>100</v>
      </c>
      <c r="E25" s="87">
        <v>39</v>
      </c>
      <c r="F25" s="270"/>
      <c r="G25" s="267"/>
      <c r="H25" s="88">
        <v>2</v>
      </c>
      <c r="I25" s="270"/>
      <c r="J25" s="267"/>
      <c r="K25" s="88">
        <v>59</v>
      </c>
      <c r="L25" s="270"/>
      <c r="M25" s="267"/>
      <c r="N25" s="1" t="s">
        <v>128</v>
      </c>
      <c r="O25" s="171">
        <v>0.03</v>
      </c>
      <c r="P25" s="1" t="s">
        <v>34</v>
      </c>
      <c r="Q25" s="171">
        <v>0.03</v>
      </c>
      <c r="R25" s="46" t="s">
        <v>129</v>
      </c>
      <c r="S25" s="171">
        <v>0.03</v>
      </c>
      <c r="T25" s="46" t="s">
        <v>130</v>
      </c>
      <c r="U25" s="171">
        <v>0.03</v>
      </c>
      <c r="V25" s="1" t="s">
        <v>46</v>
      </c>
      <c r="W25" s="171">
        <v>0.02</v>
      </c>
    </row>
    <row r="26" spans="1:23" x14ac:dyDescent="0.25">
      <c r="A26" s="231"/>
      <c r="B26" s="227"/>
      <c r="C26" s="21" t="s">
        <v>131</v>
      </c>
      <c r="D26" s="71">
        <v>1736</v>
      </c>
      <c r="E26" s="97">
        <v>43.32</v>
      </c>
      <c r="F26" s="270"/>
      <c r="G26" s="267"/>
      <c r="H26" s="98">
        <v>5.53</v>
      </c>
      <c r="I26" s="270"/>
      <c r="J26" s="267"/>
      <c r="K26" s="98">
        <v>51.15</v>
      </c>
      <c r="L26" s="270"/>
      <c r="M26" s="267"/>
      <c r="N26" s="22" t="s">
        <v>125</v>
      </c>
      <c r="O26" s="177">
        <v>1.5151515151514999E-2</v>
      </c>
      <c r="P26" s="22" t="s">
        <v>124</v>
      </c>
      <c r="Q26" s="177">
        <v>1.2820512820513E-2</v>
      </c>
      <c r="R26" s="52" t="s">
        <v>97</v>
      </c>
      <c r="S26" s="177">
        <v>9.9067599067598992E-3</v>
      </c>
      <c r="T26" s="52" t="s">
        <v>132</v>
      </c>
      <c r="U26" s="177">
        <v>8.7412587412587003E-3</v>
      </c>
      <c r="V26" s="22" t="s">
        <v>44</v>
      </c>
      <c r="W26" s="177">
        <v>8.7412587412587003E-3</v>
      </c>
    </row>
    <row r="27" spans="1:23" x14ac:dyDescent="0.25">
      <c r="A27" s="231"/>
      <c r="B27" s="227"/>
      <c r="C27" t="s">
        <v>133</v>
      </c>
      <c r="D27" s="65">
        <v>1088</v>
      </c>
      <c r="E27" s="87">
        <v>46.6</v>
      </c>
      <c r="F27" s="270"/>
      <c r="G27" s="267"/>
      <c r="H27" s="88">
        <v>3.68</v>
      </c>
      <c r="I27" s="270"/>
      <c r="J27" s="267"/>
      <c r="K27" s="88">
        <v>49.72</v>
      </c>
      <c r="L27" s="270"/>
      <c r="M27" s="267"/>
      <c r="N27" s="1" t="s">
        <v>125</v>
      </c>
      <c r="O27" s="171">
        <v>1.7527675276752998E-2</v>
      </c>
      <c r="P27" s="1" t="s">
        <v>97</v>
      </c>
      <c r="Q27" s="171">
        <v>1.6605166051660999E-2</v>
      </c>
      <c r="R27" s="46" t="s">
        <v>86</v>
      </c>
      <c r="S27" s="171">
        <v>1.2915129151292001E-2</v>
      </c>
      <c r="T27" s="46" t="s">
        <v>38</v>
      </c>
      <c r="U27" s="171">
        <v>1.0147601476014999E-2</v>
      </c>
      <c r="V27" s="1" t="s">
        <v>34</v>
      </c>
      <c r="W27" s="171">
        <v>9.2250922509225005E-3</v>
      </c>
    </row>
    <row r="28" spans="1:23" x14ac:dyDescent="0.25">
      <c r="A28" s="231"/>
      <c r="B28" s="227"/>
      <c r="C28" s="21" t="s">
        <v>134</v>
      </c>
      <c r="D28" s="71">
        <v>631</v>
      </c>
      <c r="E28" s="97">
        <v>47.39</v>
      </c>
      <c r="F28" s="270"/>
      <c r="G28" s="267"/>
      <c r="H28" s="98">
        <v>4.28</v>
      </c>
      <c r="I28" s="270"/>
      <c r="J28" s="267"/>
      <c r="K28" s="98">
        <v>48.34</v>
      </c>
      <c r="L28" s="270"/>
      <c r="M28" s="267"/>
      <c r="N28" s="22" t="s">
        <v>38</v>
      </c>
      <c r="O28" s="177">
        <v>2.7070063694267999E-2</v>
      </c>
      <c r="P28" s="22" t="s">
        <v>125</v>
      </c>
      <c r="Q28" s="177">
        <v>1.9108280254777E-2</v>
      </c>
      <c r="R28" s="52" t="s">
        <v>135</v>
      </c>
      <c r="S28" s="177">
        <v>1.7515923566879001E-2</v>
      </c>
      <c r="T28" s="52" t="s">
        <v>67</v>
      </c>
      <c r="U28" s="177">
        <v>1.4331210191083001E-2</v>
      </c>
      <c r="V28" s="22" t="s">
        <v>136</v>
      </c>
      <c r="W28" s="177">
        <v>1.2738853503185E-2</v>
      </c>
    </row>
    <row r="29" spans="1:23" ht="15.75" thickBot="1" x14ac:dyDescent="0.3">
      <c r="A29" s="231"/>
      <c r="B29" s="228"/>
      <c r="C29" s="18" t="s">
        <v>137</v>
      </c>
      <c r="D29" s="67">
        <v>2286</v>
      </c>
      <c r="E29" s="90">
        <v>46.24</v>
      </c>
      <c r="F29" s="271"/>
      <c r="G29" s="267"/>
      <c r="H29" s="94">
        <v>3.63</v>
      </c>
      <c r="I29" s="271"/>
      <c r="J29" s="267"/>
      <c r="K29" s="94">
        <v>50.13</v>
      </c>
      <c r="L29" s="271"/>
      <c r="M29" s="267"/>
      <c r="N29" s="11" t="s">
        <v>65</v>
      </c>
      <c r="O29" s="172">
        <v>1.3632365875110001E-2</v>
      </c>
      <c r="P29" s="11" t="s">
        <v>38</v>
      </c>
      <c r="Q29" s="172">
        <v>1.231310466139E-2</v>
      </c>
      <c r="R29" s="48" t="s">
        <v>33</v>
      </c>
      <c r="S29" s="172">
        <v>1.1433597185575999E-2</v>
      </c>
      <c r="T29" s="48" t="s">
        <v>124</v>
      </c>
      <c r="U29" s="172">
        <v>9.2348284960422009E-3</v>
      </c>
      <c r="V29" s="11" t="s">
        <v>138</v>
      </c>
      <c r="W29" s="172">
        <v>8.7950747581353999E-3</v>
      </c>
    </row>
    <row r="30" spans="1:23" x14ac:dyDescent="0.25">
      <c r="A30" s="231"/>
      <c r="B30" s="226" t="s">
        <v>139</v>
      </c>
      <c r="C30" s="19" t="s">
        <v>140</v>
      </c>
      <c r="D30" s="70">
        <v>2117</v>
      </c>
      <c r="E30" s="95">
        <v>41.47</v>
      </c>
      <c r="F30" s="269">
        <f>AVERAGE(E30:E36)</f>
        <v>43.174285714285709</v>
      </c>
      <c r="G30" s="267"/>
      <c r="H30" s="96">
        <v>3.35</v>
      </c>
      <c r="I30" s="269">
        <f>AVERAGE(H30:H36)</f>
        <v>3.8</v>
      </c>
      <c r="J30" s="267"/>
      <c r="K30" s="98">
        <v>55.17</v>
      </c>
      <c r="L30" s="269">
        <f>AVERAGE(K30:K36)</f>
        <v>53.024285714285718</v>
      </c>
      <c r="M30" s="267"/>
      <c r="N30" s="20" t="s">
        <v>33</v>
      </c>
      <c r="O30" s="176">
        <v>1.2375059495478E-2</v>
      </c>
      <c r="P30" s="20" t="s">
        <v>132</v>
      </c>
      <c r="Q30" s="176">
        <v>1.1423131841979999E-2</v>
      </c>
      <c r="R30" s="51" t="s">
        <v>65</v>
      </c>
      <c r="S30" s="176">
        <v>1.0947168015231001E-2</v>
      </c>
      <c r="T30" s="51" t="s">
        <v>141</v>
      </c>
      <c r="U30" s="176">
        <v>9.5192765349833008E-3</v>
      </c>
      <c r="V30" s="20" t="s">
        <v>100</v>
      </c>
      <c r="W30" s="176">
        <v>9.0433127082342E-3</v>
      </c>
    </row>
    <row r="31" spans="1:23" x14ac:dyDescent="0.25">
      <c r="A31" s="231"/>
      <c r="B31" s="227"/>
      <c r="C31" t="s">
        <v>142</v>
      </c>
      <c r="D31" s="65">
        <v>901</v>
      </c>
      <c r="E31" s="87">
        <v>45.17</v>
      </c>
      <c r="F31" s="267"/>
      <c r="G31" s="267"/>
      <c r="H31" s="88">
        <v>3.55</v>
      </c>
      <c r="I31" s="267"/>
      <c r="J31" s="267"/>
      <c r="K31" s="88">
        <v>51.28</v>
      </c>
      <c r="L31" s="267"/>
      <c r="M31" s="267"/>
      <c r="N31" s="1" t="s">
        <v>44</v>
      </c>
      <c r="O31" s="171">
        <v>1.6853932584269999E-2</v>
      </c>
      <c r="P31" s="1" t="s">
        <v>76</v>
      </c>
      <c r="Q31" s="171">
        <v>1.4606741573034E-2</v>
      </c>
      <c r="R31" s="46" t="s">
        <v>65</v>
      </c>
      <c r="S31" s="171">
        <v>1.3483146067416E-2</v>
      </c>
      <c r="T31" s="46" t="s">
        <v>42</v>
      </c>
      <c r="U31" s="171">
        <v>1.3483146067416E-2</v>
      </c>
      <c r="V31" s="1" t="s">
        <v>100</v>
      </c>
      <c r="W31" s="171">
        <v>1.2359550561797999E-2</v>
      </c>
    </row>
    <row r="32" spans="1:23" x14ac:dyDescent="0.25">
      <c r="A32" s="231"/>
      <c r="B32" s="227"/>
      <c r="C32" s="21" t="s">
        <v>143</v>
      </c>
      <c r="D32" s="71">
        <v>2912</v>
      </c>
      <c r="E32" s="97">
        <v>41.55</v>
      </c>
      <c r="F32" s="267"/>
      <c r="G32" s="267"/>
      <c r="H32" s="98">
        <v>5.32</v>
      </c>
      <c r="I32" s="267"/>
      <c r="J32" s="267"/>
      <c r="K32" s="98">
        <v>53.13</v>
      </c>
      <c r="L32" s="267"/>
      <c r="M32" s="267"/>
      <c r="N32" s="22" t="s">
        <v>62</v>
      </c>
      <c r="O32" s="177">
        <v>1.1438474870017E-2</v>
      </c>
      <c r="P32" s="22" t="s">
        <v>65</v>
      </c>
      <c r="Q32" s="177">
        <v>1.1091854419411001E-2</v>
      </c>
      <c r="R32" s="52" t="s">
        <v>97</v>
      </c>
      <c r="S32" s="177">
        <v>7.6256499133448997E-3</v>
      </c>
      <c r="T32" s="52" t="s">
        <v>144</v>
      </c>
      <c r="U32" s="177">
        <v>7.2790294627383002E-3</v>
      </c>
      <c r="V32" s="22" t="s">
        <v>125</v>
      </c>
      <c r="W32" s="177">
        <v>6.5857885615251003E-3</v>
      </c>
    </row>
    <row r="33" spans="1:23" x14ac:dyDescent="0.25">
      <c r="A33" s="231"/>
      <c r="B33" s="227"/>
      <c r="C33" t="s">
        <v>145</v>
      </c>
      <c r="D33" s="65">
        <v>846</v>
      </c>
      <c r="E33" s="87">
        <v>43.38</v>
      </c>
      <c r="F33" s="267"/>
      <c r="G33" s="267"/>
      <c r="H33" s="88">
        <v>2.25</v>
      </c>
      <c r="I33" s="267"/>
      <c r="J33" s="267"/>
      <c r="K33" s="88">
        <v>54.37</v>
      </c>
      <c r="L33" s="267"/>
      <c r="M33" s="267"/>
      <c r="N33" s="1" t="s">
        <v>125</v>
      </c>
      <c r="O33" s="171">
        <v>1.311084624553E-2</v>
      </c>
      <c r="P33" s="1" t="s">
        <v>50</v>
      </c>
      <c r="Q33" s="171">
        <v>1.19189511323E-2</v>
      </c>
      <c r="R33" s="46" t="s">
        <v>23</v>
      </c>
      <c r="S33" s="171">
        <v>1.0727056019069999E-2</v>
      </c>
      <c r="T33" s="46" t="s">
        <v>146</v>
      </c>
      <c r="U33" s="171">
        <v>9.5351609058402995E-3</v>
      </c>
      <c r="V33" s="1" t="s">
        <v>55</v>
      </c>
      <c r="W33" s="171">
        <v>8.3432657926102993E-3</v>
      </c>
    </row>
    <row r="34" spans="1:23" x14ac:dyDescent="0.25">
      <c r="A34" s="231"/>
      <c r="B34" s="227"/>
      <c r="C34" s="21" t="s">
        <v>147</v>
      </c>
      <c r="D34" s="71">
        <v>1768</v>
      </c>
      <c r="E34" s="97">
        <v>45.98</v>
      </c>
      <c r="F34" s="267"/>
      <c r="G34" s="267"/>
      <c r="H34" s="98">
        <v>4.3</v>
      </c>
      <c r="I34" s="267"/>
      <c r="J34" s="267"/>
      <c r="K34" s="98">
        <v>49.72</v>
      </c>
      <c r="L34" s="267"/>
      <c r="M34" s="267"/>
      <c r="N34" s="22" t="s">
        <v>65</v>
      </c>
      <c r="O34" s="177">
        <v>1.4789533560865001E-2</v>
      </c>
      <c r="P34" s="22" t="s">
        <v>34</v>
      </c>
      <c r="Q34" s="177">
        <v>1.1376564277588E-2</v>
      </c>
      <c r="R34" s="52" t="s">
        <v>42</v>
      </c>
      <c r="S34" s="177">
        <v>1.0807736063709E-2</v>
      </c>
      <c r="T34" s="52" t="s">
        <v>146</v>
      </c>
      <c r="U34" s="177">
        <v>1.0238907849829001E-2</v>
      </c>
      <c r="V34" s="22" t="s">
        <v>28</v>
      </c>
      <c r="W34" s="177">
        <v>9.6700796359499002E-3</v>
      </c>
    </row>
    <row r="35" spans="1:23" x14ac:dyDescent="0.25">
      <c r="A35" s="231"/>
      <c r="B35" s="227"/>
      <c r="C35" t="s">
        <v>148</v>
      </c>
      <c r="D35" s="65">
        <v>588</v>
      </c>
      <c r="E35" s="87">
        <v>41.5</v>
      </c>
      <c r="F35" s="267"/>
      <c r="G35" s="267"/>
      <c r="H35" s="88">
        <v>4.93</v>
      </c>
      <c r="I35" s="267"/>
      <c r="J35" s="267"/>
      <c r="K35" s="88">
        <v>53.57</v>
      </c>
      <c r="L35" s="267"/>
      <c r="M35" s="267"/>
      <c r="N35" s="1" t="s">
        <v>42</v>
      </c>
      <c r="O35" s="171">
        <v>1.5463917525773E-2</v>
      </c>
      <c r="P35" s="1" t="s">
        <v>89</v>
      </c>
      <c r="Q35" s="171">
        <v>1.5463917525773E-2</v>
      </c>
      <c r="R35" s="46" t="s">
        <v>125</v>
      </c>
      <c r="S35" s="171">
        <v>1.3745704467354E-2</v>
      </c>
      <c r="T35" s="46" t="s">
        <v>149</v>
      </c>
      <c r="U35" s="171">
        <v>1.2027491408935E-2</v>
      </c>
      <c r="V35" s="1" t="s">
        <v>38</v>
      </c>
      <c r="W35" s="171">
        <v>1.2027491408935E-2</v>
      </c>
    </row>
    <row r="36" spans="1:23" ht="15.75" thickBot="1" x14ac:dyDescent="0.3">
      <c r="A36" s="231"/>
      <c r="B36" s="228"/>
      <c r="C36" s="23" t="s">
        <v>150</v>
      </c>
      <c r="D36" s="72">
        <v>725</v>
      </c>
      <c r="E36" s="99">
        <v>43.17</v>
      </c>
      <c r="F36" s="268"/>
      <c r="G36" s="267"/>
      <c r="H36" s="100">
        <v>2.9</v>
      </c>
      <c r="I36" s="268"/>
      <c r="J36" s="267"/>
      <c r="K36" s="98">
        <v>53.93</v>
      </c>
      <c r="L36" s="268"/>
      <c r="M36" s="267"/>
      <c r="N36" s="24" t="s">
        <v>76</v>
      </c>
      <c r="O36" s="178">
        <v>1.24826629681E-2</v>
      </c>
      <c r="P36" s="24" t="s">
        <v>100</v>
      </c>
      <c r="Q36" s="178">
        <v>1.24826629681E-2</v>
      </c>
      <c r="R36" s="53" t="s">
        <v>65</v>
      </c>
      <c r="S36" s="178">
        <v>9.7087378640777003E-3</v>
      </c>
      <c r="T36" s="53" t="s">
        <v>151</v>
      </c>
      <c r="U36" s="178">
        <v>9.7087378640777003E-3</v>
      </c>
      <c r="V36" s="24" t="s">
        <v>61</v>
      </c>
      <c r="W36" s="178">
        <v>9.7087378640777003E-3</v>
      </c>
    </row>
    <row r="37" spans="1:23" x14ac:dyDescent="0.25">
      <c r="A37" s="231"/>
      <c r="B37" s="226" t="s">
        <v>152</v>
      </c>
      <c r="C37" s="16" t="s">
        <v>153</v>
      </c>
      <c r="D37" s="69">
        <v>108</v>
      </c>
      <c r="E37" s="93">
        <v>53.7</v>
      </c>
      <c r="F37" s="272">
        <f>AVERAGE(E37:E43)</f>
        <v>43.388571428571431</v>
      </c>
      <c r="G37" s="267"/>
      <c r="H37" s="101">
        <v>4.63</v>
      </c>
      <c r="I37" s="272">
        <f>AVERAGE(H37:H43)</f>
        <v>5.5585714285714278</v>
      </c>
      <c r="J37" s="267"/>
      <c r="K37" s="101">
        <v>41.67</v>
      </c>
      <c r="L37" s="272">
        <f>AVERAGE(K37:K43)</f>
        <v>51.051428571428573</v>
      </c>
      <c r="M37" s="267"/>
      <c r="N37" s="17" t="s">
        <v>62</v>
      </c>
      <c r="O37" s="175">
        <v>2.7777777777777998E-2</v>
      </c>
      <c r="P37" s="17" t="s">
        <v>41</v>
      </c>
      <c r="Q37" s="175">
        <v>1.8518518518519E-2</v>
      </c>
      <c r="R37" s="50" t="s">
        <v>154</v>
      </c>
      <c r="S37" s="175">
        <v>1.8518518518519E-2</v>
      </c>
      <c r="T37" s="50" t="s">
        <v>155</v>
      </c>
      <c r="U37" s="175">
        <v>1.8518518518519E-2</v>
      </c>
      <c r="V37" s="17" t="s">
        <v>23</v>
      </c>
      <c r="W37" s="175">
        <v>1.8518518518519E-2</v>
      </c>
    </row>
    <row r="38" spans="1:23" x14ac:dyDescent="0.25">
      <c r="A38" s="231"/>
      <c r="B38" s="227"/>
      <c r="C38" s="21" t="s">
        <v>156</v>
      </c>
      <c r="D38" s="71">
        <v>531</v>
      </c>
      <c r="E38" s="97">
        <v>46.7</v>
      </c>
      <c r="F38" s="270"/>
      <c r="G38" s="267"/>
      <c r="H38" s="98">
        <v>4.33</v>
      </c>
      <c r="I38" s="270"/>
      <c r="J38" s="267"/>
      <c r="K38" s="98">
        <v>48.96</v>
      </c>
      <c r="L38" s="270"/>
      <c r="M38" s="267"/>
      <c r="N38" s="22" t="s">
        <v>157</v>
      </c>
      <c r="O38" s="177">
        <v>1.5151515151514999E-2</v>
      </c>
      <c r="P38" s="22" t="s">
        <v>23</v>
      </c>
      <c r="Q38" s="177">
        <v>1.5151515151514999E-2</v>
      </c>
      <c r="R38" s="52" t="s">
        <v>42</v>
      </c>
      <c r="S38" s="177">
        <v>1.3257575757576001E-2</v>
      </c>
      <c r="T38" s="52" t="s">
        <v>65</v>
      </c>
      <c r="U38" s="177">
        <v>1.1363636363636E-2</v>
      </c>
      <c r="V38" s="22" t="s">
        <v>158</v>
      </c>
      <c r="W38" s="177">
        <v>1.1363636363636E-2</v>
      </c>
    </row>
    <row r="39" spans="1:23" x14ac:dyDescent="0.25">
      <c r="A39" s="231"/>
      <c r="B39" s="227"/>
      <c r="C39" t="s">
        <v>159</v>
      </c>
      <c r="D39" s="65">
        <v>164</v>
      </c>
      <c r="E39" s="87">
        <v>40.85</v>
      </c>
      <c r="F39" s="270"/>
      <c r="G39" s="267"/>
      <c r="H39" s="88">
        <v>7.93</v>
      </c>
      <c r="I39" s="270"/>
      <c r="J39" s="267"/>
      <c r="K39" s="88">
        <v>51.22</v>
      </c>
      <c r="L39" s="270"/>
      <c r="M39" s="267"/>
      <c r="N39" s="1" t="s">
        <v>160</v>
      </c>
      <c r="O39" s="171">
        <v>2.4390243902439001E-2</v>
      </c>
      <c r="P39" s="1" t="s">
        <v>161</v>
      </c>
      <c r="Q39" s="171">
        <v>2.4390243902439001E-2</v>
      </c>
      <c r="R39" s="46" t="s">
        <v>162</v>
      </c>
      <c r="S39" s="171">
        <v>2.4390243902439001E-2</v>
      </c>
      <c r="T39" s="46" t="s">
        <v>163</v>
      </c>
      <c r="U39" s="171">
        <v>2.4390243902439001E-2</v>
      </c>
      <c r="V39" s="1" t="s">
        <v>95</v>
      </c>
      <c r="W39" s="171">
        <v>1.8292682926829E-2</v>
      </c>
    </row>
    <row r="40" spans="1:23" x14ac:dyDescent="0.25">
      <c r="A40" s="231"/>
      <c r="B40" s="227"/>
      <c r="C40" s="21" t="s">
        <v>164</v>
      </c>
      <c r="D40" s="71">
        <v>177</v>
      </c>
      <c r="E40" s="97">
        <v>41.81</v>
      </c>
      <c r="F40" s="270"/>
      <c r="G40" s="267"/>
      <c r="H40" s="98">
        <v>5.65</v>
      </c>
      <c r="I40" s="270"/>
      <c r="J40" s="267"/>
      <c r="K40" s="98">
        <v>52.54</v>
      </c>
      <c r="L40" s="270"/>
      <c r="M40" s="267"/>
      <c r="N40" s="22" t="s">
        <v>36</v>
      </c>
      <c r="O40" s="177">
        <v>3.9772727272727001E-2</v>
      </c>
      <c r="P40" s="22" t="s">
        <v>165</v>
      </c>
      <c r="Q40" s="177">
        <v>1.7045454545454999E-2</v>
      </c>
      <c r="R40" s="52" t="s">
        <v>166</v>
      </c>
      <c r="S40" s="177">
        <v>1.7045454545454999E-2</v>
      </c>
      <c r="T40" s="52" t="s">
        <v>23</v>
      </c>
      <c r="U40" s="177">
        <v>1.7045454545454999E-2</v>
      </c>
      <c r="V40" s="22" t="s">
        <v>167</v>
      </c>
      <c r="W40" s="177">
        <v>1.7045454545454999E-2</v>
      </c>
    </row>
    <row r="41" spans="1:23" x14ac:dyDescent="0.25">
      <c r="A41" s="231"/>
      <c r="B41" s="227"/>
      <c r="C41" t="s">
        <v>168</v>
      </c>
      <c r="D41" s="65">
        <v>86</v>
      </c>
      <c r="E41" s="87">
        <v>37.21</v>
      </c>
      <c r="F41" s="270"/>
      <c r="G41" s="267"/>
      <c r="H41" s="88">
        <v>8.14</v>
      </c>
      <c r="I41" s="270"/>
      <c r="J41" s="267"/>
      <c r="K41" s="88">
        <v>54.65</v>
      </c>
      <c r="L41" s="270"/>
      <c r="M41" s="267"/>
      <c r="N41" s="1" t="s">
        <v>169</v>
      </c>
      <c r="O41" s="171">
        <v>4.7058823529412E-2</v>
      </c>
      <c r="P41" s="1" t="s">
        <v>55</v>
      </c>
      <c r="Q41" s="171">
        <v>3.5294117647059003E-2</v>
      </c>
      <c r="R41" s="46" t="s">
        <v>170</v>
      </c>
      <c r="S41" s="171">
        <v>3.5294117647059003E-2</v>
      </c>
      <c r="T41" s="46" t="s">
        <v>171</v>
      </c>
      <c r="U41" s="171">
        <v>3.5294117647059003E-2</v>
      </c>
      <c r="V41" s="1" t="s">
        <v>172</v>
      </c>
      <c r="W41" s="171">
        <v>2.3529411764706E-2</v>
      </c>
    </row>
    <row r="42" spans="1:23" x14ac:dyDescent="0.25">
      <c r="A42" s="231"/>
      <c r="B42" s="227"/>
      <c r="C42" s="21" t="s">
        <v>173</v>
      </c>
      <c r="D42" s="71">
        <v>161</v>
      </c>
      <c r="E42" s="97">
        <v>39.130000000000003</v>
      </c>
      <c r="F42" s="270"/>
      <c r="G42" s="267"/>
      <c r="H42" s="98">
        <v>3.11</v>
      </c>
      <c r="I42" s="270"/>
      <c r="J42" s="267"/>
      <c r="K42" s="98">
        <v>57.76</v>
      </c>
      <c r="L42" s="270"/>
      <c r="M42" s="267"/>
      <c r="N42" s="22" t="s">
        <v>23</v>
      </c>
      <c r="O42" s="177">
        <v>3.7267080745341997E-2</v>
      </c>
      <c r="P42" s="22" t="s">
        <v>41</v>
      </c>
      <c r="Q42" s="177">
        <v>2.4844720496893999E-2</v>
      </c>
      <c r="R42" s="52" t="s">
        <v>174</v>
      </c>
      <c r="S42" s="177">
        <v>1.8633540372670999E-2</v>
      </c>
      <c r="T42" s="52" t="s">
        <v>95</v>
      </c>
      <c r="U42" s="177">
        <v>1.8633540372670999E-2</v>
      </c>
      <c r="V42" s="22" t="s">
        <v>113</v>
      </c>
      <c r="W42" s="177">
        <v>1.8633540372670999E-2</v>
      </c>
    </row>
    <row r="43" spans="1:23" ht="15.75" thickBot="1" x14ac:dyDescent="0.3">
      <c r="A43" s="231"/>
      <c r="B43" s="228"/>
      <c r="C43" s="18" t="s">
        <v>175</v>
      </c>
      <c r="D43" s="67">
        <v>449</v>
      </c>
      <c r="E43" s="90">
        <v>44.32</v>
      </c>
      <c r="F43" s="271"/>
      <c r="G43" s="267"/>
      <c r="H43" s="94">
        <v>5.12</v>
      </c>
      <c r="I43" s="271"/>
      <c r="J43" s="267"/>
      <c r="K43" s="94">
        <v>50.56</v>
      </c>
      <c r="L43" s="271"/>
      <c r="M43" s="267"/>
      <c r="N43" s="11" t="s">
        <v>176</v>
      </c>
      <c r="O43" s="172">
        <v>2.2371364653243998E-2</v>
      </c>
      <c r="P43" s="11" t="s">
        <v>177</v>
      </c>
      <c r="Q43" s="172">
        <v>2.2371364653243998E-2</v>
      </c>
      <c r="R43" s="48" t="s">
        <v>178</v>
      </c>
      <c r="S43" s="172">
        <v>2.2371364653243998E-2</v>
      </c>
      <c r="T43" s="48" t="s">
        <v>23</v>
      </c>
      <c r="U43" s="172">
        <v>1.3422818791946E-2</v>
      </c>
      <c r="V43" s="11" t="s">
        <v>179</v>
      </c>
      <c r="W43" s="172">
        <v>1.1185682326621999E-2</v>
      </c>
    </row>
    <row r="44" spans="1:23" x14ac:dyDescent="0.25">
      <c r="A44" s="231"/>
      <c r="B44" s="226" t="s">
        <v>180</v>
      </c>
      <c r="C44" s="19" t="s">
        <v>181</v>
      </c>
      <c r="D44" s="70">
        <v>1968</v>
      </c>
      <c r="E44" s="95">
        <v>50.66</v>
      </c>
      <c r="F44" s="269">
        <f>AVERAGE(E44:E48)</f>
        <v>48.774000000000001</v>
      </c>
      <c r="G44" s="267"/>
      <c r="H44" s="96">
        <v>2.79</v>
      </c>
      <c r="I44" s="269">
        <f>AVERAGE(H44:H48)</f>
        <v>2.9380000000000002</v>
      </c>
      <c r="J44" s="267"/>
      <c r="K44" s="98">
        <v>46.54</v>
      </c>
      <c r="L44" s="269">
        <f>AVERAGE(K44:K48)</f>
        <v>48.288000000000004</v>
      </c>
      <c r="M44" s="267"/>
      <c r="N44" s="20" t="s">
        <v>182</v>
      </c>
      <c r="O44" s="176">
        <v>1.6293279022403E-2</v>
      </c>
      <c r="P44" s="20" t="s">
        <v>183</v>
      </c>
      <c r="Q44" s="176">
        <v>1.1710794297352001E-2</v>
      </c>
      <c r="R44" s="51" t="s">
        <v>184</v>
      </c>
      <c r="S44" s="176">
        <v>1.1201629327902E-2</v>
      </c>
      <c r="T44" s="51" t="s">
        <v>23</v>
      </c>
      <c r="U44" s="176">
        <v>1.0692464358451999E-2</v>
      </c>
      <c r="V44" s="20" t="s">
        <v>185</v>
      </c>
      <c r="W44" s="176">
        <v>9.6741344195518993E-3</v>
      </c>
    </row>
    <row r="45" spans="1:23" x14ac:dyDescent="0.25">
      <c r="A45" s="231"/>
      <c r="B45" s="227"/>
      <c r="C45" t="s">
        <v>186</v>
      </c>
      <c r="D45" s="65">
        <v>116</v>
      </c>
      <c r="E45" s="87">
        <v>48.28</v>
      </c>
      <c r="F45" s="267"/>
      <c r="G45" s="267"/>
      <c r="H45" s="88">
        <v>1.72</v>
      </c>
      <c r="I45" s="267"/>
      <c r="J45" s="267"/>
      <c r="K45" s="88">
        <v>50</v>
      </c>
      <c r="L45" s="267"/>
      <c r="M45" s="267"/>
      <c r="N45" s="1" t="s">
        <v>187</v>
      </c>
      <c r="O45" s="171">
        <v>3.4482758620690002E-2</v>
      </c>
      <c r="P45" s="1" t="s">
        <v>65</v>
      </c>
      <c r="Q45" s="171">
        <v>3.4482758620690002E-2</v>
      </c>
      <c r="R45" s="46" t="s">
        <v>146</v>
      </c>
      <c r="S45" s="171">
        <v>2.5862068965517002E-2</v>
      </c>
      <c r="T45" s="46" t="s">
        <v>188</v>
      </c>
      <c r="U45" s="171">
        <v>2.5862068965517002E-2</v>
      </c>
      <c r="V45" s="1" t="s">
        <v>189</v>
      </c>
      <c r="W45" s="171">
        <v>2.5862068965517002E-2</v>
      </c>
    </row>
    <row r="46" spans="1:23" x14ac:dyDescent="0.25">
      <c r="A46" s="231"/>
      <c r="B46" s="227"/>
      <c r="C46" s="21" t="s">
        <v>190</v>
      </c>
      <c r="D46" s="71">
        <v>238</v>
      </c>
      <c r="E46" s="97">
        <v>41.6</v>
      </c>
      <c r="F46" s="267"/>
      <c r="G46" s="267"/>
      <c r="H46" s="98">
        <v>5.88</v>
      </c>
      <c r="I46" s="267"/>
      <c r="J46" s="267"/>
      <c r="K46" s="98">
        <v>52.52</v>
      </c>
      <c r="L46" s="267"/>
      <c r="M46" s="267"/>
      <c r="N46" s="22" t="s">
        <v>130</v>
      </c>
      <c r="O46" s="177">
        <v>1.7021276595745E-2</v>
      </c>
      <c r="P46" s="22" t="s">
        <v>191</v>
      </c>
      <c r="Q46" s="177">
        <v>1.7021276595745E-2</v>
      </c>
      <c r="R46" s="52" t="s">
        <v>192</v>
      </c>
      <c r="S46" s="177">
        <v>1.2765957446808999E-2</v>
      </c>
      <c r="T46" s="52" t="s">
        <v>193</v>
      </c>
      <c r="U46" s="177">
        <v>1.2765957446808999E-2</v>
      </c>
      <c r="V46" s="22" t="s">
        <v>194</v>
      </c>
      <c r="W46" s="177">
        <v>1.2765957446808999E-2</v>
      </c>
    </row>
    <row r="47" spans="1:23" x14ac:dyDescent="0.25">
      <c r="A47" s="231"/>
      <c r="B47" s="227"/>
      <c r="C47" t="s">
        <v>195</v>
      </c>
      <c r="D47" s="65">
        <v>753</v>
      </c>
      <c r="E47" s="87">
        <v>47.68</v>
      </c>
      <c r="F47" s="267"/>
      <c r="G47" s="267"/>
      <c r="H47" s="88">
        <v>3.72</v>
      </c>
      <c r="I47" s="267"/>
      <c r="J47" s="267"/>
      <c r="K47" s="88">
        <v>48.61</v>
      </c>
      <c r="L47" s="267"/>
      <c r="M47" s="267"/>
      <c r="N47" s="1" t="s">
        <v>23</v>
      </c>
      <c r="O47" s="171">
        <v>4.2723631508678001E-2</v>
      </c>
      <c r="P47" s="1" t="s">
        <v>129</v>
      </c>
      <c r="Q47" s="171">
        <v>1.6021361815754E-2</v>
      </c>
      <c r="R47" s="46" t="s">
        <v>62</v>
      </c>
      <c r="S47" s="171">
        <v>1.2016021361816001E-2</v>
      </c>
      <c r="T47" s="46" t="s">
        <v>40</v>
      </c>
      <c r="U47" s="171">
        <v>1.2016021361816001E-2</v>
      </c>
      <c r="V47" s="1" t="s">
        <v>78</v>
      </c>
      <c r="W47" s="171">
        <v>1.068090787717E-2</v>
      </c>
    </row>
    <row r="48" spans="1:23" ht="15.75" thickBot="1" x14ac:dyDescent="0.3">
      <c r="A48" s="231"/>
      <c r="B48" s="228"/>
      <c r="C48" s="23" t="s">
        <v>196</v>
      </c>
      <c r="D48" s="72">
        <v>345</v>
      </c>
      <c r="E48" s="99">
        <v>55.65</v>
      </c>
      <c r="F48" s="268"/>
      <c r="G48" s="268"/>
      <c r="H48" s="100">
        <v>0.57999999999999996</v>
      </c>
      <c r="I48" s="268"/>
      <c r="J48" s="268"/>
      <c r="K48" s="98">
        <v>43.77</v>
      </c>
      <c r="L48" s="268"/>
      <c r="M48" s="268"/>
      <c r="N48" s="24" t="s">
        <v>197</v>
      </c>
      <c r="O48" s="178">
        <v>4.9275362318840998E-2</v>
      </c>
      <c r="P48" s="24" t="s">
        <v>198</v>
      </c>
      <c r="Q48" s="178">
        <v>2.6086956521739001E-2</v>
      </c>
      <c r="R48" s="53" t="s">
        <v>124</v>
      </c>
      <c r="S48" s="178">
        <v>2.3188405797100999E-2</v>
      </c>
      <c r="T48" s="53" t="s">
        <v>199</v>
      </c>
      <c r="U48" s="178">
        <v>1.7391304347826E-2</v>
      </c>
      <c r="V48" s="24" t="s">
        <v>35</v>
      </c>
      <c r="W48" s="178">
        <v>1.7391304347826E-2</v>
      </c>
    </row>
    <row r="49" spans="1:23" x14ac:dyDescent="0.25">
      <c r="A49" s="232" t="s">
        <v>200</v>
      </c>
      <c r="B49" s="252" t="s">
        <v>201</v>
      </c>
      <c r="C49" s="25" t="s">
        <v>202</v>
      </c>
      <c r="D49" s="73">
        <v>959</v>
      </c>
      <c r="E49" s="102">
        <v>34.72</v>
      </c>
      <c r="F49" s="273">
        <f>AVERAGE(E49:E55)</f>
        <v>39.177142857142861</v>
      </c>
      <c r="G49" s="273">
        <f>AVERAGE(E49:E71)</f>
        <v>40.965652173913043</v>
      </c>
      <c r="H49" s="103">
        <v>6.57</v>
      </c>
      <c r="I49" s="273">
        <f>AVERAGE(H49:H55)</f>
        <v>3.84</v>
      </c>
      <c r="J49" s="273">
        <f>AVERAGE(H49:H71)</f>
        <v>4.7178260869565216</v>
      </c>
      <c r="K49" s="103">
        <v>58.71</v>
      </c>
      <c r="L49" s="273">
        <f>AVERAGE(K49:K55)</f>
        <v>56.984285714285718</v>
      </c>
      <c r="M49" s="273">
        <f>AVERAGE(K49:K71)</f>
        <v>54.316956521739129</v>
      </c>
      <c r="N49" s="26" t="s">
        <v>203</v>
      </c>
      <c r="O49" s="179">
        <v>2.5263157894737001E-2</v>
      </c>
      <c r="P49" s="26" t="s">
        <v>204</v>
      </c>
      <c r="Q49" s="179">
        <v>1.3684210526316E-2</v>
      </c>
      <c r="R49" s="54" t="s">
        <v>205</v>
      </c>
      <c r="S49" s="179">
        <v>1.3684210526316E-2</v>
      </c>
      <c r="T49" s="54" t="s">
        <v>176</v>
      </c>
      <c r="U49" s="179">
        <v>1.2631578947367999E-2</v>
      </c>
      <c r="V49" s="26" t="s">
        <v>206</v>
      </c>
      <c r="W49" s="179">
        <v>1.0526315789474E-2</v>
      </c>
    </row>
    <row r="50" spans="1:23" x14ac:dyDescent="0.25">
      <c r="A50" s="232"/>
      <c r="B50" s="253"/>
      <c r="C50" t="s">
        <v>207</v>
      </c>
      <c r="D50" s="65">
        <v>289</v>
      </c>
      <c r="E50" s="87">
        <v>31.49</v>
      </c>
      <c r="F50" s="274"/>
      <c r="G50" s="274"/>
      <c r="H50" s="88">
        <v>1.04</v>
      </c>
      <c r="I50" s="274"/>
      <c r="J50" s="274"/>
      <c r="K50" s="88">
        <v>67.47</v>
      </c>
      <c r="L50" s="274"/>
      <c r="M50" s="274"/>
      <c r="N50" s="1" t="s">
        <v>208</v>
      </c>
      <c r="O50" s="171">
        <v>3.1468531468531E-2</v>
      </c>
      <c r="P50" s="1" t="s">
        <v>176</v>
      </c>
      <c r="Q50" s="171">
        <v>2.7972027972028E-2</v>
      </c>
      <c r="R50" s="46" t="s">
        <v>67</v>
      </c>
      <c r="S50" s="171">
        <v>2.4475524475524001E-2</v>
      </c>
      <c r="T50" s="46" t="s">
        <v>161</v>
      </c>
      <c r="U50" s="171">
        <v>2.0979020979021001E-2</v>
      </c>
      <c r="V50" s="1" t="s">
        <v>209</v>
      </c>
      <c r="W50" s="171">
        <v>2.0979020979021001E-2</v>
      </c>
    </row>
    <row r="51" spans="1:23" x14ac:dyDescent="0.25">
      <c r="A51" s="232"/>
      <c r="B51" s="253"/>
      <c r="C51" s="27" t="s">
        <v>210</v>
      </c>
      <c r="D51" s="74">
        <v>99</v>
      </c>
      <c r="E51" s="104">
        <v>45.45</v>
      </c>
      <c r="F51" s="274"/>
      <c r="G51" s="274"/>
      <c r="H51" s="105">
        <v>0</v>
      </c>
      <c r="I51" s="274"/>
      <c r="J51" s="274"/>
      <c r="K51" s="105">
        <v>54.55</v>
      </c>
      <c r="L51" s="274"/>
      <c r="M51" s="274"/>
      <c r="N51" s="28" t="s">
        <v>206</v>
      </c>
      <c r="O51" s="180">
        <v>5.1020408163265002E-2</v>
      </c>
      <c r="P51" s="28" t="s">
        <v>198</v>
      </c>
      <c r="Q51" s="180">
        <v>3.0612244897958999E-2</v>
      </c>
      <c r="R51" s="55" t="s">
        <v>211</v>
      </c>
      <c r="S51" s="180">
        <v>2.0408163265305999E-2</v>
      </c>
      <c r="T51" s="55" t="s">
        <v>212</v>
      </c>
      <c r="U51" s="180">
        <v>2.0408163265305999E-2</v>
      </c>
      <c r="V51" s="28" t="s">
        <v>116</v>
      </c>
      <c r="W51" s="180">
        <v>2.0408163265305999E-2</v>
      </c>
    </row>
    <row r="52" spans="1:23" x14ac:dyDescent="0.25">
      <c r="A52" s="232"/>
      <c r="B52" s="253"/>
      <c r="C52" t="s">
        <v>213</v>
      </c>
      <c r="D52" s="65">
        <v>3027</v>
      </c>
      <c r="E52" s="87">
        <v>42.09</v>
      </c>
      <c r="F52" s="274"/>
      <c r="G52" s="274"/>
      <c r="H52" s="88">
        <v>6.05</v>
      </c>
      <c r="I52" s="274"/>
      <c r="J52" s="274"/>
      <c r="K52" s="88">
        <v>51.87</v>
      </c>
      <c r="L52" s="274"/>
      <c r="M52" s="274"/>
      <c r="N52" s="1" t="s">
        <v>214</v>
      </c>
      <c r="O52" s="171">
        <v>1.0666666666666999E-2</v>
      </c>
      <c r="P52" s="1" t="s">
        <v>125</v>
      </c>
      <c r="Q52" s="171">
        <v>8.9999999999999993E-3</v>
      </c>
      <c r="R52" s="46" t="s">
        <v>97</v>
      </c>
      <c r="S52" s="171">
        <v>8.0000000000000002E-3</v>
      </c>
      <c r="T52" s="46" t="s">
        <v>49</v>
      </c>
      <c r="U52" s="171">
        <v>8.0000000000000002E-3</v>
      </c>
      <c r="V52" s="1" t="s">
        <v>162</v>
      </c>
      <c r="W52" s="171">
        <v>7.3333333333333002E-3</v>
      </c>
    </row>
    <row r="53" spans="1:23" x14ac:dyDescent="0.25">
      <c r="A53" s="232"/>
      <c r="B53" s="253"/>
      <c r="C53" s="27" t="s">
        <v>215</v>
      </c>
      <c r="D53" s="74">
        <v>1330</v>
      </c>
      <c r="E53" s="104">
        <v>38.35</v>
      </c>
      <c r="F53" s="274"/>
      <c r="G53" s="274"/>
      <c r="H53" s="105">
        <v>5.79</v>
      </c>
      <c r="I53" s="274"/>
      <c r="J53" s="274"/>
      <c r="K53" s="105">
        <v>55.86</v>
      </c>
      <c r="L53" s="274"/>
      <c r="M53" s="274"/>
      <c r="N53" s="28" t="s">
        <v>204</v>
      </c>
      <c r="O53" s="180">
        <v>1.819560272934E-2</v>
      </c>
      <c r="P53" s="28" t="s">
        <v>138</v>
      </c>
      <c r="Q53" s="180">
        <v>1.4404852160728E-2</v>
      </c>
      <c r="R53" s="55" t="s">
        <v>45</v>
      </c>
      <c r="S53" s="180">
        <v>1.213040181956E-2</v>
      </c>
      <c r="T53" s="55" t="s">
        <v>216</v>
      </c>
      <c r="U53" s="180">
        <v>1.1372251705838001E-2</v>
      </c>
      <c r="V53" s="28" t="s">
        <v>217</v>
      </c>
      <c r="W53" s="180">
        <v>9.8559514783927004E-3</v>
      </c>
    </row>
    <row r="54" spans="1:23" x14ac:dyDescent="0.25">
      <c r="A54" s="232"/>
      <c r="B54" s="253"/>
      <c r="C54" t="s">
        <v>218</v>
      </c>
      <c r="D54" s="65">
        <v>350</v>
      </c>
      <c r="E54" s="87">
        <v>43.14</v>
      </c>
      <c r="F54" s="274"/>
      <c r="G54" s="274"/>
      <c r="H54" s="88">
        <v>4.8600000000000003</v>
      </c>
      <c r="I54" s="274"/>
      <c r="J54" s="274"/>
      <c r="K54" s="88">
        <v>52</v>
      </c>
      <c r="L54" s="274"/>
      <c r="M54" s="274"/>
      <c r="N54" s="1" t="s">
        <v>219</v>
      </c>
      <c r="O54" s="171">
        <v>1.7341040462428001E-2</v>
      </c>
      <c r="P54" s="1" t="s">
        <v>109</v>
      </c>
      <c r="Q54" s="171">
        <v>1.4450867052023E-2</v>
      </c>
      <c r="R54" s="46" t="s">
        <v>176</v>
      </c>
      <c r="S54" s="171">
        <v>1.1560693641618E-2</v>
      </c>
      <c r="T54" s="46" t="s">
        <v>220</v>
      </c>
      <c r="U54" s="171">
        <v>1.1560693641618E-2</v>
      </c>
      <c r="V54" s="1" t="s">
        <v>221</v>
      </c>
      <c r="W54" s="171">
        <v>1.1560693641618E-2</v>
      </c>
    </row>
    <row r="55" spans="1:23" ht="15.75" thickBot="1" x14ac:dyDescent="0.3">
      <c r="A55" s="232"/>
      <c r="B55" s="254"/>
      <c r="C55" s="29" t="s">
        <v>222</v>
      </c>
      <c r="D55" s="75">
        <v>623</v>
      </c>
      <c r="E55" s="106">
        <v>39</v>
      </c>
      <c r="F55" s="275"/>
      <c r="G55" s="274"/>
      <c r="H55" s="107">
        <v>2.57</v>
      </c>
      <c r="I55" s="275"/>
      <c r="J55" s="274"/>
      <c r="K55" s="107">
        <v>58.43</v>
      </c>
      <c r="L55" s="275"/>
      <c r="M55" s="274"/>
      <c r="N55" s="30" t="s">
        <v>76</v>
      </c>
      <c r="O55" s="181">
        <v>2.6016260162602001E-2</v>
      </c>
      <c r="P55" s="30" t="s">
        <v>125</v>
      </c>
      <c r="Q55" s="181">
        <v>2.2764227642276001E-2</v>
      </c>
      <c r="R55" s="56" t="s">
        <v>223</v>
      </c>
      <c r="S55" s="181">
        <v>2.1138211382114001E-2</v>
      </c>
      <c r="T55" s="56" t="s">
        <v>212</v>
      </c>
      <c r="U55" s="181">
        <v>1.6260162601626001E-2</v>
      </c>
      <c r="V55" s="30" t="s">
        <v>176</v>
      </c>
      <c r="W55" s="181">
        <v>1.4634146341462999E-2</v>
      </c>
    </row>
    <row r="56" spans="1:23" x14ac:dyDescent="0.25">
      <c r="A56" s="232"/>
      <c r="B56" s="252" t="s">
        <v>224</v>
      </c>
      <c r="C56" s="16" t="s">
        <v>225</v>
      </c>
      <c r="D56" s="69">
        <v>390</v>
      </c>
      <c r="E56" s="93">
        <v>52.05</v>
      </c>
      <c r="F56" s="272">
        <f>AVERAGE(E56:E60)</f>
        <v>44.942000000000007</v>
      </c>
      <c r="G56" s="274"/>
      <c r="H56" s="101">
        <v>2.56</v>
      </c>
      <c r="I56" s="272">
        <f>AVERAGE(H56:H60)</f>
        <v>5.5539999999999994</v>
      </c>
      <c r="J56" s="274"/>
      <c r="K56" s="88">
        <v>45.38</v>
      </c>
      <c r="L56" s="272">
        <f>AVERAGE(K56:K60)</f>
        <v>49.5</v>
      </c>
      <c r="M56" s="274"/>
      <c r="N56" s="17" t="s">
        <v>112</v>
      </c>
      <c r="O56" s="175">
        <v>1.7994858611824999E-2</v>
      </c>
      <c r="P56" s="17" t="s">
        <v>129</v>
      </c>
      <c r="Q56" s="175">
        <v>1.5424164524422E-2</v>
      </c>
      <c r="R56" s="50" t="s">
        <v>226</v>
      </c>
      <c r="S56" s="175">
        <v>1.2853470437018E-2</v>
      </c>
      <c r="T56" s="50" t="s">
        <v>97</v>
      </c>
      <c r="U56" s="175">
        <v>1.2853470437018E-2</v>
      </c>
      <c r="V56" s="17" t="s">
        <v>227</v>
      </c>
      <c r="W56" s="175">
        <v>1.2853470437018E-2</v>
      </c>
    </row>
    <row r="57" spans="1:23" x14ac:dyDescent="0.25">
      <c r="A57" s="232"/>
      <c r="B57" s="253"/>
      <c r="C57" s="27" t="s">
        <v>228</v>
      </c>
      <c r="D57" s="74">
        <v>208</v>
      </c>
      <c r="E57" s="104">
        <v>46.63</v>
      </c>
      <c r="F57" s="270"/>
      <c r="G57" s="274"/>
      <c r="H57" s="105">
        <v>8.17</v>
      </c>
      <c r="I57" s="270"/>
      <c r="J57" s="274"/>
      <c r="K57" s="105">
        <v>45.19</v>
      </c>
      <c r="L57" s="270"/>
      <c r="M57" s="274"/>
      <c r="N57" s="28" t="s">
        <v>229</v>
      </c>
      <c r="O57" s="180">
        <v>4.4117647058823997E-2</v>
      </c>
      <c r="P57" s="28" t="s">
        <v>230</v>
      </c>
      <c r="Q57" s="180">
        <v>3.9215686274509998E-2</v>
      </c>
      <c r="R57" s="55" t="s">
        <v>176</v>
      </c>
      <c r="S57" s="180">
        <v>2.4509803921568998E-2</v>
      </c>
      <c r="T57" s="55" t="s">
        <v>231</v>
      </c>
      <c r="U57" s="180">
        <v>1.4705882352940999E-2</v>
      </c>
      <c r="V57" s="28" t="s">
        <v>211</v>
      </c>
      <c r="W57" s="180">
        <v>1.4705882352940999E-2</v>
      </c>
    </row>
    <row r="58" spans="1:23" x14ac:dyDescent="0.25">
      <c r="A58" s="232"/>
      <c r="B58" s="253"/>
      <c r="C58" t="s">
        <v>232</v>
      </c>
      <c r="D58" s="65">
        <v>166</v>
      </c>
      <c r="E58" s="87">
        <v>40.96</v>
      </c>
      <c r="F58" s="270"/>
      <c r="G58" s="274"/>
      <c r="H58" s="88">
        <v>4.22</v>
      </c>
      <c r="I58" s="270"/>
      <c r="J58" s="274"/>
      <c r="K58" s="88">
        <v>54.82</v>
      </c>
      <c r="L58" s="270"/>
      <c r="M58" s="274"/>
      <c r="N58" s="1" t="s">
        <v>233</v>
      </c>
      <c r="O58" s="171">
        <v>3.0864197530864002E-2</v>
      </c>
      <c r="P58" s="1" t="s">
        <v>63</v>
      </c>
      <c r="Q58" s="171">
        <v>3.0864197530864002E-2</v>
      </c>
      <c r="R58" s="46" t="s">
        <v>42</v>
      </c>
      <c r="S58" s="171">
        <v>2.4691358024690999E-2</v>
      </c>
      <c r="T58" s="46" t="s">
        <v>234</v>
      </c>
      <c r="U58" s="171">
        <v>1.8518518518519E-2</v>
      </c>
      <c r="V58" s="1" t="s">
        <v>46</v>
      </c>
      <c r="W58" s="171">
        <v>1.8518518518519E-2</v>
      </c>
    </row>
    <row r="59" spans="1:23" x14ac:dyDescent="0.25">
      <c r="A59" s="232"/>
      <c r="B59" s="253"/>
      <c r="C59" s="27" t="s">
        <v>235</v>
      </c>
      <c r="D59" s="74">
        <v>621</v>
      </c>
      <c r="E59" s="104">
        <v>45.89</v>
      </c>
      <c r="F59" s="270"/>
      <c r="G59" s="274"/>
      <c r="H59" s="105">
        <v>3.54</v>
      </c>
      <c r="I59" s="270"/>
      <c r="J59" s="274"/>
      <c r="K59" s="105">
        <v>50.56</v>
      </c>
      <c r="L59" s="270"/>
      <c r="M59" s="274"/>
      <c r="N59" s="28" t="s">
        <v>138</v>
      </c>
      <c r="O59" s="180">
        <v>1.9543973941368E-2</v>
      </c>
      <c r="P59" s="28" t="s">
        <v>236</v>
      </c>
      <c r="Q59" s="180">
        <v>1.7915309446254E-2</v>
      </c>
      <c r="R59" s="55" t="s">
        <v>33</v>
      </c>
      <c r="S59" s="180">
        <v>1.7915309446254E-2</v>
      </c>
      <c r="T59" s="55" t="s">
        <v>42</v>
      </c>
      <c r="U59" s="180">
        <v>1.7915309446254E-2</v>
      </c>
      <c r="V59" s="28" t="s">
        <v>237</v>
      </c>
      <c r="W59" s="180">
        <v>1.628664495114E-2</v>
      </c>
    </row>
    <row r="60" spans="1:23" ht="15.75" thickBot="1" x14ac:dyDescent="0.3">
      <c r="A60" s="232"/>
      <c r="B60" s="254"/>
      <c r="C60" s="18" t="s">
        <v>238</v>
      </c>
      <c r="D60" s="67">
        <v>194</v>
      </c>
      <c r="E60" s="90">
        <v>39.18</v>
      </c>
      <c r="F60" s="271"/>
      <c r="G60" s="274"/>
      <c r="H60" s="94">
        <v>9.2799999999999994</v>
      </c>
      <c r="I60" s="271"/>
      <c r="J60" s="274"/>
      <c r="K60" s="88">
        <v>51.55</v>
      </c>
      <c r="L60" s="271"/>
      <c r="M60" s="274"/>
      <c r="N60" s="11" t="s">
        <v>211</v>
      </c>
      <c r="O60" s="172">
        <v>5.1546391752576998E-2</v>
      </c>
      <c r="P60" s="11" t="s">
        <v>234</v>
      </c>
      <c r="Q60" s="172">
        <v>5.1546391752576998E-2</v>
      </c>
      <c r="R60" s="48" t="s">
        <v>205</v>
      </c>
      <c r="S60" s="172">
        <v>3.0927835051546001E-2</v>
      </c>
      <c r="T60" s="48" t="s">
        <v>177</v>
      </c>
      <c r="U60" s="172">
        <v>2.5773195876288998E-2</v>
      </c>
      <c r="V60" s="11" t="s">
        <v>239</v>
      </c>
      <c r="W60" s="172">
        <v>1.5463917525773E-2</v>
      </c>
    </row>
    <row r="61" spans="1:23" x14ac:dyDescent="0.25">
      <c r="A61" s="232"/>
      <c r="B61" s="252" t="s">
        <v>240</v>
      </c>
      <c r="C61" s="25" t="s">
        <v>241</v>
      </c>
      <c r="D61" s="73">
        <v>87</v>
      </c>
      <c r="E61" s="102">
        <v>39.08</v>
      </c>
      <c r="F61" s="273">
        <f>AVERAGE(E61:E66)</f>
        <v>38.951666666666661</v>
      </c>
      <c r="G61" s="274"/>
      <c r="H61" s="103">
        <v>1.1499999999999999</v>
      </c>
      <c r="I61" s="273">
        <f>AVERAGE(H61:H66)</f>
        <v>4.910000000000001</v>
      </c>
      <c r="J61" s="274"/>
      <c r="K61" s="103">
        <v>59.77</v>
      </c>
      <c r="L61" s="273">
        <f>AVERAGE(K61:K66)</f>
        <v>56.141666666666673</v>
      </c>
      <c r="M61" s="274"/>
      <c r="N61" s="26" t="s">
        <v>55</v>
      </c>
      <c r="O61" s="179">
        <v>0.1046511627907</v>
      </c>
      <c r="P61" s="26" t="s">
        <v>242</v>
      </c>
      <c r="Q61" s="179">
        <v>4.6511627906977E-2</v>
      </c>
      <c r="R61" s="54" t="s">
        <v>243</v>
      </c>
      <c r="S61" s="179">
        <v>3.4883720930233002E-2</v>
      </c>
      <c r="T61" s="54" t="s">
        <v>244</v>
      </c>
      <c r="U61" s="179">
        <v>3.4883720930233002E-2</v>
      </c>
      <c r="V61" s="26" t="s">
        <v>245</v>
      </c>
      <c r="W61" s="179">
        <v>2.3255813953488001E-2</v>
      </c>
    </row>
    <row r="62" spans="1:23" x14ac:dyDescent="0.25">
      <c r="A62" s="232"/>
      <c r="B62" s="253"/>
      <c r="C62" t="s">
        <v>246</v>
      </c>
      <c r="D62" s="65">
        <v>177</v>
      </c>
      <c r="E62" s="87">
        <v>41.24</v>
      </c>
      <c r="F62" s="274"/>
      <c r="G62" s="274"/>
      <c r="H62" s="88">
        <v>5.65</v>
      </c>
      <c r="I62" s="274"/>
      <c r="J62" s="274"/>
      <c r="K62" s="88">
        <v>53.11</v>
      </c>
      <c r="L62" s="274"/>
      <c r="M62" s="274"/>
      <c r="N62" s="1" t="s">
        <v>247</v>
      </c>
      <c r="O62" s="171">
        <v>4.5197740112994003E-2</v>
      </c>
      <c r="P62" s="1" t="s">
        <v>171</v>
      </c>
      <c r="Q62" s="171">
        <v>3.9548022598869997E-2</v>
      </c>
      <c r="R62" s="46" t="s">
        <v>93</v>
      </c>
      <c r="S62" s="171">
        <v>3.3898305084745999E-2</v>
      </c>
      <c r="T62" s="46" t="s">
        <v>216</v>
      </c>
      <c r="U62" s="171">
        <v>2.8248587570621E-2</v>
      </c>
      <c r="V62" s="1" t="s">
        <v>248</v>
      </c>
      <c r="W62" s="171">
        <v>2.2598870056497002E-2</v>
      </c>
    </row>
    <row r="63" spans="1:23" x14ac:dyDescent="0.25">
      <c r="A63" s="232"/>
      <c r="B63" s="253"/>
      <c r="C63" s="27" t="s">
        <v>249</v>
      </c>
      <c r="D63" s="74">
        <v>144</v>
      </c>
      <c r="E63" s="104">
        <v>40.28</v>
      </c>
      <c r="F63" s="274"/>
      <c r="G63" s="274"/>
      <c r="H63" s="105">
        <v>9.7200000000000006</v>
      </c>
      <c r="I63" s="274"/>
      <c r="J63" s="274"/>
      <c r="K63" s="105">
        <v>50</v>
      </c>
      <c r="L63" s="274"/>
      <c r="M63" s="274"/>
      <c r="N63" s="28" t="s">
        <v>42</v>
      </c>
      <c r="O63" s="180">
        <v>2.0979020979021001E-2</v>
      </c>
      <c r="P63" s="28" t="s">
        <v>146</v>
      </c>
      <c r="Q63" s="180">
        <v>2.0979020979021001E-2</v>
      </c>
      <c r="R63" s="55" t="s">
        <v>250</v>
      </c>
      <c r="S63" s="180">
        <v>2.0979020979021001E-2</v>
      </c>
      <c r="T63" s="55" t="s">
        <v>251</v>
      </c>
      <c r="U63" s="180">
        <v>2.0979020979021001E-2</v>
      </c>
      <c r="V63" s="28" t="s">
        <v>65</v>
      </c>
      <c r="W63" s="180">
        <v>1.3986013986014E-2</v>
      </c>
    </row>
    <row r="64" spans="1:23" x14ac:dyDescent="0.25">
      <c r="A64" s="232"/>
      <c r="B64" s="253"/>
      <c r="C64" t="s">
        <v>252</v>
      </c>
      <c r="D64" s="65">
        <v>151</v>
      </c>
      <c r="E64" s="87">
        <v>36.42</v>
      </c>
      <c r="F64" s="274"/>
      <c r="G64" s="274"/>
      <c r="H64" s="88">
        <v>5.96</v>
      </c>
      <c r="I64" s="274"/>
      <c r="J64" s="274"/>
      <c r="K64" s="88">
        <v>57.62</v>
      </c>
      <c r="L64" s="274"/>
      <c r="M64" s="274"/>
      <c r="N64" s="1" t="s">
        <v>110</v>
      </c>
      <c r="O64" s="171">
        <v>3.3783783783784001E-2</v>
      </c>
      <c r="P64" s="1" t="s">
        <v>46</v>
      </c>
      <c r="Q64" s="171">
        <v>2.7027027027027001E-2</v>
      </c>
      <c r="R64" s="46" t="s">
        <v>42</v>
      </c>
      <c r="S64" s="171">
        <v>2.7027027027027001E-2</v>
      </c>
      <c r="T64" s="46" t="s">
        <v>191</v>
      </c>
      <c r="U64" s="171">
        <v>2.7027027027027001E-2</v>
      </c>
      <c r="V64" s="1" t="s">
        <v>253</v>
      </c>
      <c r="W64" s="171">
        <v>2.0270270270270001E-2</v>
      </c>
    </row>
    <row r="65" spans="1:23" x14ac:dyDescent="0.25">
      <c r="A65" s="232"/>
      <c r="B65" s="253"/>
      <c r="C65" s="27" t="s">
        <v>254</v>
      </c>
      <c r="D65" s="74">
        <v>160</v>
      </c>
      <c r="E65" s="104">
        <v>31.88</v>
      </c>
      <c r="F65" s="274"/>
      <c r="G65" s="274"/>
      <c r="H65" s="105">
        <v>4.38</v>
      </c>
      <c r="I65" s="274"/>
      <c r="J65" s="274"/>
      <c r="K65" s="105">
        <v>63.75</v>
      </c>
      <c r="L65" s="274"/>
      <c r="M65" s="274"/>
      <c r="N65" s="28" t="s">
        <v>33</v>
      </c>
      <c r="O65" s="180">
        <v>0.05</v>
      </c>
      <c r="P65" s="28" t="s">
        <v>226</v>
      </c>
      <c r="Q65" s="180">
        <v>4.3749999999999997E-2</v>
      </c>
      <c r="R65" s="55" t="s">
        <v>255</v>
      </c>
      <c r="S65" s="180">
        <v>1.8749999999999999E-2</v>
      </c>
      <c r="T65" s="55" t="s">
        <v>161</v>
      </c>
      <c r="U65" s="180">
        <v>1.8749999999999999E-2</v>
      </c>
      <c r="V65" s="28" t="s">
        <v>217</v>
      </c>
      <c r="W65" s="180">
        <v>1.8749999999999999E-2</v>
      </c>
    </row>
    <row r="66" spans="1:23" ht="15.75" thickBot="1" x14ac:dyDescent="0.3">
      <c r="A66" s="232"/>
      <c r="B66" s="254"/>
      <c r="C66" s="18" t="s">
        <v>256</v>
      </c>
      <c r="D66" s="67">
        <v>154</v>
      </c>
      <c r="E66" s="90">
        <v>44.81</v>
      </c>
      <c r="F66" s="275"/>
      <c r="G66" s="274"/>
      <c r="H66" s="94">
        <v>2.6</v>
      </c>
      <c r="I66" s="275"/>
      <c r="J66" s="274"/>
      <c r="K66" s="94">
        <v>52.6</v>
      </c>
      <c r="L66" s="275"/>
      <c r="M66" s="274"/>
      <c r="N66" s="11" t="s">
        <v>42</v>
      </c>
      <c r="O66" s="172">
        <v>4.7297297297297002E-2</v>
      </c>
      <c r="P66" s="11" t="s">
        <v>257</v>
      </c>
      <c r="Q66" s="172">
        <v>3.3783783783784001E-2</v>
      </c>
      <c r="R66" s="48" t="s">
        <v>258</v>
      </c>
      <c r="S66" s="172">
        <v>2.7027027027027001E-2</v>
      </c>
      <c r="T66" s="48" t="s">
        <v>259</v>
      </c>
      <c r="U66" s="172">
        <v>2.0270270270270001E-2</v>
      </c>
      <c r="V66" s="11" t="s">
        <v>260</v>
      </c>
      <c r="W66" s="172">
        <v>2.0270270270270001E-2</v>
      </c>
    </row>
    <row r="67" spans="1:23" x14ac:dyDescent="0.25">
      <c r="A67" s="232"/>
      <c r="B67" s="252" t="s">
        <v>261</v>
      </c>
      <c r="C67" s="25" t="s">
        <v>262</v>
      </c>
      <c r="D67" s="73">
        <v>578</v>
      </c>
      <c r="E67" s="102">
        <v>42.73</v>
      </c>
      <c r="F67" s="272">
        <f>AVERAGE(E67:E71)</f>
        <v>41.910000000000004</v>
      </c>
      <c r="G67" s="274"/>
      <c r="H67" s="103">
        <v>5.54</v>
      </c>
      <c r="I67" s="272">
        <f>AVERAGE(H67:H71)</f>
        <v>4.8800000000000008</v>
      </c>
      <c r="J67" s="274"/>
      <c r="K67" s="105">
        <v>51.73</v>
      </c>
      <c r="L67" s="272">
        <f>AVERAGE(K67:K71)</f>
        <v>53.209999999999994</v>
      </c>
      <c r="M67" s="274"/>
      <c r="N67" s="26" t="s">
        <v>263</v>
      </c>
      <c r="O67" s="179">
        <v>2.8119507908612E-2</v>
      </c>
      <c r="P67" s="26" t="s">
        <v>191</v>
      </c>
      <c r="Q67" s="179">
        <v>1.2302284710017999E-2</v>
      </c>
      <c r="R67" s="54" t="s">
        <v>264</v>
      </c>
      <c r="S67" s="179">
        <v>1.2302284710017999E-2</v>
      </c>
      <c r="T67" s="54" t="s">
        <v>61</v>
      </c>
      <c r="U67" s="179">
        <v>1.2302284710017999E-2</v>
      </c>
      <c r="V67" s="26" t="s">
        <v>49</v>
      </c>
      <c r="W67" s="179">
        <v>1.2302284710017999E-2</v>
      </c>
    </row>
    <row r="68" spans="1:23" x14ac:dyDescent="0.25">
      <c r="A68" s="232"/>
      <c r="B68" s="253"/>
      <c r="C68" t="s">
        <v>265</v>
      </c>
      <c r="D68" s="65">
        <v>378</v>
      </c>
      <c r="E68" s="87">
        <v>42.06</v>
      </c>
      <c r="F68" s="270"/>
      <c r="G68" s="274"/>
      <c r="H68" s="88">
        <v>6.35</v>
      </c>
      <c r="I68" s="270"/>
      <c r="J68" s="274"/>
      <c r="K68" s="88">
        <v>51.59</v>
      </c>
      <c r="L68" s="270"/>
      <c r="M68" s="274"/>
      <c r="N68" s="1" t="s">
        <v>266</v>
      </c>
      <c r="O68" s="171">
        <v>1.8918918918919E-2</v>
      </c>
      <c r="P68" s="1" t="s">
        <v>176</v>
      </c>
      <c r="Q68" s="171">
        <v>1.6216216216215999E-2</v>
      </c>
      <c r="R68" s="46" t="s">
        <v>46</v>
      </c>
      <c r="S68" s="171">
        <v>1.6216216216215999E-2</v>
      </c>
      <c r="T68" s="46" t="s">
        <v>267</v>
      </c>
      <c r="U68" s="171">
        <v>1.6216216216215999E-2</v>
      </c>
      <c r="V68" s="1" t="s">
        <v>268</v>
      </c>
      <c r="W68" s="171">
        <v>1.6216216216215999E-2</v>
      </c>
    </row>
    <row r="69" spans="1:23" x14ac:dyDescent="0.25">
      <c r="A69" s="232"/>
      <c r="B69" s="253"/>
      <c r="C69" s="27" t="s">
        <v>269</v>
      </c>
      <c r="D69" s="74">
        <v>557</v>
      </c>
      <c r="E69" s="104">
        <v>43.99</v>
      </c>
      <c r="F69" s="270"/>
      <c r="G69" s="274"/>
      <c r="H69" s="105">
        <v>2.87</v>
      </c>
      <c r="I69" s="270"/>
      <c r="J69" s="274"/>
      <c r="K69" s="105">
        <v>53.14</v>
      </c>
      <c r="L69" s="270"/>
      <c r="M69" s="274"/>
      <c r="N69" s="28" t="s">
        <v>270</v>
      </c>
      <c r="O69" s="180">
        <v>1.8416206261509999E-2</v>
      </c>
      <c r="P69" s="28" t="s">
        <v>271</v>
      </c>
      <c r="Q69" s="180">
        <v>1.8416206261509999E-2</v>
      </c>
      <c r="R69" s="55" t="s">
        <v>41</v>
      </c>
      <c r="S69" s="180">
        <v>1.6574585635359001E-2</v>
      </c>
      <c r="T69" s="55" t="s">
        <v>46</v>
      </c>
      <c r="U69" s="180">
        <v>1.2891344383057E-2</v>
      </c>
      <c r="V69" s="28" t="s">
        <v>272</v>
      </c>
      <c r="W69" s="180">
        <v>1.1049723756906001E-2</v>
      </c>
    </row>
    <row r="70" spans="1:23" x14ac:dyDescent="0.25">
      <c r="A70" s="232"/>
      <c r="B70" s="253"/>
      <c r="C70" t="s">
        <v>273</v>
      </c>
      <c r="D70" s="65">
        <v>1407</v>
      </c>
      <c r="E70" s="87">
        <v>42.57</v>
      </c>
      <c r="F70" s="270"/>
      <c r="G70" s="274"/>
      <c r="H70" s="88">
        <v>2.84</v>
      </c>
      <c r="I70" s="270"/>
      <c r="J70" s="274"/>
      <c r="K70" s="88">
        <v>54.58</v>
      </c>
      <c r="L70" s="270"/>
      <c r="M70" s="274"/>
      <c r="N70" s="1" t="s">
        <v>271</v>
      </c>
      <c r="O70" s="171">
        <v>2.2222222222222001E-2</v>
      </c>
      <c r="P70" s="1" t="s">
        <v>267</v>
      </c>
      <c r="Q70" s="171">
        <v>1.7204301075269001E-2</v>
      </c>
      <c r="R70" s="46">
        <v>2017</v>
      </c>
      <c r="S70" s="171">
        <v>1.2186379928315E-2</v>
      </c>
      <c r="T70" s="46" t="s">
        <v>65</v>
      </c>
      <c r="U70" s="171">
        <v>1.1469534050179E-2</v>
      </c>
      <c r="V70" s="1" t="s">
        <v>268</v>
      </c>
      <c r="W70" s="171">
        <v>1.0035842293907001E-2</v>
      </c>
    </row>
    <row r="71" spans="1:23" ht="15.75" thickBot="1" x14ac:dyDescent="0.3">
      <c r="A71" s="232"/>
      <c r="B71" s="254"/>
      <c r="C71" s="29" t="s">
        <v>274</v>
      </c>
      <c r="D71" s="75">
        <v>809</v>
      </c>
      <c r="E71" s="106">
        <v>38.200000000000003</v>
      </c>
      <c r="F71" s="271"/>
      <c r="G71" s="275"/>
      <c r="H71" s="107">
        <v>6.8</v>
      </c>
      <c r="I71" s="271"/>
      <c r="J71" s="275"/>
      <c r="K71" s="105">
        <v>55.01</v>
      </c>
      <c r="L71" s="271"/>
      <c r="M71" s="275"/>
      <c r="N71" s="30" t="s">
        <v>271</v>
      </c>
      <c r="O71" s="181">
        <v>1.8633540372670999E-2</v>
      </c>
      <c r="P71" s="30">
        <v>2014</v>
      </c>
      <c r="Q71" s="181">
        <v>1.4906832298137E-2</v>
      </c>
      <c r="R71" s="56" t="s">
        <v>176</v>
      </c>
      <c r="S71" s="181">
        <v>1.4906832298137E-2</v>
      </c>
      <c r="T71" s="56" t="s">
        <v>275</v>
      </c>
      <c r="U71" s="181">
        <v>1.4906832298137E-2</v>
      </c>
      <c r="V71" s="30" t="s">
        <v>33</v>
      </c>
      <c r="W71" s="181">
        <v>1.2422360248446999E-2</v>
      </c>
    </row>
    <row r="72" spans="1:23" x14ac:dyDescent="0.25">
      <c r="A72" s="255" t="s">
        <v>276</v>
      </c>
      <c r="B72" s="256" t="s">
        <v>277</v>
      </c>
      <c r="C72" s="31" t="s">
        <v>278</v>
      </c>
      <c r="D72" s="76">
        <v>687</v>
      </c>
      <c r="E72" s="108">
        <v>45.12</v>
      </c>
      <c r="F72" s="276">
        <f>AVERAGE(E72:E81)</f>
        <v>45.126000000000005</v>
      </c>
      <c r="G72" s="276">
        <f>AVERAGE(E72:E95)</f>
        <v>42.211666666666666</v>
      </c>
      <c r="H72" s="109">
        <v>5.24</v>
      </c>
      <c r="I72" s="276">
        <f>AVERAGE(H72:H81)</f>
        <v>5.7230000000000008</v>
      </c>
      <c r="J72" s="276">
        <f>AVERAGE(H72:H95)</f>
        <v>6.2512500000000015</v>
      </c>
      <c r="K72" s="109">
        <v>49.64</v>
      </c>
      <c r="L72" s="276">
        <f>AVERAGE(K72:K81)</f>
        <v>49.150999999999996</v>
      </c>
      <c r="M72" s="276">
        <f>AVERAGE(K72:K95)</f>
        <v>50.774999999999999</v>
      </c>
      <c r="N72" s="32" t="s">
        <v>42</v>
      </c>
      <c r="O72" s="182">
        <v>1.622418879056E-2</v>
      </c>
      <c r="P72" s="32" t="s">
        <v>100</v>
      </c>
      <c r="Q72" s="182">
        <v>1.4749262536873E-2</v>
      </c>
      <c r="R72" s="57" t="s">
        <v>67</v>
      </c>
      <c r="S72" s="182">
        <v>1.4749262536873E-2</v>
      </c>
      <c r="T72" s="57" t="s">
        <v>279</v>
      </c>
      <c r="U72" s="182">
        <v>1.1799410029499E-2</v>
      </c>
      <c r="V72" s="32" t="s">
        <v>275</v>
      </c>
      <c r="W72" s="182">
        <v>1.0324483775810999E-2</v>
      </c>
    </row>
    <row r="73" spans="1:23" x14ac:dyDescent="0.25">
      <c r="A73" s="255"/>
      <c r="B73" s="257"/>
      <c r="C73" t="s">
        <v>280</v>
      </c>
      <c r="D73" s="65">
        <v>1979</v>
      </c>
      <c r="E73" s="87">
        <v>46.44</v>
      </c>
      <c r="F73" s="277"/>
      <c r="G73" s="277"/>
      <c r="H73" s="88">
        <v>4.24</v>
      </c>
      <c r="I73" s="277"/>
      <c r="J73" s="277"/>
      <c r="K73" s="88">
        <v>49.32</v>
      </c>
      <c r="L73" s="277"/>
      <c r="M73" s="277"/>
      <c r="N73" s="1" t="s">
        <v>34</v>
      </c>
      <c r="O73" s="171">
        <v>9.2497430626926995E-3</v>
      </c>
      <c r="P73" s="1" t="s">
        <v>62</v>
      </c>
      <c r="Q73" s="171">
        <v>9.2497430626926995E-3</v>
      </c>
      <c r="R73" s="46" t="s">
        <v>42</v>
      </c>
      <c r="S73" s="171">
        <v>8.7358684480986996E-3</v>
      </c>
      <c r="T73" s="46" t="s">
        <v>158</v>
      </c>
      <c r="U73" s="171">
        <v>8.2219938335046008E-3</v>
      </c>
      <c r="V73" s="1" t="s">
        <v>281</v>
      </c>
      <c r="W73" s="171">
        <v>8.2219938335046008E-3</v>
      </c>
    </row>
    <row r="74" spans="1:23" x14ac:dyDescent="0.25">
      <c r="A74" s="255"/>
      <c r="B74" s="257"/>
      <c r="C74" s="33" t="s">
        <v>282</v>
      </c>
      <c r="D74" s="77">
        <v>806</v>
      </c>
      <c r="E74" s="110">
        <v>38.340000000000003</v>
      </c>
      <c r="F74" s="277"/>
      <c r="G74" s="277"/>
      <c r="H74" s="111">
        <v>8.19</v>
      </c>
      <c r="I74" s="277"/>
      <c r="J74" s="277"/>
      <c r="K74" s="111">
        <v>53.47</v>
      </c>
      <c r="L74" s="277"/>
      <c r="M74" s="277"/>
      <c r="N74" s="34" t="s">
        <v>55</v>
      </c>
      <c r="O74" s="183">
        <v>1.7676767676767999E-2</v>
      </c>
      <c r="P74" s="34" t="s">
        <v>283</v>
      </c>
      <c r="Q74" s="183">
        <v>1.3888888888888999E-2</v>
      </c>
      <c r="R74" s="58" t="s">
        <v>33</v>
      </c>
      <c r="S74" s="183">
        <v>1.2626262626263001E-2</v>
      </c>
      <c r="T74" s="58" t="s">
        <v>275</v>
      </c>
      <c r="U74" s="183">
        <v>1.2626262626263001E-2</v>
      </c>
      <c r="V74" s="34" t="s">
        <v>46</v>
      </c>
      <c r="W74" s="183">
        <v>1.1363636363636E-2</v>
      </c>
    </row>
    <row r="75" spans="1:23" x14ac:dyDescent="0.25">
      <c r="A75" s="255"/>
      <c r="B75" s="257"/>
      <c r="C75" t="s">
        <v>284</v>
      </c>
      <c r="D75" s="65">
        <v>1411</v>
      </c>
      <c r="E75" s="87">
        <v>47.34</v>
      </c>
      <c r="F75" s="277"/>
      <c r="G75" s="277"/>
      <c r="H75" s="88">
        <v>6.09</v>
      </c>
      <c r="I75" s="277"/>
      <c r="J75" s="277"/>
      <c r="K75" s="88">
        <v>46.56</v>
      </c>
      <c r="L75" s="277"/>
      <c r="M75" s="277"/>
      <c r="N75" s="1" t="s">
        <v>44</v>
      </c>
      <c r="O75" s="171">
        <v>1.1502516175412999E-2</v>
      </c>
      <c r="P75" s="1" t="s">
        <v>158</v>
      </c>
      <c r="Q75" s="171">
        <v>1.078360891445E-2</v>
      </c>
      <c r="R75" s="46" t="s">
        <v>42</v>
      </c>
      <c r="S75" s="171">
        <v>8.6268871315600005E-3</v>
      </c>
      <c r="T75" s="46" t="s">
        <v>67</v>
      </c>
      <c r="U75" s="171">
        <v>7.9079798705966996E-3</v>
      </c>
      <c r="V75" s="1" t="s">
        <v>146</v>
      </c>
      <c r="W75" s="171">
        <v>7.9079798705966996E-3</v>
      </c>
    </row>
    <row r="76" spans="1:23" x14ac:dyDescent="0.25">
      <c r="A76" s="255"/>
      <c r="B76" s="257"/>
      <c r="C76" s="33" t="s">
        <v>285</v>
      </c>
      <c r="D76" s="77">
        <v>903</v>
      </c>
      <c r="E76" s="110">
        <v>48.06</v>
      </c>
      <c r="F76" s="277"/>
      <c r="G76" s="277"/>
      <c r="H76" s="111">
        <v>4.6500000000000004</v>
      </c>
      <c r="I76" s="277"/>
      <c r="J76" s="277"/>
      <c r="K76" s="111">
        <v>47.29</v>
      </c>
      <c r="L76" s="277"/>
      <c r="M76" s="277"/>
      <c r="N76" s="34" t="s">
        <v>286</v>
      </c>
      <c r="O76" s="183">
        <v>2.3675310033821999E-2</v>
      </c>
      <c r="P76" s="34" t="s">
        <v>116</v>
      </c>
      <c r="Q76" s="183">
        <v>1.6910935738443999E-2</v>
      </c>
      <c r="R76" s="58" t="s">
        <v>100</v>
      </c>
      <c r="S76" s="183">
        <v>1.0146561443067E-2</v>
      </c>
      <c r="T76" s="58" t="s">
        <v>287</v>
      </c>
      <c r="U76" s="183">
        <v>1.0146561443067E-2</v>
      </c>
      <c r="V76" s="34" t="s">
        <v>34</v>
      </c>
      <c r="W76" s="183">
        <v>9.0191657271701999E-3</v>
      </c>
    </row>
    <row r="77" spans="1:23" x14ac:dyDescent="0.25">
      <c r="A77" s="255"/>
      <c r="B77" s="257"/>
      <c r="C77" t="s">
        <v>288</v>
      </c>
      <c r="D77" s="65">
        <v>1335</v>
      </c>
      <c r="E77" s="87">
        <v>42.25</v>
      </c>
      <c r="F77" s="277"/>
      <c r="G77" s="277"/>
      <c r="H77" s="88">
        <v>5.92</v>
      </c>
      <c r="I77" s="277"/>
      <c r="J77" s="277"/>
      <c r="K77" s="88">
        <v>51.84</v>
      </c>
      <c r="L77" s="277"/>
      <c r="M77" s="277"/>
      <c r="N77" s="1" t="s">
        <v>125</v>
      </c>
      <c r="O77" s="171">
        <v>1.6006097560975999E-2</v>
      </c>
      <c r="P77" s="1" t="s">
        <v>42</v>
      </c>
      <c r="Q77" s="171">
        <v>1.0670731707316999E-2</v>
      </c>
      <c r="R77" s="46" t="s">
        <v>144</v>
      </c>
      <c r="S77" s="171">
        <v>8.3841463414633995E-3</v>
      </c>
      <c r="T77" s="46" t="s">
        <v>44</v>
      </c>
      <c r="U77" s="171">
        <v>8.3841463414633995E-3</v>
      </c>
      <c r="V77" s="1" t="s">
        <v>46</v>
      </c>
      <c r="W77" s="171">
        <v>7.6219512195122002E-3</v>
      </c>
    </row>
    <row r="78" spans="1:23" x14ac:dyDescent="0.25">
      <c r="A78" s="255"/>
      <c r="B78" s="257"/>
      <c r="C78" s="33" t="s">
        <v>289</v>
      </c>
      <c r="D78" s="77">
        <v>1772</v>
      </c>
      <c r="E78" s="110">
        <v>44.41</v>
      </c>
      <c r="F78" s="277"/>
      <c r="G78" s="277"/>
      <c r="H78" s="111">
        <v>5.08</v>
      </c>
      <c r="I78" s="277"/>
      <c r="J78" s="277"/>
      <c r="K78" s="111">
        <v>50.51</v>
      </c>
      <c r="L78" s="277"/>
      <c r="M78" s="277"/>
      <c r="N78" s="34" t="s">
        <v>62</v>
      </c>
      <c r="O78" s="183">
        <v>1.2082853855005999E-2</v>
      </c>
      <c r="P78" s="34" t="s">
        <v>197</v>
      </c>
      <c r="Q78" s="183">
        <v>9.2059838895282003E-3</v>
      </c>
      <c r="R78" s="58" t="s">
        <v>28</v>
      </c>
      <c r="S78" s="183">
        <v>8.6306098964326998E-3</v>
      </c>
      <c r="T78" s="58" t="s">
        <v>191</v>
      </c>
      <c r="U78" s="183">
        <v>8.6306098964326998E-3</v>
      </c>
      <c r="V78" s="34" t="s">
        <v>24</v>
      </c>
      <c r="W78" s="183">
        <v>8.6306098964326998E-3</v>
      </c>
    </row>
    <row r="79" spans="1:23" x14ac:dyDescent="0.25">
      <c r="A79" s="255"/>
      <c r="B79" s="257"/>
      <c r="C79" t="s">
        <v>290</v>
      </c>
      <c r="D79" s="65">
        <v>2632</v>
      </c>
      <c r="E79" s="87">
        <v>45.17</v>
      </c>
      <c r="F79" s="277"/>
      <c r="G79" s="277"/>
      <c r="H79" s="88">
        <v>5.93</v>
      </c>
      <c r="I79" s="277"/>
      <c r="J79" s="277"/>
      <c r="K79" s="88">
        <v>48.9</v>
      </c>
      <c r="L79" s="277"/>
      <c r="M79" s="277"/>
      <c r="N79" s="1" t="s">
        <v>33</v>
      </c>
      <c r="O79" s="171">
        <v>1.0444874274662E-2</v>
      </c>
      <c r="P79" s="1" t="s">
        <v>28</v>
      </c>
      <c r="Q79" s="171">
        <v>8.5106382978723007E-3</v>
      </c>
      <c r="R79" s="46" t="s">
        <v>42</v>
      </c>
      <c r="S79" s="171">
        <v>8.1237911025145004E-3</v>
      </c>
      <c r="T79" s="46" t="s">
        <v>62</v>
      </c>
      <c r="U79" s="171">
        <v>7.3500967117988E-3</v>
      </c>
      <c r="V79" s="1" t="s">
        <v>158</v>
      </c>
      <c r="W79" s="171">
        <v>6.9632495164409997E-3</v>
      </c>
    </row>
    <row r="80" spans="1:23" x14ac:dyDescent="0.25">
      <c r="A80" s="255"/>
      <c r="B80" s="257"/>
      <c r="C80" s="33" t="s">
        <v>291</v>
      </c>
      <c r="D80" s="77">
        <v>1230</v>
      </c>
      <c r="E80" s="110">
        <v>45.37</v>
      </c>
      <c r="F80" s="277"/>
      <c r="G80" s="277"/>
      <c r="H80" s="111">
        <v>5.28</v>
      </c>
      <c r="I80" s="277"/>
      <c r="J80" s="277"/>
      <c r="K80" s="111">
        <v>49.35</v>
      </c>
      <c r="L80" s="277"/>
      <c r="M80" s="277"/>
      <c r="N80" s="34" t="s">
        <v>33</v>
      </c>
      <c r="O80" s="183">
        <v>9.8522167487685008E-3</v>
      </c>
      <c r="P80" s="34" t="s">
        <v>65</v>
      </c>
      <c r="Q80" s="183">
        <v>9.0311986863710995E-3</v>
      </c>
      <c r="R80" s="58" t="s">
        <v>62</v>
      </c>
      <c r="S80" s="183">
        <v>9.0311986863710995E-3</v>
      </c>
      <c r="T80" s="58" t="s">
        <v>292</v>
      </c>
      <c r="U80" s="183">
        <v>8.2101806239737E-3</v>
      </c>
      <c r="V80" s="34" t="s">
        <v>171</v>
      </c>
      <c r="W80" s="183">
        <v>8.2101806239737E-3</v>
      </c>
    </row>
    <row r="81" spans="1:23" ht="15.75" thickBot="1" x14ac:dyDescent="0.3">
      <c r="A81" s="255"/>
      <c r="B81" s="258"/>
      <c r="C81" s="18" t="s">
        <v>293</v>
      </c>
      <c r="D81" s="67">
        <v>363</v>
      </c>
      <c r="E81" s="90">
        <v>48.76</v>
      </c>
      <c r="F81" s="278"/>
      <c r="G81" s="277"/>
      <c r="H81" s="94">
        <v>6.61</v>
      </c>
      <c r="I81" s="278"/>
      <c r="J81" s="277"/>
      <c r="K81" s="94">
        <v>44.63</v>
      </c>
      <c r="L81" s="278"/>
      <c r="M81" s="277"/>
      <c r="N81" s="11" t="s">
        <v>33</v>
      </c>
      <c r="O81" s="172">
        <v>2.2346368715084001E-2</v>
      </c>
      <c r="P81" s="11" t="s">
        <v>24</v>
      </c>
      <c r="Q81" s="172">
        <v>1.9553072625698002E-2</v>
      </c>
      <c r="R81" s="48" t="s">
        <v>162</v>
      </c>
      <c r="S81" s="172">
        <v>1.1173184357542E-2</v>
      </c>
      <c r="T81" s="48" t="s">
        <v>294</v>
      </c>
      <c r="U81" s="172">
        <v>1.1173184357542E-2</v>
      </c>
      <c r="V81" s="11" t="s">
        <v>295</v>
      </c>
      <c r="W81" s="172">
        <v>1.1173184357542E-2</v>
      </c>
    </row>
    <row r="82" spans="1:23" x14ac:dyDescent="0.25">
      <c r="A82" s="255"/>
      <c r="B82" s="256" t="s">
        <v>296</v>
      </c>
      <c r="C82" s="31" t="s">
        <v>297</v>
      </c>
      <c r="D82" s="76">
        <v>1576</v>
      </c>
      <c r="E82" s="108">
        <v>36.229999999999997</v>
      </c>
      <c r="F82" s="272">
        <f>AVERAGE(E82:E86)</f>
        <v>35.989999999999995</v>
      </c>
      <c r="G82" s="277"/>
      <c r="H82" s="109">
        <v>5.58</v>
      </c>
      <c r="I82" s="272">
        <f>AVERAGE(H82:H86)</f>
        <v>6.0299999999999994</v>
      </c>
      <c r="J82" s="277"/>
      <c r="K82" s="111">
        <v>58.19</v>
      </c>
      <c r="L82" s="272">
        <f>AVERAGE(K82:K86)</f>
        <v>54.322000000000003</v>
      </c>
      <c r="M82" s="277"/>
      <c r="N82" s="32" t="s">
        <v>42</v>
      </c>
      <c r="O82" s="182">
        <v>3.0401034928849002E-2</v>
      </c>
      <c r="P82" s="32" t="s">
        <v>125</v>
      </c>
      <c r="Q82" s="182">
        <v>1.2936610608020999E-2</v>
      </c>
      <c r="R82" s="57" t="s">
        <v>298</v>
      </c>
      <c r="S82" s="182">
        <v>1.0996119016818E-2</v>
      </c>
      <c r="T82" s="57" t="s">
        <v>76</v>
      </c>
      <c r="U82" s="182">
        <v>1.0349288486417E-2</v>
      </c>
      <c r="V82" s="32" t="s">
        <v>299</v>
      </c>
      <c r="W82" s="182">
        <v>1.0349288486417E-2</v>
      </c>
    </row>
    <row r="83" spans="1:23" x14ac:dyDescent="0.25">
      <c r="A83" s="255"/>
      <c r="B83" s="257"/>
      <c r="C83" t="s">
        <v>300</v>
      </c>
      <c r="D83" s="65">
        <v>2487</v>
      </c>
      <c r="E83" s="87">
        <v>36.869999999999997</v>
      </c>
      <c r="F83" s="270"/>
      <c r="G83" s="277"/>
      <c r="H83" s="88">
        <v>6.03</v>
      </c>
      <c r="I83" s="270"/>
      <c r="J83" s="277"/>
      <c r="K83" s="88">
        <v>57.1</v>
      </c>
      <c r="L83" s="270"/>
      <c r="M83" s="277"/>
      <c r="N83" s="1" t="s">
        <v>42</v>
      </c>
      <c r="O83" s="171">
        <v>1.8837018837019E-2</v>
      </c>
      <c r="P83" s="1" t="s">
        <v>299</v>
      </c>
      <c r="Q83" s="171">
        <v>1.1875511875512E-2</v>
      </c>
      <c r="R83" s="46" t="s">
        <v>146</v>
      </c>
      <c r="S83" s="171">
        <v>1.1056511056511001E-2</v>
      </c>
      <c r="T83" s="46" t="s">
        <v>301</v>
      </c>
      <c r="U83" s="171">
        <v>1.023751023751E-2</v>
      </c>
      <c r="V83" s="1" t="s">
        <v>76</v>
      </c>
      <c r="W83" s="171">
        <v>9.8280098280098E-3</v>
      </c>
    </row>
    <row r="84" spans="1:23" x14ac:dyDescent="0.25">
      <c r="A84" s="255"/>
      <c r="B84" s="257"/>
      <c r="C84" s="33" t="s">
        <v>302</v>
      </c>
      <c r="D84" s="77">
        <v>339</v>
      </c>
      <c r="E84" s="110">
        <v>31.86</v>
      </c>
      <c r="F84" s="270"/>
      <c r="G84" s="277"/>
      <c r="H84" s="111">
        <v>5.6</v>
      </c>
      <c r="I84" s="270"/>
      <c r="J84" s="277"/>
      <c r="K84" s="111">
        <v>44.25</v>
      </c>
      <c r="L84" s="270"/>
      <c r="M84" s="277"/>
      <c r="N84" s="34" t="s">
        <v>42</v>
      </c>
      <c r="O84" s="183">
        <v>1.7804154302670998E-2</v>
      </c>
      <c r="P84" s="34" t="s">
        <v>303</v>
      </c>
      <c r="Q84" s="183">
        <v>1.7804154302670998E-2</v>
      </c>
      <c r="R84" s="58" t="s">
        <v>304</v>
      </c>
      <c r="S84" s="183">
        <v>1.4836795252226E-2</v>
      </c>
      <c r="T84" s="58" t="s">
        <v>192</v>
      </c>
      <c r="U84" s="183">
        <v>1.4836795252226E-2</v>
      </c>
      <c r="V84" s="34" t="s">
        <v>305</v>
      </c>
      <c r="W84" s="183">
        <v>1.4836795252226E-2</v>
      </c>
    </row>
    <row r="85" spans="1:23" x14ac:dyDescent="0.25">
      <c r="A85" s="255"/>
      <c r="B85" s="257"/>
      <c r="C85" t="s">
        <v>306</v>
      </c>
      <c r="D85" s="65">
        <v>1275</v>
      </c>
      <c r="E85" s="87">
        <v>39.06</v>
      </c>
      <c r="F85" s="270"/>
      <c r="G85" s="277"/>
      <c r="H85" s="88">
        <v>6.43</v>
      </c>
      <c r="I85" s="270"/>
      <c r="J85" s="277"/>
      <c r="K85" s="88">
        <v>54.51</v>
      </c>
      <c r="L85" s="270"/>
      <c r="M85" s="277"/>
      <c r="N85" s="1" t="s">
        <v>42</v>
      </c>
      <c r="O85" s="171">
        <v>2.5336500395883001E-2</v>
      </c>
      <c r="P85" s="1" t="s">
        <v>125</v>
      </c>
      <c r="Q85" s="171">
        <v>1.9002375296912E-2</v>
      </c>
      <c r="R85" s="46" t="s">
        <v>299</v>
      </c>
      <c r="S85" s="171">
        <v>1.7418844022168999E-2</v>
      </c>
      <c r="T85" s="46" t="s">
        <v>248</v>
      </c>
      <c r="U85" s="171">
        <v>1.3460015835313E-2</v>
      </c>
      <c r="V85" s="1" t="s">
        <v>76</v>
      </c>
      <c r="W85" s="171">
        <v>1.187648456057E-2</v>
      </c>
    </row>
    <row r="86" spans="1:23" ht="15.75" thickBot="1" x14ac:dyDescent="0.3">
      <c r="A86" s="255"/>
      <c r="B86" s="258"/>
      <c r="C86" s="35" t="s">
        <v>307</v>
      </c>
      <c r="D86" s="78">
        <v>4331</v>
      </c>
      <c r="E86" s="112">
        <v>35.93</v>
      </c>
      <c r="F86" s="271"/>
      <c r="G86" s="277"/>
      <c r="H86" s="113">
        <v>6.51</v>
      </c>
      <c r="I86" s="271"/>
      <c r="J86" s="277"/>
      <c r="K86" s="111">
        <v>57.56</v>
      </c>
      <c r="L86" s="271"/>
      <c r="M86" s="277"/>
      <c r="N86" s="36" t="s">
        <v>42</v>
      </c>
      <c r="O86" s="184">
        <v>2.4240997881854999E-2</v>
      </c>
      <c r="P86" s="36" t="s">
        <v>299</v>
      </c>
      <c r="Q86" s="184">
        <v>2.0946104965873999E-2</v>
      </c>
      <c r="R86" s="59" t="s">
        <v>146</v>
      </c>
      <c r="S86" s="184">
        <v>9.6493292539420999E-3</v>
      </c>
      <c r="T86" s="59" t="s">
        <v>308</v>
      </c>
      <c r="U86" s="184">
        <v>9.1786302659448999E-3</v>
      </c>
      <c r="V86" s="36" t="s">
        <v>34</v>
      </c>
      <c r="W86" s="184">
        <v>8.9432807719462999E-3</v>
      </c>
    </row>
    <row r="87" spans="1:23" x14ac:dyDescent="0.25">
      <c r="A87" s="255"/>
      <c r="B87" s="256" t="s">
        <v>309</v>
      </c>
      <c r="C87" s="16" t="s">
        <v>310</v>
      </c>
      <c r="D87" s="69">
        <v>465</v>
      </c>
      <c r="E87" s="93">
        <v>41.29</v>
      </c>
      <c r="F87" s="276">
        <f>AVERAGE(E87:E93)</f>
        <v>41.752857142857138</v>
      </c>
      <c r="G87" s="277"/>
      <c r="H87" s="101">
        <v>4.09</v>
      </c>
      <c r="I87" s="276">
        <f>AVERAGE(H87:H93)</f>
        <v>7.1971428571428575</v>
      </c>
      <c r="J87" s="277"/>
      <c r="K87" s="101">
        <v>54.62</v>
      </c>
      <c r="L87" s="276">
        <f>AVERAGE(K87:K93)</f>
        <v>51.050000000000004</v>
      </c>
      <c r="M87" s="277"/>
      <c r="N87" s="17" t="s">
        <v>286</v>
      </c>
      <c r="O87" s="175">
        <v>2.6030368763557001E-2</v>
      </c>
      <c r="P87" s="17" t="s">
        <v>191</v>
      </c>
      <c r="Q87" s="175">
        <v>2.3861171366593999E-2</v>
      </c>
      <c r="R87" s="50" t="s">
        <v>311</v>
      </c>
      <c r="S87" s="175">
        <v>1.9522776572667998E-2</v>
      </c>
      <c r="T87" s="50" t="s">
        <v>33</v>
      </c>
      <c r="U87" s="175">
        <v>1.9522776572667998E-2</v>
      </c>
      <c r="V87" s="17" t="s">
        <v>312</v>
      </c>
      <c r="W87" s="175">
        <v>1.7353579175705E-2</v>
      </c>
    </row>
    <row r="88" spans="1:23" x14ac:dyDescent="0.25">
      <c r="A88" s="255"/>
      <c r="B88" s="257"/>
      <c r="C88" s="33" t="s">
        <v>313</v>
      </c>
      <c r="D88" s="77">
        <v>95</v>
      </c>
      <c r="E88" s="110">
        <v>50.53</v>
      </c>
      <c r="F88" s="277"/>
      <c r="G88" s="277"/>
      <c r="H88" s="111">
        <v>2.11</v>
      </c>
      <c r="I88" s="277"/>
      <c r="J88" s="277"/>
      <c r="K88" s="111">
        <v>47.37</v>
      </c>
      <c r="L88" s="277"/>
      <c r="M88" s="277"/>
      <c r="N88" s="34" t="s">
        <v>118</v>
      </c>
      <c r="O88" s="183">
        <v>3.1914893617021003E-2</v>
      </c>
      <c r="P88" s="34" t="s">
        <v>314</v>
      </c>
      <c r="Q88" s="183">
        <v>3.1914893617021003E-2</v>
      </c>
      <c r="R88" s="58" t="s">
        <v>178</v>
      </c>
      <c r="S88" s="183">
        <v>2.1276595744681E-2</v>
      </c>
      <c r="T88" s="58" t="s">
        <v>191</v>
      </c>
      <c r="U88" s="183">
        <v>2.1276595744681E-2</v>
      </c>
      <c r="V88" s="34" t="s">
        <v>23</v>
      </c>
      <c r="W88" s="183">
        <v>2.1276595744681E-2</v>
      </c>
    </row>
    <row r="89" spans="1:23" x14ac:dyDescent="0.25">
      <c r="A89" s="255"/>
      <c r="B89" s="257"/>
      <c r="C89" t="s">
        <v>315</v>
      </c>
      <c r="D89" s="65">
        <v>105</v>
      </c>
      <c r="E89" s="87">
        <v>32.380000000000003</v>
      </c>
      <c r="F89" s="277"/>
      <c r="G89" s="277"/>
      <c r="H89" s="88">
        <v>11.43</v>
      </c>
      <c r="I89" s="277"/>
      <c r="J89" s="277"/>
      <c r="K89" s="88">
        <v>56.19</v>
      </c>
      <c r="L89" s="277"/>
      <c r="M89" s="277"/>
      <c r="N89" s="1" t="s">
        <v>316</v>
      </c>
      <c r="O89" s="171">
        <v>3.8095238095238002E-2</v>
      </c>
      <c r="P89" s="1" t="s">
        <v>317</v>
      </c>
      <c r="Q89" s="171">
        <v>2.8571428571429001E-2</v>
      </c>
      <c r="R89" s="46" t="s">
        <v>318</v>
      </c>
      <c r="S89" s="171">
        <v>2.8571428571429001E-2</v>
      </c>
      <c r="T89" s="46" t="s">
        <v>171</v>
      </c>
      <c r="U89" s="171">
        <v>1.9047619047619001E-2</v>
      </c>
      <c r="V89" s="1" t="s">
        <v>299</v>
      </c>
      <c r="W89" s="171">
        <v>1.9047619047619001E-2</v>
      </c>
    </row>
    <row r="90" spans="1:23" x14ac:dyDescent="0.25">
      <c r="A90" s="255"/>
      <c r="B90" s="257"/>
      <c r="C90" s="33" t="s">
        <v>319</v>
      </c>
      <c r="D90" s="77">
        <v>402</v>
      </c>
      <c r="E90" s="110">
        <v>43.28</v>
      </c>
      <c r="F90" s="277"/>
      <c r="G90" s="277"/>
      <c r="H90" s="111">
        <v>3.23</v>
      </c>
      <c r="I90" s="277"/>
      <c r="J90" s="277"/>
      <c r="K90" s="111">
        <v>53.48</v>
      </c>
      <c r="L90" s="277"/>
      <c r="M90" s="277"/>
      <c r="N90" s="34" t="s">
        <v>226</v>
      </c>
      <c r="O90" s="183">
        <v>2.5062656641604002E-2</v>
      </c>
      <c r="P90" s="34" t="s">
        <v>116</v>
      </c>
      <c r="Q90" s="183">
        <v>2.0050125313282999E-2</v>
      </c>
      <c r="R90" s="58" t="s">
        <v>23</v>
      </c>
      <c r="S90" s="183">
        <v>2.0050125313282999E-2</v>
      </c>
      <c r="T90" s="58" t="s">
        <v>320</v>
      </c>
      <c r="U90" s="183">
        <v>1.5037593984961999E-2</v>
      </c>
      <c r="V90" s="34" t="s">
        <v>42</v>
      </c>
      <c r="W90" s="183">
        <v>1.5037593984961999E-2</v>
      </c>
    </row>
    <row r="91" spans="1:23" x14ac:dyDescent="0.25">
      <c r="A91" s="255"/>
      <c r="B91" s="257"/>
      <c r="C91" t="s">
        <v>321</v>
      </c>
      <c r="D91" s="65">
        <v>85</v>
      </c>
      <c r="E91" s="87">
        <v>42.35</v>
      </c>
      <c r="F91" s="277"/>
      <c r="G91" s="277"/>
      <c r="H91" s="88">
        <v>7.06</v>
      </c>
      <c r="I91" s="277"/>
      <c r="J91" s="277"/>
      <c r="K91" s="88">
        <v>50.59</v>
      </c>
      <c r="L91" s="277"/>
      <c r="M91" s="277"/>
      <c r="N91" s="1" t="s">
        <v>83</v>
      </c>
      <c r="O91" s="171">
        <v>2.3809523809523999E-2</v>
      </c>
      <c r="P91" s="1" t="s">
        <v>245</v>
      </c>
      <c r="Q91" s="171">
        <v>2.3809523809523999E-2</v>
      </c>
      <c r="R91" s="46" t="s">
        <v>322</v>
      </c>
      <c r="S91" s="171">
        <v>2.3809523809523999E-2</v>
      </c>
      <c r="T91" s="46" t="s">
        <v>95</v>
      </c>
      <c r="U91" s="171">
        <v>2.3809523809523999E-2</v>
      </c>
      <c r="V91" s="1" t="s">
        <v>323</v>
      </c>
      <c r="W91" s="171">
        <v>2.3809523809523999E-2</v>
      </c>
    </row>
    <row r="92" spans="1:23" x14ac:dyDescent="0.25">
      <c r="A92" s="255"/>
      <c r="B92" s="257"/>
      <c r="C92" s="33" t="s">
        <v>324</v>
      </c>
      <c r="D92" s="77">
        <v>110</v>
      </c>
      <c r="E92" s="110">
        <v>36.36</v>
      </c>
      <c r="F92" s="277"/>
      <c r="G92" s="277"/>
      <c r="H92" s="111">
        <v>13.64</v>
      </c>
      <c r="I92" s="277"/>
      <c r="J92" s="277"/>
      <c r="K92" s="111">
        <v>50</v>
      </c>
      <c r="L92" s="277"/>
      <c r="M92" s="277"/>
      <c r="N92" s="34" t="s">
        <v>325</v>
      </c>
      <c r="O92" s="183">
        <v>4.5871559633027997E-2</v>
      </c>
      <c r="P92" s="34" t="s">
        <v>33</v>
      </c>
      <c r="Q92" s="183">
        <v>2.7522935779817001E-2</v>
      </c>
      <c r="R92" s="58" t="s">
        <v>326</v>
      </c>
      <c r="S92" s="183">
        <v>2.7522935779817001E-2</v>
      </c>
      <c r="T92" s="58" t="s">
        <v>327</v>
      </c>
      <c r="U92" s="183">
        <v>2.7522935779817001E-2</v>
      </c>
      <c r="V92" s="34" t="s">
        <v>328</v>
      </c>
      <c r="W92" s="183">
        <v>2.7522935779817001E-2</v>
      </c>
    </row>
    <row r="93" spans="1:23" ht="15.75" thickBot="1" x14ac:dyDescent="0.3">
      <c r="A93" s="255"/>
      <c r="B93" s="258"/>
      <c r="C93" s="18" t="s">
        <v>329</v>
      </c>
      <c r="D93" s="67">
        <v>102</v>
      </c>
      <c r="E93" s="90">
        <v>46.08</v>
      </c>
      <c r="F93" s="278"/>
      <c r="G93" s="277"/>
      <c r="H93" s="94">
        <v>8.82</v>
      </c>
      <c r="I93" s="278"/>
      <c r="J93" s="277"/>
      <c r="K93" s="94">
        <v>45.1</v>
      </c>
      <c r="L93" s="278"/>
      <c r="M93" s="277"/>
      <c r="N93" s="11" t="s">
        <v>330</v>
      </c>
      <c r="O93" s="172">
        <v>4.9019607843136997E-2</v>
      </c>
      <c r="P93" s="11" t="s">
        <v>331</v>
      </c>
      <c r="Q93" s="172">
        <v>2.9411764705881999E-2</v>
      </c>
      <c r="R93" s="48" t="s">
        <v>239</v>
      </c>
      <c r="S93" s="172">
        <v>2.9411764705881999E-2</v>
      </c>
      <c r="T93" s="48" t="s">
        <v>62</v>
      </c>
      <c r="U93" s="172">
        <v>2.9411764705881999E-2</v>
      </c>
      <c r="V93" s="11" t="s">
        <v>23</v>
      </c>
      <c r="W93" s="172">
        <v>2.9411764705881999E-2</v>
      </c>
    </row>
    <row r="94" spans="1:23" x14ac:dyDescent="0.25">
      <c r="A94" s="255"/>
      <c r="B94" s="256" t="s">
        <v>332</v>
      </c>
      <c r="C94" s="31" t="s">
        <v>333</v>
      </c>
      <c r="D94" s="76">
        <v>125</v>
      </c>
      <c r="E94" s="108">
        <v>43.2</v>
      </c>
      <c r="F94" s="272">
        <f>AVERAGE(E94:E95)</f>
        <v>44.8</v>
      </c>
      <c r="G94" s="277"/>
      <c r="H94" s="109">
        <v>8</v>
      </c>
      <c r="I94" s="272">
        <f>AVERAGE(H94:H95)</f>
        <v>6.1349999999999998</v>
      </c>
      <c r="J94" s="277"/>
      <c r="K94" s="111">
        <v>48.8</v>
      </c>
      <c r="L94" s="272">
        <f>AVERAGE(K94:K95)</f>
        <v>49.064999999999998</v>
      </c>
      <c r="M94" s="277"/>
      <c r="N94" s="32" t="s">
        <v>267</v>
      </c>
      <c r="O94" s="182">
        <v>4.8387096774193998E-2</v>
      </c>
      <c r="P94" s="32" t="s">
        <v>44</v>
      </c>
      <c r="Q94" s="182">
        <v>4.0322580645160998E-2</v>
      </c>
      <c r="R94" s="57" t="s">
        <v>158</v>
      </c>
      <c r="S94" s="182">
        <v>4.0322580645160998E-2</v>
      </c>
      <c r="T94" s="57" t="s">
        <v>334</v>
      </c>
      <c r="U94" s="182">
        <v>2.4193548387096999E-2</v>
      </c>
      <c r="V94" s="32" t="s">
        <v>91</v>
      </c>
      <c r="W94" s="182">
        <v>2.4193548387096999E-2</v>
      </c>
    </row>
    <row r="95" spans="1:23" ht="15.75" thickBot="1" x14ac:dyDescent="0.3">
      <c r="A95" s="255"/>
      <c r="B95" s="259"/>
      <c r="C95" t="s">
        <v>335</v>
      </c>
      <c r="D95" s="65">
        <v>375</v>
      </c>
      <c r="E95" s="87">
        <v>46.4</v>
      </c>
      <c r="F95" s="271"/>
      <c r="G95" s="278"/>
      <c r="H95" s="88">
        <v>4.2699999999999996</v>
      </c>
      <c r="I95" s="271"/>
      <c r="J95" s="278"/>
      <c r="K95" s="88">
        <v>49.33</v>
      </c>
      <c r="L95" s="271"/>
      <c r="M95" s="278"/>
      <c r="N95" s="1" t="s">
        <v>112</v>
      </c>
      <c r="O95" s="171">
        <v>3.4759358288769998E-2</v>
      </c>
      <c r="P95" s="1" t="s">
        <v>336</v>
      </c>
      <c r="Q95" s="171">
        <v>1.3368983957218999E-2</v>
      </c>
      <c r="R95" s="46" t="s">
        <v>125</v>
      </c>
      <c r="S95" s="171">
        <v>1.3368983957218999E-2</v>
      </c>
      <c r="T95" s="46" t="s">
        <v>337</v>
      </c>
      <c r="U95" s="171">
        <v>1.0695187165775E-2</v>
      </c>
      <c r="V95" s="1" t="s">
        <v>338</v>
      </c>
      <c r="W95" s="171">
        <v>1.0695187165775E-2</v>
      </c>
    </row>
    <row r="96" spans="1:23" x14ac:dyDescent="0.25">
      <c r="A96" s="260" t="s">
        <v>339</v>
      </c>
      <c r="B96" s="261"/>
      <c r="C96" s="37" t="s">
        <v>340</v>
      </c>
      <c r="D96" s="79">
        <v>221</v>
      </c>
      <c r="E96" s="114">
        <v>42.08</v>
      </c>
      <c r="F96" s="282">
        <f>AVERAGE(E96:E105)</f>
        <v>42.333000000000006</v>
      </c>
      <c r="G96" s="282"/>
      <c r="H96" s="115">
        <v>6.33</v>
      </c>
      <c r="I96" s="282">
        <f>AVERAGE(H96:H105)</f>
        <v>5.7880000000000003</v>
      </c>
      <c r="J96" s="282"/>
      <c r="K96" s="115">
        <v>45.7</v>
      </c>
      <c r="L96" s="282">
        <f>AVERAGE(K96:K105)</f>
        <v>46.759</v>
      </c>
      <c r="M96" s="282"/>
      <c r="N96" s="38" t="s">
        <v>65</v>
      </c>
      <c r="O96" s="185">
        <v>1.9138755980861E-2</v>
      </c>
      <c r="P96" s="38" t="s">
        <v>44</v>
      </c>
      <c r="Q96" s="185">
        <v>1.9138755980861E-2</v>
      </c>
      <c r="R96" s="60" t="s">
        <v>171</v>
      </c>
      <c r="S96" s="185">
        <v>1.4354066985645999E-2</v>
      </c>
      <c r="T96" s="60" t="s">
        <v>192</v>
      </c>
      <c r="U96" s="185">
        <v>1.4354066985645999E-2</v>
      </c>
      <c r="V96" s="38" t="s">
        <v>341</v>
      </c>
      <c r="W96" s="185">
        <v>1.4354066985645999E-2</v>
      </c>
    </row>
    <row r="97" spans="1:23" x14ac:dyDescent="0.25">
      <c r="A97" s="262"/>
      <c r="B97" s="263"/>
      <c r="C97" t="s">
        <v>342</v>
      </c>
      <c r="D97" s="65">
        <v>3763</v>
      </c>
      <c r="E97" s="87">
        <v>44.33</v>
      </c>
      <c r="F97" s="283"/>
      <c r="G97" s="283"/>
      <c r="H97" s="88">
        <v>6.19</v>
      </c>
      <c r="I97" s="283"/>
      <c r="J97" s="283"/>
      <c r="K97" s="88">
        <v>45.39</v>
      </c>
      <c r="L97" s="283"/>
      <c r="M97" s="283"/>
      <c r="N97" s="130" t="s">
        <v>33</v>
      </c>
      <c r="O97" s="171">
        <v>1.4469014469014401E-2</v>
      </c>
      <c r="P97" s="1" t="s">
        <v>65</v>
      </c>
      <c r="Q97" s="171">
        <v>1.14660114660114E-2</v>
      </c>
      <c r="R97" s="46" t="s">
        <v>171</v>
      </c>
      <c r="S97" s="171">
        <v>1.01010101010101E-2</v>
      </c>
      <c r="T97" s="46" t="s">
        <v>343</v>
      </c>
      <c r="U97" s="171">
        <v>9.8280098280098208E-3</v>
      </c>
      <c r="V97" s="1" t="s">
        <v>298</v>
      </c>
      <c r="W97" s="171">
        <v>9.0090090090090003E-3</v>
      </c>
    </row>
    <row r="98" spans="1:23" x14ac:dyDescent="0.25">
      <c r="A98" s="262"/>
      <c r="B98" s="263"/>
      <c r="C98" s="39" t="s">
        <v>344</v>
      </c>
      <c r="D98" s="80">
        <v>521</v>
      </c>
      <c r="E98" s="116">
        <v>33.97</v>
      </c>
      <c r="F98" s="283"/>
      <c r="G98" s="283"/>
      <c r="H98" s="117">
        <v>8.06</v>
      </c>
      <c r="I98" s="283"/>
      <c r="J98" s="283"/>
      <c r="K98" s="117">
        <v>54.32</v>
      </c>
      <c r="L98" s="283"/>
      <c r="M98" s="283"/>
      <c r="N98" s="40" t="s">
        <v>33</v>
      </c>
      <c r="O98" s="186">
        <v>1.7999999999999999E-2</v>
      </c>
      <c r="P98" s="40" t="s">
        <v>345</v>
      </c>
      <c r="Q98" s="186">
        <v>1.6E-2</v>
      </c>
      <c r="R98" s="61" t="s">
        <v>346</v>
      </c>
      <c r="S98" s="186">
        <v>1.4E-2</v>
      </c>
      <c r="T98" s="61" t="s">
        <v>45</v>
      </c>
      <c r="U98" s="186">
        <v>1.2E-2</v>
      </c>
      <c r="V98" s="40" t="s">
        <v>347</v>
      </c>
      <c r="W98" s="186">
        <v>1.2E-2</v>
      </c>
    </row>
    <row r="99" spans="1:23" x14ac:dyDescent="0.25">
      <c r="A99" s="262"/>
      <c r="B99" s="263"/>
      <c r="C99" t="s">
        <v>348</v>
      </c>
      <c r="D99" s="65">
        <v>1246</v>
      </c>
      <c r="E99" s="87">
        <v>43.18</v>
      </c>
      <c r="F99" s="283"/>
      <c r="G99" s="283"/>
      <c r="H99" s="88">
        <v>4.09</v>
      </c>
      <c r="I99" s="283"/>
      <c r="J99" s="283"/>
      <c r="K99" s="88">
        <v>46.39</v>
      </c>
      <c r="L99" s="283"/>
      <c r="M99" s="283"/>
      <c r="N99" s="1" t="s">
        <v>49</v>
      </c>
      <c r="O99" s="171">
        <v>1.1101622544833E-2</v>
      </c>
      <c r="P99" s="1" t="s">
        <v>44</v>
      </c>
      <c r="Q99" s="171">
        <v>1.0247651579845999E-2</v>
      </c>
      <c r="R99" s="46" t="s">
        <v>239</v>
      </c>
      <c r="S99" s="171">
        <v>1.0247651579845999E-2</v>
      </c>
      <c r="T99" s="46" t="s">
        <v>349</v>
      </c>
      <c r="U99" s="171">
        <v>7.6857386848847003E-3</v>
      </c>
      <c r="V99" s="1" t="s">
        <v>350</v>
      </c>
      <c r="W99" s="171">
        <v>7.6857386848847003E-3</v>
      </c>
    </row>
    <row r="100" spans="1:23" x14ac:dyDescent="0.25">
      <c r="A100" s="262"/>
      <c r="B100" s="263"/>
      <c r="C100" s="39" t="s">
        <v>351</v>
      </c>
      <c r="D100" s="80">
        <v>671</v>
      </c>
      <c r="E100" s="116">
        <v>44.86</v>
      </c>
      <c r="F100" s="283"/>
      <c r="G100" s="283"/>
      <c r="H100" s="117">
        <v>7.75</v>
      </c>
      <c r="I100" s="283"/>
      <c r="J100" s="283"/>
      <c r="K100" s="117">
        <v>42.32</v>
      </c>
      <c r="L100" s="283"/>
      <c r="M100" s="283"/>
      <c r="N100" s="40" t="s">
        <v>171</v>
      </c>
      <c r="O100" s="186">
        <v>1.73775671406E-2</v>
      </c>
      <c r="P100" s="40" t="s">
        <v>44</v>
      </c>
      <c r="Q100" s="186">
        <v>1.73775671406E-2</v>
      </c>
      <c r="R100" s="61" t="s">
        <v>125</v>
      </c>
      <c r="S100" s="186">
        <v>1.1058451816745999E-2</v>
      </c>
      <c r="T100" s="61" t="s">
        <v>49</v>
      </c>
      <c r="U100" s="186">
        <v>7.8988941548183006E-3</v>
      </c>
      <c r="V100" s="40" t="s">
        <v>34</v>
      </c>
      <c r="W100" s="186">
        <v>7.8988941548183006E-3</v>
      </c>
    </row>
    <row r="101" spans="1:23" x14ac:dyDescent="0.25">
      <c r="A101" s="262"/>
      <c r="B101" s="263"/>
      <c r="C101" t="s">
        <v>352</v>
      </c>
      <c r="D101" s="65">
        <v>814</v>
      </c>
      <c r="E101" s="87">
        <v>43.24</v>
      </c>
      <c r="F101" s="283"/>
      <c r="G101" s="283"/>
      <c r="H101" s="88">
        <v>4.79</v>
      </c>
      <c r="I101" s="283"/>
      <c r="J101" s="283"/>
      <c r="K101" s="88">
        <v>46.56</v>
      </c>
      <c r="L101" s="283"/>
      <c r="M101" s="283"/>
      <c r="N101" s="1" t="s">
        <v>65</v>
      </c>
      <c r="O101" s="171">
        <v>1.4230271668823E-2</v>
      </c>
      <c r="P101" s="1" t="s">
        <v>353</v>
      </c>
      <c r="Q101" s="171">
        <v>1.0349288486417E-2</v>
      </c>
      <c r="R101" s="46" t="s">
        <v>33</v>
      </c>
      <c r="S101" s="171">
        <v>1.0349288486417E-2</v>
      </c>
      <c r="T101" s="46" t="s">
        <v>172</v>
      </c>
      <c r="U101" s="171">
        <v>7.7619663648124003E-3</v>
      </c>
      <c r="V101" s="1" t="s">
        <v>245</v>
      </c>
      <c r="W101" s="171">
        <v>7.7619663648124003E-3</v>
      </c>
    </row>
    <row r="102" spans="1:23" x14ac:dyDescent="0.25">
      <c r="A102" s="262"/>
      <c r="B102" s="263"/>
      <c r="C102" s="39" t="s">
        <v>354</v>
      </c>
      <c r="D102" s="80">
        <v>697</v>
      </c>
      <c r="E102" s="116">
        <v>45.62</v>
      </c>
      <c r="F102" s="283"/>
      <c r="G102" s="283"/>
      <c r="H102" s="117">
        <v>6.03</v>
      </c>
      <c r="I102" s="283"/>
      <c r="J102" s="283"/>
      <c r="K102" s="117">
        <v>43.76</v>
      </c>
      <c r="L102" s="283"/>
      <c r="M102" s="283"/>
      <c r="N102" s="40" t="s">
        <v>44</v>
      </c>
      <c r="O102" s="186">
        <v>1.6541353383458999E-2</v>
      </c>
      <c r="P102" s="40" t="s">
        <v>62</v>
      </c>
      <c r="Q102" s="186">
        <v>1.3533834586466001E-2</v>
      </c>
      <c r="R102" s="61" t="s">
        <v>49</v>
      </c>
      <c r="S102" s="186">
        <v>1.203007518797E-2</v>
      </c>
      <c r="T102" s="61" t="s">
        <v>157</v>
      </c>
      <c r="U102" s="186">
        <v>1.0526315789474E-2</v>
      </c>
      <c r="V102" s="40" t="s">
        <v>355</v>
      </c>
      <c r="W102" s="186">
        <v>1.0526315789474E-2</v>
      </c>
    </row>
    <row r="103" spans="1:23" x14ac:dyDescent="0.25">
      <c r="A103" s="262"/>
      <c r="B103" s="263"/>
      <c r="C103" t="s">
        <v>356</v>
      </c>
      <c r="D103" s="65">
        <v>454</v>
      </c>
      <c r="E103" s="87">
        <v>38.549999999999997</v>
      </c>
      <c r="F103" s="283"/>
      <c r="G103" s="283"/>
      <c r="H103" s="88">
        <v>6.17</v>
      </c>
      <c r="I103" s="283"/>
      <c r="J103" s="283"/>
      <c r="K103" s="88">
        <v>51.54</v>
      </c>
      <c r="L103" s="283"/>
      <c r="M103" s="283"/>
      <c r="N103" s="1" t="s">
        <v>171</v>
      </c>
      <c r="O103" s="171">
        <v>2.0689655172414001E-2</v>
      </c>
      <c r="P103" s="1" t="s">
        <v>192</v>
      </c>
      <c r="Q103" s="171">
        <v>1.6091954022989002E-2</v>
      </c>
      <c r="R103" s="46" t="s">
        <v>216</v>
      </c>
      <c r="S103" s="171">
        <v>1.3793103448276001E-2</v>
      </c>
      <c r="T103" s="46" t="s">
        <v>357</v>
      </c>
      <c r="U103" s="171">
        <v>1.1494252873563E-2</v>
      </c>
      <c r="V103" s="1" t="s">
        <v>298</v>
      </c>
      <c r="W103" s="171">
        <v>1.1494252873563E-2</v>
      </c>
    </row>
    <row r="104" spans="1:23" x14ac:dyDescent="0.25">
      <c r="A104" s="262"/>
      <c r="B104" s="263"/>
      <c r="C104" s="39" t="s">
        <v>358</v>
      </c>
      <c r="D104" s="80">
        <v>454</v>
      </c>
      <c r="E104" s="116">
        <v>48.9</v>
      </c>
      <c r="F104" s="283"/>
      <c r="G104" s="283"/>
      <c r="H104" s="117">
        <v>2.86</v>
      </c>
      <c r="I104" s="283"/>
      <c r="J104" s="283"/>
      <c r="K104" s="117">
        <v>43.39</v>
      </c>
      <c r="L104" s="283"/>
      <c r="M104" s="283"/>
      <c r="N104" s="40" t="s">
        <v>125</v>
      </c>
      <c r="O104" s="186">
        <v>6.0046189376443002E-2</v>
      </c>
      <c r="P104" s="40" t="s">
        <v>298</v>
      </c>
      <c r="Q104" s="186">
        <v>1.8475750577367001E-2</v>
      </c>
      <c r="R104" s="61" t="s">
        <v>359</v>
      </c>
      <c r="S104" s="186">
        <v>1.6166281755196001E-2</v>
      </c>
      <c r="T104" s="61" t="s">
        <v>65</v>
      </c>
      <c r="U104" s="186">
        <v>1.3856812933025001E-2</v>
      </c>
      <c r="V104" s="40" t="s">
        <v>360</v>
      </c>
      <c r="W104" s="186">
        <v>1.1547344110855E-2</v>
      </c>
    </row>
    <row r="105" spans="1:23" ht="15.75" thickBot="1" x14ac:dyDescent="0.3">
      <c r="A105" s="264"/>
      <c r="B105" s="265"/>
      <c r="C105" s="18" t="s">
        <v>361</v>
      </c>
      <c r="D105" s="67">
        <v>873</v>
      </c>
      <c r="E105" s="90">
        <v>38.6</v>
      </c>
      <c r="F105" s="284"/>
      <c r="G105" s="284"/>
      <c r="H105" s="94">
        <v>5.61</v>
      </c>
      <c r="I105" s="284"/>
      <c r="J105" s="284"/>
      <c r="K105" s="94">
        <v>48.22</v>
      </c>
      <c r="L105" s="284"/>
      <c r="M105" s="284"/>
      <c r="N105" s="11" t="s">
        <v>362</v>
      </c>
      <c r="O105" s="172">
        <v>8.6848635235731997E-3</v>
      </c>
      <c r="P105" s="11" t="s">
        <v>327</v>
      </c>
      <c r="Q105" s="172">
        <v>7.4441687344913004E-3</v>
      </c>
      <c r="R105" s="48" t="s">
        <v>363</v>
      </c>
      <c r="S105" s="172">
        <v>7.4441687344913004E-3</v>
      </c>
      <c r="T105" s="48" t="s">
        <v>364</v>
      </c>
      <c r="U105" s="172">
        <v>7.4441687344913004E-3</v>
      </c>
      <c r="V105" s="11" t="s">
        <v>118</v>
      </c>
      <c r="W105" s="172">
        <v>7.4441687344913004E-3</v>
      </c>
    </row>
    <row r="106" spans="1:23" x14ac:dyDescent="0.25">
      <c r="A106" s="246" t="s">
        <v>365</v>
      </c>
      <c r="B106" s="247"/>
      <c r="C106" s="41" t="s">
        <v>366</v>
      </c>
      <c r="D106" s="81">
        <v>1215</v>
      </c>
      <c r="E106" s="118">
        <v>34.49</v>
      </c>
      <c r="F106" s="285">
        <f>AVERAGE(E106:E115)</f>
        <v>36.708000000000006</v>
      </c>
      <c r="G106" s="285"/>
      <c r="H106" s="119">
        <v>12.92</v>
      </c>
      <c r="I106" s="285">
        <f>AVERAGE(H106:H115)</f>
        <v>8.6790000000000003</v>
      </c>
      <c r="J106" s="285"/>
      <c r="K106" s="120">
        <v>47.74</v>
      </c>
      <c r="L106" s="285">
        <f>AVERAGE(K106:K115)</f>
        <v>48.291999999999994</v>
      </c>
      <c r="M106" s="285"/>
      <c r="N106" s="42" t="s">
        <v>33</v>
      </c>
      <c r="O106" s="187">
        <v>1.2089810017271E-2</v>
      </c>
      <c r="P106" s="42" t="s">
        <v>367</v>
      </c>
      <c r="Q106" s="187">
        <v>1.0362694300518E-2</v>
      </c>
      <c r="R106" s="62" t="s">
        <v>368</v>
      </c>
      <c r="S106" s="187">
        <v>9.4991364421415994E-3</v>
      </c>
      <c r="T106" s="62" t="s">
        <v>49</v>
      </c>
      <c r="U106" s="187">
        <v>8.6355785837651002E-3</v>
      </c>
      <c r="V106" s="42" t="s">
        <v>44</v>
      </c>
      <c r="W106" s="187">
        <v>8.6355785837651002E-3</v>
      </c>
    </row>
    <row r="107" spans="1:23" x14ac:dyDescent="0.25">
      <c r="A107" s="248"/>
      <c r="B107" s="249"/>
      <c r="C107" t="s">
        <v>369</v>
      </c>
      <c r="D107" s="65">
        <v>1259</v>
      </c>
      <c r="E107" s="87">
        <v>32.57</v>
      </c>
      <c r="F107" s="286"/>
      <c r="G107" s="286"/>
      <c r="H107" s="88">
        <v>8.34</v>
      </c>
      <c r="I107" s="286"/>
      <c r="J107" s="286"/>
      <c r="K107" s="88">
        <v>51.87</v>
      </c>
      <c r="L107" s="286"/>
      <c r="M107" s="286"/>
      <c r="N107" s="1" t="s">
        <v>45</v>
      </c>
      <c r="O107" s="171">
        <v>1.4567266495287E-2</v>
      </c>
      <c r="P107" s="1" t="s">
        <v>370</v>
      </c>
      <c r="Q107" s="171">
        <v>1.2853470437018E-2</v>
      </c>
      <c r="R107" s="46" t="s">
        <v>29</v>
      </c>
      <c r="S107" s="171">
        <v>1.0282776349614E-2</v>
      </c>
      <c r="T107" s="46" t="s">
        <v>371</v>
      </c>
      <c r="U107" s="171">
        <v>9.4258783204798999E-3</v>
      </c>
      <c r="V107" s="1" t="s">
        <v>372</v>
      </c>
      <c r="W107" s="171">
        <v>8.5689802913453007E-3</v>
      </c>
    </row>
    <row r="108" spans="1:23" x14ac:dyDescent="0.25">
      <c r="A108" s="248"/>
      <c r="B108" s="249"/>
      <c r="C108" s="43" t="s">
        <v>373</v>
      </c>
      <c r="D108" s="82">
        <v>434</v>
      </c>
      <c r="E108" s="121">
        <v>38.479999999999997</v>
      </c>
      <c r="F108" s="286"/>
      <c r="G108" s="286"/>
      <c r="H108" s="120">
        <v>7.37</v>
      </c>
      <c r="I108" s="286"/>
      <c r="J108" s="286"/>
      <c r="K108" s="120">
        <v>48.16</v>
      </c>
      <c r="L108" s="286"/>
      <c r="M108" s="286"/>
      <c r="N108" s="44" t="s">
        <v>374</v>
      </c>
      <c r="O108" s="188">
        <v>1.7114914425428E-2</v>
      </c>
      <c r="P108" s="44" t="s">
        <v>375</v>
      </c>
      <c r="Q108" s="188">
        <v>1.4669926650367E-2</v>
      </c>
      <c r="R108" s="63" t="s">
        <v>171</v>
      </c>
      <c r="S108" s="188">
        <v>1.2224938875306001E-2</v>
      </c>
      <c r="T108" s="63" t="s">
        <v>364</v>
      </c>
      <c r="U108" s="188">
        <v>1.2224938875306001E-2</v>
      </c>
      <c r="V108" s="44" t="s">
        <v>49</v>
      </c>
      <c r="W108" s="188">
        <v>9.7799511002445005E-3</v>
      </c>
    </row>
    <row r="109" spans="1:23" x14ac:dyDescent="0.25">
      <c r="A109" s="248"/>
      <c r="B109" s="249"/>
      <c r="C109" t="s">
        <v>376</v>
      </c>
      <c r="D109" s="65">
        <v>2294</v>
      </c>
      <c r="E109" s="87">
        <v>32.65</v>
      </c>
      <c r="F109" s="286"/>
      <c r="G109" s="286"/>
      <c r="H109" s="88">
        <v>9.11</v>
      </c>
      <c r="I109" s="286"/>
      <c r="J109" s="286"/>
      <c r="K109" s="88">
        <v>48.69</v>
      </c>
      <c r="L109" s="286"/>
      <c r="M109" s="286"/>
      <c r="N109" s="1" t="s">
        <v>349</v>
      </c>
      <c r="O109" s="171">
        <v>1.14667940754897E-2</v>
      </c>
      <c r="P109" s="1" t="s">
        <v>205</v>
      </c>
      <c r="Q109" s="171">
        <v>1.05112279025322E-2</v>
      </c>
      <c r="R109" s="46" t="s">
        <v>33</v>
      </c>
      <c r="S109" s="171">
        <v>7.16674629718108E-3</v>
      </c>
      <c r="T109" s="46" t="s">
        <v>377</v>
      </c>
      <c r="U109" s="171">
        <v>7.16674629718108E-3</v>
      </c>
      <c r="V109" s="1" t="s">
        <v>378</v>
      </c>
      <c r="W109" s="171">
        <v>7.16674629718108E-3</v>
      </c>
    </row>
    <row r="110" spans="1:23" x14ac:dyDescent="0.25">
      <c r="A110" s="248"/>
      <c r="B110" s="249"/>
      <c r="C110" s="43" t="s">
        <v>379</v>
      </c>
      <c r="D110" s="82">
        <v>384</v>
      </c>
      <c r="E110" s="121">
        <v>38.020000000000003</v>
      </c>
      <c r="F110" s="286"/>
      <c r="G110" s="286"/>
      <c r="H110" s="120">
        <v>8.07</v>
      </c>
      <c r="I110" s="286"/>
      <c r="J110" s="286"/>
      <c r="K110" s="120">
        <v>45.83</v>
      </c>
      <c r="L110" s="286"/>
      <c r="M110" s="286"/>
      <c r="N110" s="44" t="s">
        <v>171</v>
      </c>
      <c r="O110" s="188">
        <v>3.1428571428571001E-2</v>
      </c>
      <c r="P110" s="44" t="s">
        <v>380</v>
      </c>
      <c r="Q110" s="188">
        <v>1.4285714285714001E-2</v>
      </c>
      <c r="R110" s="63" t="s">
        <v>205</v>
      </c>
      <c r="S110" s="188">
        <v>1.1428571428571E-2</v>
      </c>
      <c r="T110" s="63" t="s">
        <v>381</v>
      </c>
      <c r="U110" s="188">
        <v>1.1428571428571E-2</v>
      </c>
      <c r="V110" s="44" t="s">
        <v>219</v>
      </c>
      <c r="W110" s="188">
        <v>8.5714285714285996E-3</v>
      </c>
    </row>
    <row r="111" spans="1:23" x14ac:dyDescent="0.25">
      <c r="A111" s="248"/>
      <c r="B111" s="249"/>
      <c r="C111" t="s">
        <v>382</v>
      </c>
      <c r="D111" s="65">
        <v>915</v>
      </c>
      <c r="E111" s="87">
        <v>39.89</v>
      </c>
      <c r="F111" s="286"/>
      <c r="G111" s="286"/>
      <c r="H111" s="88">
        <v>8.9600000000000009</v>
      </c>
      <c r="I111" s="286"/>
      <c r="J111" s="286"/>
      <c r="K111" s="88">
        <v>45.9</v>
      </c>
      <c r="L111" s="286"/>
      <c r="M111" s="286"/>
      <c r="N111" s="1" t="s">
        <v>378</v>
      </c>
      <c r="O111" s="171">
        <v>1.2658227848101E-2</v>
      </c>
      <c r="P111" s="1" t="s">
        <v>146</v>
      </c>
      <c r="Q111" s="171">
        <v>1.1507479861909999E-2</v>
      </c>
      <c r="R111" s="46" t="s">
        <v>65</v>
      </c>
      <c r="S111" s="171">
        <v>9.2059838895282003E-3</v>
      </c>
      <c r="T111" s="46" t="s">
        <v>49</v>
      </c>
      <c r="U111" s="171">
        <v>9.2059838895282003E-3</v>
      </c>
      <c r="V111" s="1" t="s">
        <v>38</v>
      </c>
      <c r="W111" s="171">
        <v>9.2059838895282003E-3</v>
      </c>
    </row>
    <row r="112" spans="1:23" x14ac:dyDescent="0.25">
      <c r="A112" s="248"/>
      <c r="B112" s="249"/>
      <c r="C112" s="43" t="s">
        <v>383</v>
      </c>
      <c r="D112" s="82">
        <v>1031</v>
      </c>
      <c r="E112" s="121">
        <v>32.590000000000003</v>
      </c>
      <c r="F112" s="286"/>
      <c r="G112" s="286"/>
      <c r="H112" s="120">
        <v>9.31</v>
      </c>
      <c r="I112" s="286"/>
      <c r="J112" s="286"/>
      <c r="K112" s="120">
        <v>52.09</v>
      </c>
      <c r="L112" s="286"/>
      <c r="M112" s="286"/>
      <c r="N112" s="44" t="s">
        <v>33</v>
      </c>
      <c r="O112" s="188">
        <v>1.1410788381743E-2</v>
      </c>
      <c r="P112" s="44" t="s">
        <v>384</v>
      </c>
      <c r="Q112" s="188">
        <v>9.3360995850622006E-3</v>
      </c>
      <c r="R112" s="63" t="s">
        <v>385</v>
      </c>
      <c r="S112" s="188">
        <v>8.2987551867220004E-3</v>
      </c>
      <c r="T112" s="63" t="s">
        <v>317</v>
      </c>
      <c r="U112" s="188">
        <v>7.2614107883816996E-3</v>
      </c>
      <c r="V112" s="44" t="s">
        <v>49</v>
      </c>
      <c r="W112" s="188">
        <v>7.2614107883816996E-3</v>
      </c>
    </row>
    <row r="113" spans="1:23" x14ac:dyDescent="0.25">
      <c r="A113" s="248"/>
      <c r="B113" s="249"/>
      <c r="C113" t="s">
        <v>386</v>
      </c>
      <c r="D113" s="65">
        <v>219</v>
      </c>
      <c r="E113" s="87">
        <v>43.84</v>
      </c>
      <c r="F113" s="286"/>
      <c r="G113" s="286"/>
      <c r="H113" s="88">
        <v>4.57</v>
      </c>
      <c r="I113" s="286"/>
      <c r="J113" s="286"/>
      <c r="K113" s="88">
        <v>47.03</v>
      </c>
      <c r="L113" s="286"/>
      <c r="M113" s="286"/>
      <c r="N113" s="1" t="s">
        <v>45</v>
      </c>
      <c r="O113" s="171">
        <v>2.9126213592233E-2</v>
      </c>
      <c r="P113" s="1" t="s">
        <v>387</v>
      </c>
      <c r="Q113" s="171">
        <v>2.9126213592233E-2</v>
      </c>
      <c r="R113" s="46" t="s">
        <v>198</v>
      </c>
      <c r="S113" s="171">
        <v>1.9417475728155002E-2</v>
      </c>
      <c r="T113" s="46" t="s">
        <v>355</v>
      </c>
      <c r="U113" s="171">
        <v>1.4563106796117E-2</v>
      </c>
      <c r="V113" s="1" t="s">
        <v>370</v>
      </c>
      <c r="W113" s="171">
        <v>1.4563106796117E-2</v>
      </c>
    </row>
    <row r="114" spans="1:23" x14ac:dyDescent="0.25">
      <c r="A114" s="248"/>
      <c r="B114" s="249"/>
      <c r="C114" s="43" t="s">
        <v>388</v>
      </c>
      <c r="D114" s="82">
        <v>543</v>
      </c>
      <c r="E114" s="121">
        <v>39.04</v>
      </c>
      <c r="F114" s="286"/>
      <c r="G114" s="286"/>
      <c r="H114" s="120">
        <v>10.5</v>
      </c>
      <c r="I114" s="286"/>
      <c r="J114" s="286"/>
      <c r="K114" s="120">
        <v>45.86</v>
      </c>
      <c r="L114" s="286"/>
      <c r="M114" s="286"/>
      <c r="N114" s="44" t="s">
        <v>171</v>
      </c>
      <c r="O114" s="188">
        <v>2.1276595744681E-2</v>
      </c>
      <c r="P114" s="44" t="s">
        <v>205</v>
      </c>
      <c r="Q114" s="188">
        <v>1.9342359767892E-2</v>
      </c>
      <c r="R114" s="63" t="s">
        <v>49</v>
      </c>
      <c r="S114" s="188">
        <v>1.3539651837524E-2</v>
      </c>
      <c r="T114" s="63" t="s">
        <v>125</v>
      </c>
      <c r="U114" s="188">
        <v>1.1605415860735E-2</v>
      </c>
      <c r="V114" s="44" t="s">
        <v>146</v>
      </c>
      <c r="W114" s="188">
        <v>9.6711798839458005E-3</v>
      </c>
    </row>
    <row r="115" spans="1:23" ht="15.75" thickBot="1" x14ac:dyDescent="0.3">
      <c r="A115" s="250"/>
      <c r="B115" s="251"/>
      <c r="C115" s="18" t="s">
        <v>389</v>
      </c>
      <c r="D115" s="67">
        <v>3154</v>
      </c>
      <c r="E115" s="90">
        <v>35.51</v>
      </c>
      <c r="F115" s="287"/>
      <c r="G115" s="287"/>
      <c r="H115" s="94">
        <v>7.64</v>
      </c>
      <c r="I115" s="287"/>
      <c r="J115" s="287"/>
      <c r="K115" s="94">
        <v>49.75</v>
      </c>
      <c r="L115" s="287"/>
      <c r="M115" s="287"/>
      <c r="N115" s="11" t="s">
        <v>33</v>
      </c>
      <c r="O115" s="172">
        <v>1.2236573759347001E-2</v>
      </c>
      <c r="P115" s="11" t="s">
        <v>205</v>
      </c>
      <c r="Q115" s="172">
        <v>7.8178110129163998E-3</v>
      </c>
      <c r="R115" s="48" t="s">
        <v>65</v>
      </c>
      <c r="S115" s="172">
        <v>7.8178110129163998E-3</v>
      </c>
      <c r="T115" s="48" t="s">
        <v>62</v>
      </c>
      <c r="U115" s="172">
        <v>7.8178110129163998E-3</v>
      </c>
      <c r="V115" s="11" t="s">
        <v>45</v>
      </c>
      <c r="W115" s="172">
        <v>6.4581917063221998E-3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E1:M1"/>
    <mergeCell ref="M96:M105"/>
    <mergeCell ref="J96:J105"/>
    <mergeCell ref="G96:G105"/>
    <mergeCell ref="M106:M115"/>
    <mergeCell ref="J106:J115"/>
    <mergeCell ref="G106:G115"/>
    <mergeCell ref="L96:L105"/>
    <mergeCell ref="I96:I105"/>
    <mergeCell ref="F96:F105"/>
    <mergeCell ref="L106:L115"/>
    <mergeCell ref="I106:I115"/>
    <mergeCell ref="F106:F115"/>
    <mergeCell ref="I94:I95"/>
    <mergeCell ref="L87:L93"/>
    <mergeCell ref="I82:I86"/>
    <mergeCell ref="M72:M95"/>
    <mergeCell ref="J72:J95"/>
    <mergeCell ref="G72:G95"/>
    <mergeCell ref="L72:L81"/>
    <mergeCell ref="F87:F93"/>
    <mergeCell ref="F72:F81"/>
    <mergeCell ref="L94:L95"/>
    <mergeCell ref="L82:L86"/>
    <mergeCell ref="F94:F95"/>
    <mergeCell ref="I87:I93"/>
    <mergeCell ref="I72:I81"/>
    <mergeCell ref="F82:F86"/>
    <mergeCell ref="M49:M71"/>
    <mergeCell ref="J49:J71"/>
    <mergeCell ref="G49:G71"/>
    <mergeCell ref="F61:F66"/>
    <mergeCell ref="I67:I71"/>
    <mergeCell ref="L61:L66"/>
    <mergeCell ref="L49:L55"/>
    <mergeCell ref="I56:I60"/>
    <mergeCell ref="F49:F55"/>
    <mergeCell ref="I49:I55"/>
    <mergeCell ref="L56:L60"/>
    <mergeCell ref="L67:L71"/>
    <mergeCell ref="I61:I66"/>
    <mergeCell ref="F67:F71"/>
    <mergeCell ref="F56:F60"/>
    <mergeCell ref="F44:F48"/>
    <mergeCell ref="L37:L43"/>
    <mergeCell ref="I30:I36"/>
    <mergeCell ref="F24:F29"/>
    <mergeCell ref="L44:L48"/>
    <mergeCell ref="L30:L36"/>
    <mergeCell ref="I24:I29"/>
    <mergeCell ref="F30:F36"/>
    <mergeCell ref="F37:F43"/>
    <mergeCell ref="M3:M23"/>
    <mergeCell ref="G24:G48"/>
    <mergeCell ref="J24:J48"/>
    <mergeCell ref="M24:M48"/>
    <mergeCell ref="I44:I48"/>
    <mergeCell ref="L24:L29"/>
    <mergeCell ref="I37:I43"/>
    <mergeCell ref="F14:F18"/>
    <mergeCell ref="F9:F13"/>
    <mergeCell ref="L19:L23"/>
    <mergeCell ref="L14:L18"/>
    <mergeCell ref="L9:L13"/>
    <mergeCell ref="I19:I23"/>
    <mergeCell ref="I14:I18"/>
    <mergeCell ref="I9:I13"/>
    <mergeCell ref="A106:B115"/>
    <mergeCell ref="B37:B43"/>
    <mergeCell ref="B44:B48"/>
    <mergeCell ref="B49:B55"/>
    <mergeCell ref="B56:B60"/>
    <mergeCell ref="B61:B66"/>
    <mergeCell ref="B67:B71"/>
    <mergeCell ref="A72:A95"/>
    <mergeCell ref="B72:B81"/>
    <mergeCell ref="B82:B86"/>
    <mergeCell ref="B87:B93"/>
    <mergeCell ref="B94:B95"/>
    <mergeCell ref="A96:B105"/>
    <mergeCell ref="B30:B36"/>
    <mergeCell ref="N1:W1"/>
    <mergeCell ref="A3:A23"/>
    <mergeCell ref="A24:A48"/>
    <mergeCell ref="A49:A71"/>
    <mergeCell ref="B14:B18"/>
    <mergeCell ref="B19:B23"/>
    <mergeCell ref="B3:B8"/>
    <mergeCell ref="B9:B13"/>
    <mergeCell ref="B24:B29"/>
    <mergeCell ref="F3:F8"/>
    <mergeCell ref="I3:I8"/>
    <mergeCell ref="L3:L8"/>
    <mergeCell ref="G3:G23"/>
    <mergeCell ref="J3:J23"/>
    <mergeCell ref="F19:F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568C-A003-44A6-AD27-D4532A7354AC}">
  <dimension ref="B3:Y71"/>
  <sheetViews>
    <sheetView topLeftCell="A33" zoomScale="85" zoomScaleNormal="85" workbookViewId="0">
      <selection activeCell="S44" sqref="S44"/>
    </sheetView>
  </sheetViews>
  <sheetFormatPr defaultRowHeight="15" x14ac:dyDescent="0.25"/>
  <cols>
    <col min="1" max="1" width="9.140625" style="1"/>
    <col min="2" max="2" width="10.5703125" style="1" bestFit="1" customWidth="1"/>
    <col min="3" max="5" width="9.140625" style="1"/>
    <col min="6" max="6" width="9.140625" style="1" customWidth="1"/>
    <col min="7" max="7" width="12" style="1" bestFit="1" customWidth="1"/>
    <col min="8" max="8" width="11.42578125" style="1" bestFit="1" customWidth="1"/>
    <col min="9" max="9" width="6" style="1" bestFit="1" customWidth="1"/>
    <col min="10" max="10" width="6.85546875" style="1" bestFit="1" customWidth="1"/>
    <col min="11" max="11" width="12" style="1" bestFit="1" customWidth="1"/>
    <col min="12" max="12" width="11.42578125" style="1" bestFit="1" customWidth="1"/>
    <col min="13" max="13" width="6" style="1" bestFit="1" customWidth="1"/>
    <col min="14" max="14" width="8.28515625" style="1" bestFit="1" customWidth="1"/>
    <col min="15" max="15" width="12" style="1" bestFit="1" customWidth="1"/>
    <col min="16" max="16" width="12.140625" style="1" bestFit="1" customWidth="1"/>
    <col min="17" max="17" width="6.42578125" style="1" bestFit="1" customWidth="1"/>
    <col min="18" max="18" width="11.5703125" style="1" bestFit="1" customWidth="1"/>
    <col min="19" max="19" width="16.5703125" style="1" bestFit="1" customWidth="1"/>
    <col min="20" max="21" width="9.140625" style="1"/>
    <col min="22" max="22" width="10.5703125" style="1" bestFit="1" customWidth="1"/>
    <col min="23" max="16384" width="9.140625" style="1"/>
  </cols>
  <sheetData>
    <row r="3" spans="2:22" ht="15.75" thickBot="1" x14ac:dyDescent="0.3">
      <c r="F3" s="130"/>
    </row>
    <row r="4" spans="2:22" x14ac:dyDescent="0.25">
      <c r="B4" s="323" t="s">
        <v>390</v>
      </c>
      <c r="C4" s="324"/>
      <c r="D4" s="324"/>
      <c r="E4" s="325"/>
      <c r="R4" s="290" t="s">
        <v>391</v>
      </c>
      <c r="S4" s="291"/>
      <c r="T4" s="291"/>
      <c r="U4" s="291"/>
      <c r="V4" s="326"/>
    </row>
    <row r="5" spans="2:22" x14ac:dyDescent="0.25">
      <c r="B5" s="133" t="s">
        <v>2</v>
      </c>
      <c r="C5" s="135" t="s">
        <v>392</v>
      </c>
      <c r="D5" s="136" t="s">
        <v>393</v>
      </c>
      <c r="E5" s="137" t="s">
        <v>394</v>
      </c>
      <c r="R5" s="133" t="s">
        <v>2</v>
      </c>
      <c r="S5" s="131" t="s">
        <v>3</v>
      </c>
      <c r="T5" s="135" t="s">
        <v>392</v>
      </c>
      <c r="U5" s="136" t="s">
        <v>393</v>
      </c>
      <c r="V5" s="137" t="s">
        <v>394</v>
      </c>
    </row>
    <row r="6" spans="2:22" x14ac:dyDescent="0.25">
      <c r="B6" s="133" t="s">
        <v>18</v>
      </c>
      <c r="C6" s="132">
        <v>42.064761904761909</v>
      </c>
      <c r="D6" s="132">
        <v>5.5009523809523815</v>
      </c>
      <c r="E6" s="134">
        <v>50.482857142857149</v>
      </c>
      <c r="R6" s="292" t="s">
        <v>18</v>
      </c>
      <c r="S6" s="142" t="s">
        <v>19</v>
      </c>
      <c r="T6" s="143">
        <v>42.598333333333329</v>
      </c>
      <c r="U6" s="193">
        <v>4.7749999999999995</v>
      </c>
      <c r="V6" s="194">
        <v>50.551666666666669</v>
      </c>
    </row>
    <row r="7" spans="2:22" x14ac:dyDescent="0.25">
      <c r="B7" s="133" t="s">
        <v>121</v>
      </c>
      <c r="C7" s="132">
        <v>44.215600000000016</v>
      </c>
      <c r="D7" s="132">
        <v>4.3764000000000003</v>
      </c>
      <c r="E7" s="134">
        <v>51.407599999999995</v>
      </c>
      <c r="R7" s="292"/>
      <c r="S7" s="141" t="s">
        <v>53</v>
      </c>
      <c r="T7" s="192">
        <v>42.018000000000008</v>
      </c>
      <c r="U7" s="192">
        <v>3.7640000000000002</v>
      </c>
      <c r="V7" s="195">
        <v>48.515999999999998</v>
      </c>
    </row>
    <row r="8" spans="2:22" x14ac:dyDescent="0.25">
      <c r="B8" s="133" t="s">
        <v>200</v>
      </c>
      <c r="C8" s="132">
        <v>40.965652173913043</v>
      </c>
      <c r="D8" s="132">
        <v>4.7178260869565216</v>
      </c>
      <c r="E8" s="134">
        <v>54.316956521739129</v>
      </c>
      <c r="R8" s="292"/>
      <c r="S8" s="142" t="s">
        <v>74</v>
      </c>
      <c r="T8" s="193">
        <v>39.838000000000001</v>
      </c>
      <c r="U8" s="143">
        <v>8.8360000000000003</v>
      </c>
      <c r="V8" s="144">
        <v>51.323999999999998</v>
      </c>
    </row>
    <row r="9" spans="2:22" ht="15.75" thickBot="1" x14ac:dyDescent="0.3">
      <c r="B9" s="138" t="s">
        <v>276</v>
      </c>
      <c r="C9" s="139">
        <v>42.211666666666666</v>
      </c>
      <c r="D9" s="139">
        <v>6.2512500000000015</v>
      </c>
      <c r="E9" s="140">
        <v>50.774999999999999</v>
      </c>
      <c r="R9" s="292"/>
      <c r="S9" s="141" t="s">
        <v>98</v>
      </c>
      <c r="T9" s="132">
        <v>43.698</v>
      </c>
      <c r="U9" s="192">
        <v>4.7739999999999991</v>
      </c>
      <c r="V9" s="134">
        <v>51.525999999999996</v>
      </c>
    </row>
    <row r="10" spans="2:22" x14ac:dyDescent="0.25">
      <c r="B10" s="162" t="s">
        <v>395</v>
      </c>
      <c r="C10" s="163">
        <v>42.333000000000006</v>
      </c>
      <c r="D10" s="163">
        <v>5.7880000000000003</v>
      </c>
      <c r="E10" s="164">
        <v>46.759</v>
      </c>
      <c r="R10" s="293" t="s">
        <v>121</v>
      </c>
      <c r="S10" s="142" t="s">
        <v>396</v>
      </c>
      <c r="T10" s="143">
        <v>42.596666666666664</v>
      </c>
      <c r="U10" s="193">
        <v>4.8683333333333332</v>
      </c>
      <c r="V10" s="144">
        <v>52.536666666666669</v>
      </c>
    </row>
    <row r="11" spans="2:22" ht="15.75" thickBot="1" x14ac:dyDescent="0.3">
      <c r="B11" s="156" t="s">
        <v>397</v>
      </c>
      <c r="C11" s="165">
        <v>36.708000000000006</v>
      </c>
      <c r="D11" s="165">
        <v>8.6790000000000003</v>
      </c>
      <c r="E11" s="166">
        <v>48.291999999999994</v>
      </c>
      <c r="R11" s="293"/>
      <c r="S11" s="141" t="s">
        <v>139</v>
      </c>
      <c r="T11" s="132">
        <v>43.174285714285709</v>
      </c>
      <c r="U11" s="192">
        <v>3.8</v>
      </c>
      <c r="V11" s="134">
        <v>53.024285714285718</v>
      </c>
    </row>
    <row r="12" spans="2:22" ht="15.75" thickBot="1" x14ac:dyDescent="0.3">
      <c r="B12" s="159" t="s">
        <v>398</v>
      </c>
      <c r="C12" s="160">
        <f>AVERAGE(C6:C9)</f>
        <v>42.364420186335408</v>
      </c>
      <c r="D12" s="160">
        <f t="shared" ref="D12:E12" si="0">AVERAGE(D6:D9)</f>
        <v>5.211607116977226</v>
      </c>
      <c r="E12" s="161">
        <f t="shared" si="0"/>
        <v>51.745603416149073</v>
      </c>
      <c r="R12" s="293"/>
      <c r="S12" s="142" t="s">
        <v>152</v>
      </c>
      <c r="T12" s="143">
        <v>43.388571428571431</v>
      </c>
      <c r="U12" s="143">
        <v>5.5585714285714278</v>
      </c>
      <c r="V12" s="194">
        <v>51.051428571428573</v>
      </c>
    </row>
    <row r="13" spans="2:22" x14ac:dyDescent="0.25">
      <c r="R13" s="293"/>
      <c r="S13" s="141" t="s">
        <v>180</v>
      </c>
      <c r="T13" s="132">
        <v>48.774000000000001</v>
      </c>
      <c r="U13" s="192">
        <v>2.9380000000000002</v>
      </c>
      <c r="V13" s="195">
        <v>48.288000000000004</v>
      </c>
    </row>
    <row r="14" spans="2:22" x14ac:dyDescent="0.25">
      <c r="R14" s="294" t="s">
        <v>200</v>
      </c>
      <c r="S14" s="142" t="s">
        <v>201</v>
      </c>
      <c r="T14" s="193">
        <v>39.177142857142861</v>
      </c>
      <c r="U14" s="193">
        <v>3.84</v>
      </c>
      <c r="V14" s="144">
        <v>56.984285714285718</v>
      </c>
    </row>
    <row r="15" spans="2:22" x14ac:dyDescent="0.25">
      <c r="R15" s="294"/>
      <c r="S15" s="141" t="s">
        <v>224</v>
      </c>
      <c r="T15" s="132">
        <v>44.942000000000007</v>
      </c>
      <c r="U15" s="132">
        <v>5.5539999999999994</v>
      </c>
      <c r="V15" s="195">
        <v>49.5</v>
      </c>
    </row>
    <row r="16" spans="2:22" x14ac:dyDescent="0.25">
      <c r="R16" s="294"/>
      <c r="S16" s="142" t="s">
        <v>240</v>
      </c>
      <c r="T16" s="193">
        <v>38.951666666666661</v>
      </c>
      <c r="U16" s="193">
        <v>4.910000000000001</v>
      </c>
      <c r="V16" s="144">
        <v>56.141666666666673</v>
      </c>
    </row>
    <row r="17" spans="7:22" x14ac:dyDescent="0.25">
      <c r="R17" s="294"/>
      <c r="S17" s="141" t="s">
        <v>261</v>
      </c>
      <c r="T17" s="192">
        <v>41.910000000000004</v>
      </c>
      <c r="U17" s="192">
        <v>4.8800000000000008</v>
      </c>
      <c r="V17" s="134">
        <v>53.209999999999994</v>
      </c>
    </row>
    <row r="18" spans="7:22" x14ac:dyDescent="0.25">
      <c r="R18" s="295" t="s">
        <v>276</v>
      </c>
      <c r="S18" s="142" t="s">
        <v>277</v>
      </c>
      <c r="T18" s="143">
        <v>45.126000000000005</v>
      </c>
      <c r="U18" s="143">
        <v>5.7230000000000008</v>
      </c>
      <c r="V18" s="194">
        <v>49.150999999999996</v>
      </c>
    </row>
    <row r="19" spans="7:22" x14ac:dyDescent="0.25">
      <c r="R19" s="295"/>
      <c r="S19" s="141" t="s">
        <v>296</v>
      </c>
      <c r="T19" s="192">
        <v>35.989999999999995</v>
      </c>
      <c r="U19" s="132">
        <v>6.0299999999999994</v>
      </c>
      <c r="V19" s="134">
        <v>54.322000000000003</v>
      </c>
    </row>
    <row r="20" spans="7:22" x14ac:dyDescent="0.25">
      <c r="R20" s="295"/>
      <c r="S20" s="142" t="s">
        <v>309</v>
      </c>
      <c r="T20" s="193">
        <v>41.752857142857138</v>
      </c>
      <c r="U20" s="143">
        <v>7.1971428571428575</v>
      </c>
      <c r="V20" s="194">
        <v>51.050000000000004</v>
      </c>
    </row>
    <row r="21" spans="7:22" x14ac:dyDescent="0.25">
      <c r="R21" s="295"/>
      <c r="S21" s="141" t="s">
        <v>332</v>
      </c>
      <c r="T21" s="132">
        <v>44.8</v>
      </c>
      <c r="U21" s="132">
        <v>6.1349999999999998</v>
      </c>
      <c r="V21" s="195">
        <v>49.064999999999998</v>
      </c>
    </row>
    <row r="22" spans="7:22" x14ac:dyDescent="0.25">
      <c r="R22" s="327" t="s">
        <v>399</v>
      </c>
      <c r="S22" s="142" t="s">
        <v>400</v>
      </c>
      <c r="T22" s="143">
        <v>42.333000000000006</v>
      </c>
      <c r="U22" s="143">
        <v>5.7880000000000003</v>
      </c>
      <c r="V22" s="194">
        <v>46.759</v>
      </c>
    </row>
    <row r="23" spans="7:22" ht="15.75" thickBot="1" x14ac:dyDescent="0.3">
      <c r="R23" s="328"/>
      <c r="S23" s="196" t="s">
        <v>397</v>
      </c>
      <c r="T23" s="197">
        <v>36.708000000000006</v>
      </c>
      <c r="U23" s="139">
        <v>8.6790000000000003</v>
      </c>
      <c r="V23" s="198">
        <v>48.291999999999994</v>
      </c>
    </row>
    <row r="24" spans="7:22" ht="15.75" thickBot="1" x14ac:dyDescent="0.3">
      <c r="S24" s="199" t="s">
        <v>417</v>
      </c>
      <c r="T24" s="200">
        <f>AVERAGE(T6:T23)</f>
        <v>42.098695767195764</v>
      </c>
      <c r="U24" s="200">
        <f t="shared" ref="U24:V24" si="1">AVERAGE(U6:U23)</f>
        <v>5.4472248677248682</v>
      </c>
      <c r="V24" s="201">
        <f t="shared" si="1"/>
        <v>51.182944444444445</v>
      </c>
    </row>
    <row r="31" spans="7:22" ht="15.75" thickBot="1" x14ac:dyDescent="0.3"/>
    <row r="32" spans="7:22" ht="15.75" thickBot="1" x14ac:dyDescent="0.3">
      <c r="G32" s="314" t="s">
        <v>418</v>
      </c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</row>
    <row r="33" spans="2:25" x14ac:dyDescent="0.25">
      <c r="B33" s="290" t="s">
        <v>424</v>
      </c>
      <c r="C33" s="291"/>
      <c r="D33" s="291"/>
      <c r="E33" s="291"/>
      <c r="F33" s="326"/>
      <c r="G33" s="305" t="s">
        <v>392</v>
      </c>
      <c r="H33" s="306"/>
      <c r="I33" s="306"/>
      <c r="J33" s="307"/>
      <c r="K33" s="308" t="s">
        <v>393</v>
      </c>
      <c r="L33" s="309"/>
      <c r="M33" s="309"/>
      <c r="N33" s="310"/>
      <c r="O33" s="311" t="s">
        <v>394</v>
      </c>
      <c r="P33" s="312"/>
      <c r="Q33" s="312"/>
      <c r="R33" s="313"/>
      <c r="U33" s="155"/>
      <c r="V33" s="290" t="s">
        <v>423</v>
      </c>
      <c r="W33" s="291"/>
      <c r="X33" s="291"/>
      <c r="Y33" s="326"/>
    </row>
    <row r="34" spans="2:25" x14ac:dyDescent="0.25">
      <c r="B34" s="133" t="s">
        <v>2</v>
      </c>
      <c r="C34" s="131" t="s">
        <v>3</v>
      </c>
      <c r="D34" s="135" t="s">
        <v>392</v>
      </c>
      <c r="E34" s="136" t="s">
        <v>393</v>
      </c>
      <c r="F34" s="137" t="s">
        <v>394</v>
      </c>
      <c r="G34" s="205" t="s">
        <v>420</v>
      </c>
      <c r="H34" s="202" t="s">
        <v>421</v>
      </c>
      <c r="I34" s="202" t="s">
        <v>422</v>
      </c>
      <c r="J34" s="206" t="s">
        <v>419</v>
      </c>
      <c r="K34" s="213" t="s">
        <v>420</v>
      </c>
      <c r="L34" s="203" t="s">
        <v>421</v>
      </c>
      <c r="M34" s="203" t="s">
        <v>422</v>
      </c>
      <c r="N34" s="214" t="s">
        <v>419</v>
      </c>
      <c r="O34" s="215" t="s">
        <v>420</v>
      </c>
      <c r="P34" s="204" t="s">
        <v>421</v>
      </c>
      <c r="Q34" s="204" t="s">
        <v>422</v>
      </c>
      <c r="R34" s="216" t="s">
        <v>419</v>
      </c>
      <c r="V34" s="133" t="s">
        <v>2</v>
      </c>
      <c r="W34" s="135" t="s">
        <v>392</v>
      </c>
      <c r="X34" s="136" t="s">
        <v>393</v>
      </c>
      <c r="Y34" s="137" t="s">
        <v>394</v>
      </c>
    </row>
    <row r="35" spans="2:25" x14ac:dyDescent="0.25">
      <c r="B35" s="292" t="s">
        <v>18</v>
      </c>
      <c r="C35" s="146" t="s">
        <v>401</v>
      </c>
      <c r="D35" s="150">
        <f>T6-$C$6</f>
        <v>0.53357142857142037</v>
      </c>
      <c r="E35" s="150">
        <f>U6-$D$6</f>
        <v>-0.72595238095238201</v>
      </c>
      <c r="F35" s="217">
        <f>V6-$E$6</f>
        <v>6.8809523809520101E-2</v>
      </c>
      <c r="G35" s="207">
        <f>(T6-$C$6)^2</f>
        <v>0.28469846938774634</v>
      </c>
      <c r="H35" s="321">
        <f>SQRT(AVERAGE(G35:G38))</f>
        <v>1.406486793517854</v>
      </c>
      <c r="I35" s="317">
        <f>MAX(T6:T9)-MIN(T6:T9)</f>
        <v>3.8599999999999994</v>
      </c>
      <c r="J35" s="302">
        <f>(H35/C6)*100</f>
        <v>3.3436223808950971</v>
      </c>
      <c r="K35" s="207">
        <f>(U6-$D$6)^2</f>
        <v>0.52700685941043235</v>
      </c>
      <c r="L35" s="321">
        <f>SQRT(AVERAGE(K35:K38))</f>
        <v>1.9490390464658542</v>
      </c>
      <c r="M35" s="317">
        <f>MAX(U6:U9)-MIN(U6:U9)</f>
        <v>5.0720000000000001</v>
      </c>
      <c r="N35" s="302">
        <f>(L35/D6)*100</f>
        <v>35.430938344687448</v>
      </c>
      <c r="O35" s="207">
        <f>(V6-$E$6)^2</f>
        <v>4.7347505668929139E-3</v>
      </c>
      <c r="P35" s="321">
        <f>SQRT(AVERAGE(O35:O38))</f>
        <v>1.1904757554761107</v>
      </c>
      <c r="Q35" s="317">
        <f>MAX(V6:V9)-MIN(V6:V9)</f>
        <v>3.009999999999998</v>
      </c>
      <c r="R35" s="302">
        <f>(P35/E6)*100</f>
        <v>2.3581782467408381</v>
      </c>
      <c r="V35" s="292" t="s">
        <v>18</v>
      </c>
      <c r="W35" s="329">
        <f>C6-$C$12</f>
        <v>-0.29965828157349961</v>
      </c>
      <c r="X35" s="329">
        <f>D6-$D$12</f>
        <v>0.28934526397515548</v>
      </c>
      <c r="Y35" s="332">
        <f>E6-$E$12</f>
        <v>-1.2627462732919241</v>
      </c>
    </row>
    <row r="36" spans="2:25" x14ac:dyDescent="0.25">
      <c r="B36" s="292"/>
      <c r="C36" s="145" t="s">
        <v>402</v>
      </c>
      <c r="D36" s="151">
        <f>T7-$C$6</f>
        <v>-4.6761904761901008E-2</v>
      </c>
      <c r="E36" s="151">
        <f t="shared" ref="E36:E38" si="2">U7-$D$6</f>
        <v>-1.7369523809523812</v>
      </c>
      <c r="F36" s="218">
        <f t="shared" ref="F36:F38" si="3">V7-$E$6</f>
        <v>-1.9668571428571511</v>
      </c>
      <c r="G36" s="208">
        <f>(T7-$C$6)^2</f>
        <v>2.1866757369611001E-3</v>
      </c>
      <c r="H36" s="321"/>
      <c r="I36" s="317"/>
      <c r="J36" s="302"/>
      <c r="K36" s="208">
        <f t="shared" ref="K36:K38" si="4">(U7-$D$6)^2</f>
        <v>3.017003573696146</v>
      </c>
      <c r="L36" s="321"/>
      <c r="M36" s="317"/>
      <c r="N36" s="302"/>
      <c r="O36" s="208">
        <f t="shared" ref="O36:O38" si="5">(V7-$E$6)^2</f>
        <v>3.8685270204081954</v>
      </c>
      <c r="P36" s="321"/>
      <c r="Q36" s="317"/>
      <c r="R36" s="302"/>
      <c r="V36" s="292"/>
      <c r="W36" s="330"/>
      <c r="X36" s="330"/>
      <c r="Y36" s="333"/>
    </row>
    <row r="37" spans="2:25" x14ac:dyDescent="0.25">
      <c r="B37" s="292"/>
      <c r="C37" s="146" t="s">
        <v>403</v>
      </c>
      <c r="D37" s="150">
        <f t="shared" ref="D37:D38" si="6">T8-$C$6</f>
        <v>-2.2267619047619078</v>
      </c>
      <c r="E37" s="150">
        <f t="shared" si="2"/>
        <v>3.3350476190476188</v>
      </c>
      <c r="F37" s="217">
        <f t="shared" si="3"/>
        <v>0.84114285714284875</v>
      </c>
      <c r="G37" s="207">
        <f t="shared" ref="G37:G38" si="7">(T8-$C$6)^2</f>
        <v>4.95846858049888</v>
      </c>
      <c r="H37" s="321"/>
      <c r="I37" s="317"/>
      <c r="J37" s="302"/>
      <c r="K37" s="207">
        <f t="shared" si="4"/>
        <v>11.122542621315191</v>
      </c>
      <c r="L37" s="321"/>
      <c r="M37" s="317"/>
      <c r="N37" s="302"/>
      <c r="O37" s="207">
        <f t="shared" si="5"/>
        <v>0.70752130612243491</v>
      </c>
      <c r="P37" s="321"/>
      <c r="Q37" s="317"/>
      <c r="R37" s="302"/>
      <c r="V37" s="292"/>
      <c r="W37" s="330"/>
      <c r="X37" s="330"/>
      <c r="Y37" s="333"/>
    </row>
    <row r="38" spans="2:25" x14ac:dyDescent="0.25">
      <c r="B38" s="292"/>
      <c r="C38" s="145" t="s">
        <v>404</v>
      </c>
      <c r="D38" s="151">
        <f t="shared" si="6"/>
        <v>1.6332380952380916</v>
      </c>
      <c r="E38" s="151">
        <f t="shared" si="2"/>
        <v>-0.72695238095238235</v>
      </c>
      <c r="F38" s="218">
        <f t="shared" si="3"/>
        <v>1.0431428571428469</v>
      </c>
      <c r="G38" s="208">
        <f t="shared" si="7"/>
        <v>2.6674666757369496</v>
      </c>
      <c r="H38" s="321"/>
      <c r="I38" s="317"/>
      <c r="J38" s="302"/>
      <c r="K38" s="208">
        <f t="shared" si="4"/>
        <v>0.52845976417233764</v>
      </c>
      <c r="L38" s="321"/>
      <c r="M38" s="317"/>
      <c r="N38" s="302"/>
      <c r="O38" s="208">
        <f t="shared" si="5"/>
        <v>1.088147020408142</v>
      </c>
      <c r="P38" s="321"/>
      <c r="Q38" s="317"/>
      <c r="R38" s="302"/>
      <c r="V38" s="292"/>
      <c r="W38" s="331"/>
      <c r="X38" s="331"/>
      <c r="Y38" s="334"/>
    </row>
    <row r="39" spans="2:25" x14ac:dyDescent="0.25">
      <c r="B39" s="293" t="s">
        <v>121</v>
      </c>
      <c r="C39" s="147" t="s">
        <v>405</v>
      </c>
      <c r="D39" s="152">
        <f>T10-$C$7</f>
        <v>-1.6189333333333522</v>
      </c>
      <c r="E39" s="152">
        <f>U10-$D$7</f>
        <v>0.49193333333333289</v>
      </c>
      <c r="F39" s="219">
        <f>V10-$E$7</f>
        <v>1.1290666666666738</v>
      </c>
      <c r="G39" s="209">
        <f>(T10-$C$7)^2</f>
        <v>2.6209451377778388</v>
      </c>
      <c r="H39" s="322">
        <f t="shared" ref="H39" si="8">SQRT(AVERAGE(G39:G42))</f>
        <v>2.508399260353583</v>
      </c>
      <c r="I39" s="317">
        <f>MAX(T10:T13)-MIN(T10:T13)</f>
        <v>6.1773333333333369</v>
      </c>
      <c r="J39" s="303">
        <f>(H39/C7)*100</f>
        <v>5.6731091749373119</v>
      </c>
      <c r="K39" s="209">
        <f>(U10-$D$7)^2</f>
        <v>0.24199840444444401</v>
      </c>
      <c r="L39" s="322">
        <f t="shared" ref="L39" si="9">SQRT(AVERAGE(K39:K42))</f>
        <v>1.0050819880705073</v>
      </c>
      <c r="M39" s="317">
        <f>MAX(U10:U13)-MIN(U10:U13)</f>
        <v>2.6205714285714277</v>
      </c>
      <c r="N39" s="303">
        <f>(L39/D7)*100</f>
        <v>22.965953479355345</v>
      </c>
      <c r="O39" s="209">
        <f>(V10-$E$7)^2</f>
        <v>1.2747915377777939</v>
      </c>
      <c r="P39" s="322">
        <f t="shared" ref="P39" si="10">SQRT(AVERAGE(O39:O42))</f>
        <v>1.8538626218711489</v>
      </c>
      <c r="Q39" s="317">
        <f>MAX(V10:V13)-MIN(V10:V13)</f>
        <v>4.7362857142857138</v>
      </c>
      <c r="R39" s="303">
        <f>(P39/E7)*100</f>
        <v>3.6062034054714656</v>
      </c>
      <c r="V39" s="293" t="s">
        <v>121</v>
      </c>
      <c r="W39" s="338">
        <f>C7-$C$12</f>
        <v>1.8511798136646078</v>
      </c>
      <c r="X39" s="338">
        <f>D7-$D$12</f>
        <v>-0.83520711697722572</v>
      </c>
      <c r="Y39" s="335">
        <f>E7-$E$12</f>
        <v>-0.33800341614907836</v>
      </c>
    </row>
    <row r="40" spans="2:25" x14ac:dyDescent="0.25">
      <c r="B40" s="293"/>
      <c r="C40" s="145" t="s">
        <v>406</v>
      </c>
      <c r="D40" s="151">
        <f t="shared" ref="D40:D42" si="11">T11-$C$7</f>
        <v>-1.0413142857143072</v>
      </c>
      <c r="E40" s="151">
        <f t="shared" ref="E40:E42" si="12">U11-$D$7</f>
        <v>-0.57640000000000047</v>
      </c>
      <c r="F40" s="218">
        <f t="shared" ref="F40:F42" si="13">V11-$E$7</f>
        <v>1.6166857142857225</v>
      </c>
      <c r="G40" s="208">
        <f t="shared" ref="G40:G41" si="14">(T11-$C$7)^2</f>
        <v>1.0843354416326978</v>
      </c>
      <c r="H40" s="322"/>
      <c r="I40" s="317"/>
      <c r="J40" s="303"/>
      <c r="K40" s="208">
        <f t="shared" ref="K40:K42" si="15">(U11-$D$7)^2</f>
        <v>0.33223696000000053</v>
      </c>
      <c r="L40" s="322"/>
      <c r="M40" s="317"/>
      <c r="N40" s="303"/>
      <c r="O40" s="208">
        <f t="shared" ref="O40:O42" si="16">(V11-$E$7)^2</f>
        <v>2.6136726987755368</v>
      </c>
      <c r="P40" s="322"/>
      <c r="Q40" s="317"/>
      <c r="R40" s="303"/>
      <c r="V40" s="293"/>
      <c r="W40" s="339"/>
      <c r="X40" s="339"/>
      <c r="Y40" s="336"/>
    </row>
    <row r="41" spans="2:25" x14ac:dyDescent="0.25">
      <c r="B41" s="293"/>
      <c r="C41" s="147" t="s">
        <v>407</v>
      </c>
      <c r="D41" s="152">
        <f t="shared" si="11"/>
        <v>-0.82702857142858477</v>
      </c>
      <c r="E41" s="152">
        <f t="shared" si="12"/>
        <v>1.1821714285714275</v>
      </c>
      <c r="F41" s="219">
        <f t="shared" si="13"/>
        <v>-0.3561714285714217</v>
      </c>
      <c r="G41" s="209">
        <f t="shared" si="14"/>
        <v>0.68397625795920569</v>
      </c>
      <c r="H41" s="322"/>
      <c r="I41" s="317"/>
      <c r="J41" s="303"/>
      <c r="K41" s="209">
        <f t="shared" si="15"/>
        <v>1.3975292865306097</v>
      </c>
      <c r="L41" s="322"/>
      <c r="M41" s="317"/>
      <c r="N41" s="303"/>
      <c r="O41" s="209">
        <f t="shared" si="16"/>
        <v>0.12685808653060734</v>
      </c>
      <c r="P41" s="322"/>
      <c r="Q41" s="317"/>
      <c r="R41" s="303"/>
      <c r="V41" s="293"/>
      <c r="W41" s="339"/>
      <c r="X41" s="339"/>
      <c r="Y41" s="336"/>
    </row>
    <row r="42" spans="2:25" x14ac:dyDescent="0.25">
      <c r="B42" s="293"/>
      <c r="C42" s="145" t="s">
        <v>408</v>
      </c>
      <c r="D42" s="151">
        <f t="shared" si="11"/>
        <v>4.5583999999999847</v>
      </c>
      <c r="E42" s="151">
        <f t="shared" si="12"/>
        <v>-1.4384000000000001</v>
      </c>
      <c r="F42" s="218">
        <f t="shared" si="13"/>
        <v>-3.1195999999999913</v>
      </c>
      <c r="G42" s="208">
        <f>(T13-$C$7)^2</f>
        <v>20.779010559999861</v>
      </c>
      <c r="H42" s="322"/>
      <c r="I42" s="317"/>
      <c r="J42" s="303"/>
      <c r="K42" s="208">
        <f t="shared" si="15"/>
        <v>2.0689945600000001</v>
      </c>
      <c r="L42" s="322"/>
      <c r="M42" s="317"/>
      <c r="N42" s="303"/>
      <c r="O42" s="208">
        <f t="shared" si="16"/>
        <v>9.7319041599999458</v>
      </c>
      <c r="P42" s="322"/>
      <c r="Q42" s="317"/>
      <c r="R42" s="303"/>
      <c r="V42" s="293"/>
      <c r="W42" s="340"/>
      <c r="X42" s="340"/>
      <c r="Y42" s="337"/>
    </row>
    <row r="43" spans="2:25" x14ac:dyDescent="0.25">
      <c r="B43" s="294" t="s">
        <v>200</v>
      </c>
      <c r="C43" s="148" t="s">
        <v>409</v>
      </c>
      <c r="D43" s="153">
        <f>T14-$C$8</f>
        <v>-1.7885093167701811</v>
      </c>
      <c r="E43" s="153">
        <f>U14-$D$8</f>
        <v>-0.87782608695652176</v>
      </c>
      <c r="F43" s="220">
        <f>V14-$E$8</f>
        <v>2.667329192546589</v>
      </c>
      <c r="G43" s="210">
        <f>(T14-$C$8)^2</f>
        <v>3.1987655761737401</v>
      </c>
      <c r="H43" s="316">
        <f t="shared" ref="H43" si="17">SQRT(AVERAGE(G43:G46))</f>
        <v>2.4473474441849237</v>
      </c>
      <c r="I43" s="317">
        <f t="shared" ref="I43" si="18">MAX(T14:T17)-MIN(T14:T17)</f>
        <v>5.9903333333333464</v>
      </c>
      <c r="J43" s="304">
        <f>(H43/C8)*100</f>
        <v>5.9741449587940316</v>
      </c>
      <c r="K43" s="210">
        <f>(U14-$D$8)^2</f>
        <v>0.77057863894139889</v>
      </c>
      <c r="L43" s="316">
        <f t="shared" ref="L43" si="19">SQRT(AVERAGE(K43:K46))</f>
        <v>0.6190712080855717</v>
      </c>
      <c r="M43" s="317">
        <f>MAX(U14:U17)-MIN(U14:U17)</f>
        <v>1.7139999999999995</v>
      </c>
      <c r="N43" s="304">
        <f>(L43/D8)*100</f>
        <v>13.121959069180859</v>
      </c>
      <c r="O43" s="210">
        <f>(V14-$E$8)^2</f>
        <v>7.1146450214112384</v>
      </c>
      <c r="P43" s="316">
        <f t="shared" ref="P43" si="20">SQRT(AVERAGE(O43:O46))</f>
        <v>2.9526528329520336</v>
      </c>
      <c r="Q43" s="317">
        <f t="shared" ref="Q43" si="21">MAX(V14:V17)-MIN(V14:V17)</f>
        <v>7.4842857142857184</v>
      </c>
      <c r="R43" s="304">
        <f>(P43/E8)*100</f>
        <v>5.4359688429345283</v>
      </c>
      <c r="V43" s="294" t="s">
        <v>200</v>
      </c>
      <c r="W43" s="329">
        <f>C8-$C$12</f>
        <v>-1.3987680124223658</v>
      </c>
      <c r="X43" s="329">
        <f>D8-$D$12</f>
        <v>-0.49378103002070439</v>
      </c>
      <c r="Y43" s="332">
        <f>E8-$E$12</f>
        <v>2.571353105590056</v>
      </c>
    </row>
    <row r="44" spans="2:25" x14ac:dyDescent="0.25">
      <c r="B44" s="294"/>
      <c r="C44" s="145" t="s">
        <v>410</v>
      </c>
      <c r="D44" s="151">
        <f t="shared" ref="D44:D46" si="22">T15-$C$8</f>
        <v>3.9763478260869647</v>
      </c>
      <c r="E44" s="151">
        <f t="shared" ref="E44:E46" si="23">U15-$D$8</f>
        <v>0.83617391304347777</v>
      </c>
      <c r="F44" s="218">
        <f t="shared" ref="F44:F46" si="24">V15-$E$8</f>
        <v>-4.8169565217391295</v>
      </c>
      <c r="G44" s="208">
        <f t="shared" ref="G44:G46" si="25">(T15-$C$8)^2</f>
        <v>15.811342034026531</v>
      </c>
      <c r="H44" s="316"/>
      <c r="I44" s="317"/>
      <c r="J44" s="304"/>
      <c r="K44" s="208">
        <f t="shared" ref="K44:K46" si="26">(U15-$D$8)^2</f>
        <v>0.69918681285444151</v>
      </c>
      <c r="L44" s="316"/>
      <c r="M44" s="317"/>
      <c r="N44" s="304"/>
      <c r="O44" s="208">
        <f>(V15-$E$8)^2</f>
        <v>23.203070132325131</v>
      </c>
      <c r="P44" s="316"/>
      <c r="Q44" s="317"/>
      <c r="R44" s="304"/>
      <c r="V44" s="294"/>
      <c r="W44" s="330"/>
      <c r="X44" s="330"/>
      <c r="Y44" s="333"/>
    </row>
    <row r="45" spans="2:25" x14ac:dyDescent="0.25">
      <c r="B45" s="294"/>
      <c r="C45" s="148" t="s">
        <v>411</v>
      </c>
      <c r="D45" s="153">
        <f t="shared" si="22"/>
        <v>-2.0139855072463817</v>
      </c>
      <c r="E45" s="153">
        <f t="shared" si="23"/>
        <v>0.19217391304347942</v>
      </c>
      <c r="F45" s="220">
        <f t="shared" si="24"/>
        <v>1.8247101449275434</v>
      </c>
      <c r="G45" s="210">
        <f t="shared" si="25"/>
        <v>4.0561376233984658</v>
      </c>
      <c r="H45" s="316"/>
      <c r="I45" s="317"/>
      <c r="J45" s="304"/>
      <c r="K45" s="210">
        <f>(U16-$D$8)^2</f>
        <v>3.6930812854442788E-2</v>
      </c>
      <c r="L45" s="316"/>
      <c r="M45" s="317"/>
      <c r="N45" s="304"/>
      <c r="O45" s="210">
        <f t="shared" ref="O45" si="27">(V16-$E$8)^2</f>
        <v>3.3295671130014961</v>
      </c>
      <c r="P45" s="316"/>
      <c r="Q45" s="317"/>
      <c r="R45" s="304"/>
      <c r="V45" s="294"/>
      <c r="W45" s="330"/>
      <c r="X45" s="330"/>
      <c r="Y45" s="333"/>
    </row>
    <row r="46" spans="2:25" x14ac:dyDescent="0.25">
      <c r="B46" s="294"/>
      <c r="C46" s="145" t="s">
        <v>412</v>
      </c>
      <c r="D46" s="151">
        <f t="shared" si="22"/>
        <v>0.94434782608696111</v>
      </c>
      <c r="E46" s="151">
        <f t="shared" si="23"/>
        <v>0.16217391304347917</v>
      </c>
      <c r="F46" s="218">
        <f t="shared" si="24"/>
        <v>-1.1069565217391357</v>
      </c>
      <c r="G46" s="208">
        <f t="shared" si="25"/>
        <v>0.89179281663516929</v>
      </c>
      <c r="H46" s="316"/>
      <c r="I46" s="317"/>
      <c r="J46" s="304"/>
      <c r="K46" s="208">
        <f t="shared" si="26"/>
        <v>2.6300378071833941E-2</v>
      </c>
      <c r="L46" s="316"/>
      <c r="M46" s="317"/>
      <c r="N46" s="304"/>
      <c r="O46" s="208">
        <f>(V17-$E$8)^2</f>
        <v>1.2253527410208056</v>
      </c>
      <c r="P46" s="316"/>
      <c r="Q46" s="317"/>
      <c r="R46" s="304"/>
      <c r="V46" s="294"/>
      <c r="W46" s="331"/>
      <c r="X46" s="331"/>
      <c r="Y46" s="334"/>
    </row>
    <row r="47" spans="2:25" x14ac:dyDescent="0.25">
      <c r="B47" s="295" t="s">
        <v>276</v>
      </c>
      <c r="C47" s="149" t="s">
        <v>413</v>
      </c>
      <c r="D47" s="154">
        <f>T18-$C$9</f>
        <v>2.9143333333333388</v>
      </c>
      <c r="E47" s="154">
        <f>U18-$D$9</f>
        <v>-0.52825000000000077</v>
      </c>
      <c r="F47" s="221">
        <f>V18-$E$9</f>
        <v>-1.6240000000000023</v>
      </c>
      <c r="G47" s="211">
        <f>(T18-$C$9)^2</f>
        <v>8.4933387777778098</v>
      </c>
      <c r="H47" s="318">
        <f t="shared" ref="H47" si="28">SQRT(AVERAGE(G47:G50))</f>
        <v>3.6780582687224972</v>
      </c>
      <c r="I47" s="317">
        <f t="shared" ref="I47" si="29">MAX(T18:T21)-MIN(T18:T21)</f>
        <v>9.1360000000000099</v>
      </c>
      <c r="J47" s="288">
        <f>(H47/C9)*100</f>
        <v>8.7133689786926922</v>
      </c>
      <c r="K47" s="211">
        <f>(U18-$D$9)^2</f>
        <v>0.2790480625000008</v>
      </c>
      <c r="L47" s="318">
        <f t="shared" ref="L47" si="30">SQRT(AVERAGE(K47:K50))</f>
        <v>0.55592872400467797</v>
      </c>
      <c r="M47" s="317">
        <f>MAX(U18:U21)-MIN(U18:U21)</f>
        <v>1.4741428571428568</v>
      </c>
      <c r="N47" s="288">
        <f>(L47/D9)*100</f>
        <v>8.8930809678812679</v>
      </c>
      <c r="O47" s="211">
        <f>(V18-$E$9)^2</f>
        <v>2.6373760000000077</v>
      </c>
      <c r="P47" s="318">
        <f t="shared" ref="P47" si="31">SQRT(AVERAGE(O47:O50))</f>
        <v>2.1341456135887285</v>
      </c>
      <c r="Q47" s="317">
        <f>MAX(V18:V21)-MIN(V18:V21)</f>
        <v>5.257000000000005</v>
      </c>
      <c r="R47" s="288">
        <f>(P47/E9)*100</f>
        <v>4.2031425181461914</v>
      </c>
      <c r="V47" s="295" t="s">
        <v>276</v>
      </c>
      <c r="W47" s="338">
        <f>C9-$C$12</f>
        <v>-0.1527535196687424</v>
      </c>
      <c r="X47" s="338">
        <f>D9-$D$12</f>
        <v>1.0396428830227755</v>
      </c>
      <c r="Y47" s="335">
        <f>E9-$E$12</f>
        <v>-0.97060341614907486</v>
      </c>
    </row>
    <row r="48" spans="2:25" x14ac:dyDescent="0.25">
      <c r="B48" s="295"/>
      <c r="C48" s="145" t="s">
        <v>414</v>
      </c>
      <c r="D48" s="151">
        <f t="shared" ref="D48:D50" si="32">T19-$C$9</f>
        <v>-6.2216666666666711</v>
      </c>
      <c r="E48" s="151">
        <f t="shared" ref="E48:E50" si="33">U19-$D$9</f>
        <v>-0.22125000000000217</v>
      </c>
      <c r="F48" s="218">
        <f t="shared" ref="F48:F50" si="34">V19-$E$9</f>
        <v>3.5470000000000041</v>
      </c>
      <c r="G48" s="208">
        <f t="shared" ref="G48:G50" si="35">(T19-$C$9)^2</f>
        <v>38.709136111111164</v>
      </c>
      <c r="H48" s="318"/>
      <c r="I48" s="317"/>
      <c r="J48" s="288"/>
      <c r="K48" s="208">
        <f t="shared" ref="K48:K50" si="36">(U19-$D$9)^2</f>
        <v>4.8951562500000961E-2</v>
      </c>
      <c r="L48" s="318"/>
      <c r="M48" s="317"/>
      <c r="N48" s="288"/>
      <c r="O48" s="208">
        <f t="shared" ref="O48:O50" si="37">(V19-$E$9)^2</f>
        <v>12.58120900000003</v>
      </c>
      <c r="P48" s="318"/>
      <c r="Q48" s="317"/>
      <c r="R48" s="288"/>
      <c r="V48" s="295"/>
      <c r="W48" s="339"/>
      <c r="X48" s="339"/>
      <c r="Y48" s="336"/>
    </row>
    <row r="49" spans="2:25" x14ac:dyDescent="0.25">
      <c r="B49" s="295"/>
      <c r="C49" s="149" t="s">
        <v>415</v>
      </c>
      <c r="D49" s="154">
        <f t="shared" si="32"/>
        <v>-0.45880952380952778</v>
      </c>
      <c r="E49" s="154">
        <f t="shared" si="33"/>
        <v>0.94589285714285598</v>
      </c>
      <c r="F49" s="221">
        <f t="shared" si="34"/>
        <v>0.27500000000000568</v>
      </c>
      <c r="G49" s="211">
        <f t="shared" si="35"/>
        <v>0.21050617913832564</v>
      </c>
      <c r="H49" s="318"/>
      <c r="I49" s="317"/>
      <c r="J49" s="288"/>
      <c r="K49" s="211">
        <f t="shared" si="36"/>
        <v>0.89471329719387538</v>
      </c>
      <c r="L49" s="318"/>
      <c r="M49" s="317"/>
      <c r="N49" s="288"/>
      <c r="O49" s="211">
        <f t="shared" si="37"/>
        <v>7.562500000000312E-2</v>
      </c>
      <c r="P49" s="318"/>
      <c r="Q49" s="317"/>
      <c r="R49" s="288"/>
      <c r="V49" s="295"/>
      <c r="W49" s="339"/>
      <c r="X49" s="339"/>
      <c r="Y49" s="336"/>
    </row>
    <row r="50" spans="2:25" ht="15.75" thickBot="1" x14ac:dyDescent="0.3">
      <c r="B50" s="296"/>
      <c r="C50" s="222" t="s">
        <v>416</v>
      </c>
      <c r="D50" s="157">
        <f t="shared" si="32"/>
        <v>2.5883333333333312</v>
      </c>
      <c r="E50" s="157">
        <f t="shared" si="33"/>
        <v>-0.11625000000000174</v>
      </c>
      <c r="F50" s="158">
        <f t="shared" si="34"/>
        <v>-1.7100000000000009</v>
      </c>
      <c r="G50" s="212">
        <f t="shared" si="35"/>
        <v>6.6994694444444329</v>
      </c>
      <c r="H50" s="319"/>
      <c r="I50" s="320"/>
      <c r="J50" s="289"/>
      <c r="K50" s="212">
        <f t="shared" si="36"/>
        <v>1.3514062500000404E-2</v>
      </c>
      <c r="L50" s="319"/>
      <c r="M50" s="320"/>
      <c r="N50" s="289"/>
      <c r="O50" s="212">
        <f t="shared" si="37"/>
        <v>2.9241000000000028</v>
      </c>
      <c r="P50" s="319"/>
      <c r="Q50" s="320"/>
      <c r="R50" s="289"/>
      <c r="V50" s="295"/>
      <c r="W50" s="340"/>
      <c r="X50" s="340"/>
      <c r="Y50" s="337"/>
    </row>
    <row r="51" spans="2:25" x14ac:dyDescent="0.25">
      <c r="V51" s="327" t="s">
        <v>395</v>
      </c>
      <c r="W51" s="329">
        <f>C10-C12</f>
        <v>-3.1420186335402889E-2</v>
      </c>
      <c r="X51" s="329">
        <f t="shared" ref="X51:Y51" si="38">D10-D12</f>
        <v>0.57639288302277425</v>
      </c>
      <c r="Y51" s="332">
        <f t="shared" si="38"/>
        <v>-4.9866034161490731</v>
      </c>
    </row>
    <row r="52" spans="2:25" x14ac:dyDescent="0.25">
      <c r="V52" s="327"/>
      <c r="W52" s="331"/>
      <c r="X52" s="331"/>
      <c r="Y52" s="334"/>
    </row>
    <row r="53" spans="2:25" ht="15.75" thickBot="1" x14ac:dyDescent="0.3">
      <c r="V53" s="156" t="s">
        <v>397</v>
      </c>
      <c r="W53" s="157">
        <f>C11-C12</f>
        <v>-5.6564201863354029</v>
      </c>
      <c r="X53" s="157">
        <f>D11-D12</f>
        <v>3.4673928830227743</v>
      </c>
      <c r="Y53" s="158">
        <f>E11-E12</f>
        <v>-3.453603416149079</v>
      </c>
    </row>
    <row r="54" spans="2:25" ht="15.75" thickBot="1" x14ac:dyDescent="0.3">
      <c r="Q54" s="290" t="s">
        <v>419</v>
      </c>
      <c r="R54" s="291"/>
      <c r="S54" s="291"/>
    </row>
    <row r="55" spans="2:25" x14ac:dyDescent="0.25">
      <c r="P55" s="50"/>
      <c r="Q55" s="223" t="s">
        <v>392</v>
      </c>
      <c r="R55" s="224" t="s">
        <v>393</v>
      </c>
      <c r="S55" s="225" t="s">
        <v>394</v>
      </c>
    </row>
    <row r="56" spans="2:25" x14ac:dyDescent="0.25">
      <c r="P56" s="292" t="s">
        <v>18</v>
      </c>
      <c r="Q56" s="297">
        <v>3.3436223808950971</v>
      </c>
      <c r="R56" s="297">
        <v>35.430938344687448</v>
      </c>
      <c r="S56" s="302">
        <v>2.3581782467408381</v>
      </c>
    </row>
    <row r="57" spans="2:25" x14ac:dyDescent="0.25">
      <c r="P57" s="292"/>
      <c r="Q57" s="297"/>
      <c r="R57" s="297"/>
      <c r="S57" s="302"/>
    </row>
    <row r="58" spans="2:25" x14ac:dyDescent="0.25">
      <c r="P58" s="292"/>
      <c r="Q58" s="297"/>
      <c r="R58" s="297"/>
      <c r="S58" s="302"/>
    </row>
    <row r="59" spans="2:25" x14ac:dyDescent="0.25">
      <c r="P59" s="292"/>
      <c r="Q59" s="297"/>
      <c r="R59" s="297"/>
      <c r="S59" s="302"/>
    </row>
    <row r="60" spans="2:25" x14ac:dyDescent="0.25">
      <c r="P60" s="293" t="s">
        <v>121</v>
      </c>
      <c r="Q60" s="298">
        <v>5.6731091749373119</v>
      </c>
      <c r="R60" s="298">
        <v>22.965953479355345</v>
      </c>
      <c r="S60" s="303">
        <v>3.6062034054714656</v>
      </c>
    </row>
    <row r="61" spans="2:25" x14ac:dyDescent="0.25">
      <c r="P61" s="293"/>
      <c r="Q61" s="298"/>
      <c r="R61" s="298"/>
      <c r="S61" s="303"/>
    </row>
    <row r="62" spans="2:25" x14ac:dyDescent="0.25">
      <c r="P62" s="293"/>
      <c r="Q62" s="298"/>
      <c r="R62" s="298"/>
      <c r="S62" s="303"/>
    </row>
    <row r="63" spans="2:25" x14ac:dyDescent="0.25">
      <c r="P63" s="293"/>
      <c r="Q63" s="298"/>
      <c r="R63" s="298"/>
      <c r="S63" s="303"/>
    </row>
    <row r="64" spans="2:25" x14ac:dyDescent="0.25">
      <c r="P64" s="294" t="s">
        <v>200</v>
      </c>
      <c r="Q64" s="299">
        <v>5.9741449587940316</v>
      </c>
      <c r="R64" s="299">
        <v>13.121959069180859</v>
      </c>
      <c r="S64" s="304">
        <v>5.4359688429345283</v>
      </c>
    </row>
    <row r="65" spans="16:19" x14ac:dyDescent="0.25">
      <c r="P65" s="294"/>
      <c r="Q65" s="299"/>
      <c r="R65" s="299"/>
      <c r="S65" s="304"/>
    </row>
    <row r="66" spans="16:19" x14ac:dyDescent="0.25">
      <c r="P66" s="294"/>
      <c r="Q66" s="299"/>
      <c r="R66" s="299"/>
      <c r="S66" s="304"/>
    </row>
    <row r="67" spans="16:19" x14ac:dyDescent="0.25">
      <c r="P67" s="294"/>
      <c r="Q67" s="299"/>
      <c r="R67" s="299"/>
      <c r="S67" s="304"/>
    </row>
    <row r="68" spans="16:19" x14ac:dyDescent="0.25">
      <c r="P68" s="295" t="s">
        <v>276</v>
      </c>
      <c r="Q68" s="300">
        <v>8.7133689786926922</v>
      </c>
      <c r="R68" s="300">
        <v>8.8930809678812679</v>
      </c>
      <c r="S68" s="288">
        <v>4.2031425181461914</v>
      </c>
    </row>
    <row r="69" spans="16:19" x14ac:dyDescent="0.25">
      <c r="P69" s="295"/>
      <c r="Q69" s="300"/>
      <c r="R69" s="300"/>
      <c r="S69" s="288"/>
    </row>
    <row r="70" spans="16:19" x14ac:dyDescent="0.25">
      <c r="P70" s="295"/>
      <c r="Q70" s="300"/>
      <c r="R70" s="300"/>
      <c r="S70" s="288"/>
    </row>
    <row r="71" spans="16:19" ht="15.75" thickBot="1" x14ac:dyDescent="0.3">
      <c r="P71" s="296"/>
      <c r="Q71" s="301"/>
      <c r="R71" s="301"/>
      <c r="S71" s="289"/>
    </row>
  </sheetData>
  <mergeCells count="90">
    <mergeCell ref="V51:V52"/>
    <mergeCell ref="W51:W52"/>
    <mergeCell ref="X51:X52"/>
    <mergeCell ref="Y51:Y52"/>
    <mergeCell ref="X47:X50"/>
    <mergeCell ref="W47:W50"/>
    <mergeCell ref="V35:V38"/>
    <mergeCell ref="V39:V42"/>
    <mergeCell ref="V43:V46"/>
    <mergeCell ref="V47:V50"/>
    <mergeCell ref="V33:Y33"/>
    <mergeCell ref="W35:W38"/>
    <mergeCell ref="Y35:Y38"/>
    <mergeCell ref="X35:X38"/>
    <mergeCell ref="Y47:Y50"/>
    <mergeCell ref="W43:W46"/>
    <mergeCell ref="X43:X46"/>
    <mergeCell ref="Y43:Y46"/>
    <mergeCell ref="Y39:Y42"/>
    <mergeCell ref="X39:X42"/>
    <mergeCell ref="W39:W42"/>
    <mergeCell ref="B33:F33"/>
    <mergeCell ref="B35:B38"/>
    <mergeCell ref="B39:B42"/>
    <mergeCell ref="B43:B46"/>
    <mergeCell ref="B47:B50"/>
    <mergeCell ref="B4:E4"/>
    <mergeCell ref="R6:R9"/>
    <mergeCell ref="R4:V4"/>
    <mergeCell ref="R22:R23"/>
    <mergeCell ref="R10:R13"/>
    <mergeCell ref="R14:R17"/>
    <mergeCell ref="R18:R21"/>
    <mergeCell ref="H35:H38"/>
    <mergeCell ref="H39:H42"/>
    <mergeCell ref="H43:H46"/>
    <mergeCell ref="H47:H50"/>
    <mergeCell ref="I35:I38"/>
    <mergeCell ref="I39:I42"/>
    <mergeCell ref="I43:I46"/>
    <mergeCell ref="I47:I50"/>
    <mergeCell ref="J35:J38"/>
    <mergeCell ref="J39:J42"/>
    <mergeCell ref="J43:J46"/>
    <mergeCell ref="J47:J50"/>
    <mergeCell ref="L35:L38"/>
    <mergeCell ref="L43:L46"/>
    <mergeCell ref="M35:M38"/>
    <mergeCell ref="N35:N38"/>
    <mergeCell ref="L39:L42"/>
    <mergeCell ref="M39:M42"/>
    <mergeCell ref="N39:N42"/>
    <mergeCell ref="R39:R42"/>
    <mergeCell ref="M43:M46"/>
    <mergeCell ref="N43:N46"/>
    <mergeCell ref="L47:L50"/>
    <mergeCell ref="M47:M50"/>
    <mergeCell ref="N47:N50"/>
    <mergeCell ref="S64:S67"/>
    <mergeCell ref="G33:J33"/>
    <mergeCell ref="K33:N33"/>
    <mergeCell ref="O33:R33"/>
    <mergeCell ref="G32:R32"/>
    <mergeCell ref="P43:P46"/>
    <mergeCell ref="Q43:Q46"/>
    <mergeCell ref="R43:R46"/>
    <mergeCell ref="P47:P50"/>
    <mergeCell ref="Q47:Q50"/>
    <mergeCell ref="R47:R50"/>
    <mergeCell ref="P35:P38"/>
    <mergeCell ref="Q35:Q38"/>
    <mergeCell ref="R35:R38"/>
    <mergeCell ref="P39:P42"/>
    <mergeCell ref="Q39:Q42"/>
    <mergeCell ref="S68:S71"/>
    <mergeCell ref="Q54:S54"/>
    <mergeCell ref="P56:P59"/>
    <mergeCell ref="P60:P63"/>
    <mergeCell ref="P64:P67"/>
    <mergeCell ref="P68:P71"/>
    <mergeCell ref="Q56:Q59"/>
    <mergeCell ref="Q60:Q63"/>
    <mergeCell ref="Q64:Q67"/>
    <mergeCell ref="Q68:Q71"/>
    <mergeCell ref="R56:R59"/>
    <mergeCell ref="R60:R63"/>
    <mergeCell ref="R64:R67"/>
    <mergeCell ref="R68:R71"/>
    <mergeCell ref="S56:S59"/>
    <mergeCell ref="S60:S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Analysis Results</vt:lpstr>
      <vt:lpstr>Summary &amp; graphs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Simone Baratella</cp:lastModifiedBy>
  <cp:revision/>
  <dcterms:created xsi:type="dcterms:W3CDTF">2024-06-10T09:45:38Z</dcterms:created>
  <dcterms:modified xsi:type="dcterms:W3CDTF">2024-06-22T18:18:43Z</dcterms:modified>
  <cp:category/>
  <cp:contentStatus/>
</cp:coreProperties>
</file>