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yue/Documents/GitHub/TEPwithCEF/"/>
    </mc:Choice>
  </mc:AlternateContent>
  <xr:revisionPtr revIDLastSave="0" documentId="13_ncr:1_{D3F4F747-CA88-EB47-B3FB-B12B83B86F23}" xr6:coauthVersionLast="47" xr6:coauthVersionMax="47" xr10:uidLastSave="{00000000-0000-0000-0000-000000000000}"/>
  <bookViews>
    <workbookView xWindow="2660" yWindow="760" windowWidth="21400" windowHeight="17300" activeTab="1" xr2:uid="{4EDE5B75-4FCD-8E44-B6D0-74FDFC514C2A}"/>
  </bookViews>
  <sheets>
    <sheet name="不同碳配额水平成本" sheetId="6" r:id="rId1"/>
    <sheet name="（算例a初始值）" sheetId="1" r:id="rId2"/>
    <sheet name="-20%" sheetId="3" r:id="rId3"/>
    <sheet name="-40%" sheetId="4" r:id="rId4"/>
    <sheet name="-60%" sheetId="5" r:id="rId5"/>
    <sheet name="+20%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6" l="1"/>
  <c r="C49" i="6"/>
  <c r="D49" i="6"/>
  <c r="E49" i="6"/>
  <c r="F49" i="6"/>
  <c r="B50" i="6"/>
  <c r="C50" i="6"/>
  <c r="D50" i="6"/>
  <c r="E50" i="6"/>
  <c r="F50" i="6"/>
  <c r="B51" i="6"/>
  <c r="C51" i="6"/>
  <c r="D51" i="6"/>
  <c r="E51" i="6"/>
  <c r="F51" i="6"/>
  <c r="B52" i="6"/>
  <c r="C52" i="6"/>
  <c r="D52" i="6"/>
  <c r="E52" i="6"/>
  <c r="F52" i="6"/>
  <c r="B53" i="6"/>
  <c r="C53" i="6"/>
  <c r="D53" i="6"/>
  <c r="E53" i="6"/>
  <c r="F53" i="6"/>
  <c r="B54" i="6"/>
  <c r="C54" i="6"/>
  <c r="D54" i="6"/>
  <c r="E54" i="6"/>
  <c r="F54" i="6"/>
  <c r="C48" i="6"/>
  <c r="D48" i="6"/>
  <c r="E48" i="6"/>
  <c r="F48" i="6"/>
  <c r="B48" i="6"/>
  <c r="E65" i="6"/>
  <c r="F64" i="6"/>
  <c r="F65" i="6" s="1"/>
  <c r="E64" i="6"/>
  <c r="D64" i="6"/>
  <c r="D65" i="6" s="1"/>
  <c r="C64" i="6"/>
  <c r="C65" i="6" s="1"/>
  <c r="B64" i="6"/>
  <c r="B65" i="6" s="1"/>
  <c r="B8" i="6"/>
  <c r="B7" i="6"/>
  <c r="D8" i="6"/>
  <c r="E8" i="6"/>
  <c r="F8" i="6"/>
  <c r="C8" i="6"/>
  <c r="D29" i="6"/>
  <c r="E29" i="6"/>
  <c r="F29" i="6"/>
  <c r="G29" i="6"/>
  <c r="C29" i="6"/>
  <c r="E45" i="7"/>
  <c r="F7" i="6"/>
  <c r="E7" i="6"/>
  <c r="D7" i="6"/>
  <c r="C7" i="6"/>
  <c r="F46" i="5"/>
  <c r="E41" i="4"/>
  <c r="E45" i="3"/>
  <c r="E41" i="1"/>
</calcChain>
</file>

<file path=xl/sharedStrings.xml><?xml version="1.0" encoding="utf-8"?>
<sst xmlns="http://schemas.openxmlformats.org/spreadsheetml/2006/main" count="117" uniqueCount="33">
  <si>
    <t>规划期内新建电源装机容量</t>
  </si>
  <si>
    <t>规划期内新建电源装机容量</t>
    <phoneticPr fontId="1" type="noConversion"/>
  </si>
  <si>
    <t>ccs</t>
  </si>
  <si>
    <t>ccs</t>
    <phoneticPr fontId="1" type="noConversion"/>
  </si>
  <si>
    <t>常规燃煤</t>
  </si>
  <si>
    <t>常规燃煤</t>
    <phoneticPr fontId="1" type="noConversion"/>
  </si>
  <si>
    <t>燃气</t>
  </si>
  <si>
    <t>燃气</t>
    <phoneticPr fontId="1" type="noConversion"/>
  </si>
  <si>
    <t>规划期</t>
  </si>
  <si>
    <t>规划期</t>
    <phoneticPr fontId="1" type="noConversion"/>
  </si>
  <si>
    <t>机组类型</t>
  </si>
  <si>
    <t>机组类型</t>
    <phoneticPr fontId="1" type="noConversion"/>
  </si>
  <si>
    <t>新投建机组年发电量</t>
    <phoneticPr fontId="1" type="noConversion"/>
  </si>
  <si>
    <t>新投建机组碳成本</t>
    <phoneticPr fontId="1" type="noConversion"/>
  </si>
  <si>
    <t>总投资成本</t>
    <phoneticPr fontId="1" type="noConversion"/>
  </si>
  <si>
    <t>总运行成本</t>
    <phoneticPr fontId="1" type="noConversion"/>
  </si>
  <si>
    <t>低碳税水平</t>
    <phoneticPr fontId="1" type="noConversion"/>
  </si>
  <si>
    <t>总碳成本</t>
    <phoneticPr fontId="1" type="noConversion"/>
  </si>
  <si>
    <t>碳税</t>
    <phoneticPr fontId="1" type="noConversion"/>
  </si>
  <si>
    <t>ccs碳成本</t>
    <phoneticPr fontId="1" type="noConversion"/>
  </si>
  <si>
    <t>coal碳成本</t>
    <phoneticPr fontId="1" type="noConversion"/>
  </si>
  <si>
    <t>gas碳成本</t>
    <phoneticPr fontId="1" type="noConversion"/>
  </si>
  <si>
    <t>carbon_emission</t>
  </si>
  <si>
    <t>S-Q1</t>
    <phoneticPr fontId="1" type="noConversion"/>
  </si>
  <si>
    <t>S-Q2</t>
    <phoneticPr fontId="1" type="noConversion"/>
  </si>
  <si>
    <t>S-Q3</t>
    <phoneticPr fontId="1" type="noConversion"/>
  </si>
  <si>
    <t>S-Q4</t>
    <phoneticPr fontId="1" type="noConversion"/>
  </si>
  <si>
    <t>CCS</t>
    <phoneticPr fontId="1" type="noConversion"/>
  </si>
  <si>
    <t>Gas</t>
    <phoneticPr fontId="1" type="noConversion"/>
  </si>
  <si>
    <t>Coal</t>
    <phoneticPr fontId="1" type="noConversion"/>
  </si>
  <si>
    <t>S-Q0</t>
    <phoneticPr fontId="1" type="noConversion"/>
  </si>
  <si>
    <t>S0</t>
    <phoneticPr fontId="1" type="noConversion"/>
  </si>
  <si>
    <t>系统综合运行成本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</si>
</sst>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5"/>
      <name val="等线"/>
      <family val="2"/>
      <charset val="134"/>
      <scheme val="minor"/>
    </font>
    <font>
      <sz val="12"/>
      <color rgb="FF0070C0"/>
      <name val="等线"/>
      <family val="2"/>
      <charset val="134"/>
      <scheme val="minor"/>
    </font>
    <font>
      <sz val="12"/>
      <color theme="6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9" fontId="0" fillId="0" borderId="0" xfId="0" applyNumberFormat="1">
      <alignment vertical="center"/>
    </xf>
    <xf numFmtId="11" fontId="0" fillId="0" borderId="0" xfId="0" applyNumberFormat="1">
      <alignment vertical="center"/>
    </xf>
    <xf numFmtId="11" fontId="2" fillId="0" borderId="0" xfId="0" applyNumberFormat="1" applyFont="1">
      <alignment vertical="center"/>
    </xf>
    <xf numFmtId="11" fontId="3" fillId="0" borderId="0" xfId="0" applyNumberFormat="1" applyFont="1">
      <alignment vertical="center"/>
    </xf>
    <xf numFmtId="11" fontId="4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不同碳配额水平成本!$A$2</c:f>
              <c:strCache>
                <c:ptCount val="1"/>
                <c:pt idx="0">
                  <c:v>总投资成本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不同碳配额水平成本!$C$2:$F$2</c:f>
              <c:numCache>
                <c:formatCode>0.00E+00</c:formatCode>
                <c:ptCount val="4"/>
                <c:pt idx="0" formatCode="General">
                  <c:v>71744188955.492096</c:v>
                </c:pt>
                <c:pt idx="1">
                  <c:v>70636661195.227402</c:v>
                </c:pt>
                <c:pt idx="2">
                  <c:v>73073533235.755096</c:v>
                </c:pt>
                <c:pt idx="3">
                  <c:v>73718583505.237396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D-E540-85E7-FEA86E4A4683}"/>
            </c:ext>
          </c:extLst>
        </c:ser>
        <c:ser>
          <c:idx val="1"/>
          <c:order val="1"/>
          <c:tx>
            <c:strRef>
              <c:f>不同碳配额水平成本!$A$3</c:f>
              <c:strCache>
                <c:ptCount val="1"/>
                <c:pt idx="0">
                  <c:v>总运行成本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不同碳配额水平成本!$C$3:$F$3</c:f>
              <c:numCache>
                <c:formatCode>0.00E+00</c:formatCode>
                <c:ptCount val="4"/>
                <c:pt idx="0" formatCode="General">
                  <c:v>77973897904.574707</c:v>
                </c:pt>
                <c:pt idx="1">
                  <c:v>81358961874.474106</c:v>
                </c:pt>
                <c:pt idx="2">
                  <c:v>80211868183.155502</c:v>
                </c:pt>
                <c:pt idx="3">
                  <c:v>83649613878.318497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D-E540-85E7-FEA86E4A4683}"/>
            </c:ext>
          </c:extLst>
        </c:ser>
        <c:ser>
          <c:idx val="2"/>
          <c:order val="2"/>
          <c:tx>
            <c:strRef>
              <c:f>不同碳配额水平成本!$A$7</c:f>
              <c:strCache>
                <c:ptCount val="1"/>
                <c:pt idx="0">
                  <c:v>总碳成本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不同碳配额水平成本!$C$7:$F$7</c:f>
              <c:numCache>
                <c:formatCode>0.00E+00</c:formatCode>
                <c:ptCount val="4"/>
                <c:pt idx="0" formatCode="General">
                  <c:v>-538972653.585392</c:v>
                </c:pt>
                <c:pt idx="1">
                  <c:v>1577064091.7702703</c:v>
                </c:pt>
                <c:pt idx="2" formatCode="General">
                  <c:v>4814031452.3781996</c:v>
                </c:pt>
                <c:pt idx="3" formatCode="General">
                  <c:v>-1246702082.79267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2D-E540-85E7-FEA86E4A4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097952"/>
        <c:axId val="551599728"/>
      </c:barChart>
      <c:catAx>
        <c:axId val="96209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599728"/>
        <c:crosses val="autoZero"/>
        <c:auto val="1"/>
        <c:lblAlgn val="ctr"/>
        <c:lblOffset val="100"/>
        <c:noMultiLvlLbl val="0"/>
      </c:catAx>
      <c:valAx>
        <c:axId val="55159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0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新投建机组碳成本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'-20%'!$K$30</c:f>
              <c:strCache>
                <c:ptCount val="1"/>
                <c:pt idx="0">
                  <c:v>常规燃煤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'-20%'!$L$30:$Z$30</c:f>
              <c:numCache>
                <c:formatCode>General</c:formatCode>
                <c:ptCount val="15"/>
                <c:pt idx="0">
                  <c:v>91580360.8728479</c:v>
                </c:pt>
                <c:pt idx="1">
                  <c:v>101300153.164756</c:v>
                </c:pt>
                <c:pt idx="2">
                  <c:v>118522549.69508199</c:v>
                </c:pt>
                <c:pt idx="3">
                  <c:v>132724891.396622</c:v>
                </c:pt>
                <c:pt idx="4">
                  <c:v>152517608.82698801</c:v>
                </c:pt>
                <c:pt idx="5">
                  <c:v>171498666.26470399</c:v>
                </c:pt>
                <c:pt idx="6">
                  <c:v>137099951.65280601</c:v>
                </c:pt>
                <c:pt idx="7">
                  <c:v>157392288.88249299</c:v>
                </c:pt>
                <c:pt idx="8">
                  <c:v>179693825.360228</c:v>
                </c:pt>
                <c:pt idx="9">
                  <c:v>167334798.31294799</c:v>
                </c:pt>
                <c:pt idx="10">
                  <c:v>188668780.461983</c:v>
                </c:pt>
                <c:pt idx="11">
                  <c:v>198788845.390641</c:v>
                </c:pt>
                <c:pt idx="12">
                  <c:v>196532719.91999999</c:v>
                </c:pt>
                <c:pt idx="13">
                  <c:v>201903668.63999999</c:v>
                </c:pt>
                <c:pt idx="14">
                  <c:v>207345258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4-834E-8EB0-183B2DB83CF9}"/>
            </c:ext>
          </c:extLst>
        </c:ser>
        <c:ser>
          <c:idx val="1"/>
          <c:order val="1"/>
          <c:tx>
            <c:strRef>
              <c:f>'-20%'!$K$31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'-20%'!$L$31:$Z$31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-193438908.95130199</c:v>
                </c:pt>
                <c:pt idx="7">
                  <c:v>-242574071.03999999</c:v>
                </c:pt>
                <c:pt idx="8">
                  <c:v>-241016613.12</c:v>
                </c:pt>
                <c:pt idx="9">
                  <c:v>-468934198.782103</c:v>
                </c:pt>
                <c:pt idx="10">
                  <c:v>-468868821.00784999</c:v>
                </c:pt>
                <c:pt idx="11">
                  <c:v>-472688478.72000003</c:v>
                </c:pt>
                <c:pt idx="12">
                  <c:v>-615673855.45646501</c:v>
                </c:pt>
                <c:pt idx="13">
                  <c:v>-614455117.28185797</c:v>
                </c:pt>
                <c:pt idx="14">
                  <c:v>-625392530.27174997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94-834E-8EB0-183B2DB83CF9}"/>
            </c:ext>
          </c:extLst>
        </c:ser>
        <c:ser>
          <c:idx val="2"/>
          <c:order val="2"/>
          <c:tx>
            <c:strRef>
              <c:f>'-20%'!$K$32</c:f>
              <c:strCache>
                <c:ptCount val="1"/>
                <c:pt idx="0">
                  <c:v>燃气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'-20%'!$L$32:$Z$32</c:f>
              <c:numCache>
                <c:formatCode>General</c:formatCode>
                <c:ptCount val="15"/>
                <c:pt idx="0">
                  <c:v>77023508.815951899</c:v>
                </c:pt>
                <c:pt idx="1">
                  <c:v>95188107.7647966</c:v>
                </c:pt>
                <c:pt idx="2">
                  <c:v>113185299.00027899</c:v>
                </c:pt>
                <c:pt idx="3">
                  <c:v>144956232.049732</c:v>
                </c:pt>
                <c:pt idx="4">
                  <c:v>169287410.392564</c:v>
                </c:pt>
                <c:pt idx="5">
                  <c:v>198646512.029791</c:v>
                </c:pt>
                <c:pt idx="6">
                  <c:v>166486435.913497</c:v>
                </c:pt>
                <c:pt idx="7">
                  <c:v>191585467.24150199</c:v>
                </c:pt>
                <c:pt idx="8">
                  <c:v>222775604.09226099</c:v>
                </c:pt>
                <c:pt idx="9">
                  <c:v>181830369.486808</c:v>
                </c:pt>
                <c:pt idx="10">
                  <c:v>221275250.81020701</c:v>
                </c:pt>
                <c:pt idx="11">
                  <c:v>289448897.33120602</c:v>
                </c:pt>
                <c:pt idx="12">
                  <c:v>302019432.71971798</c:v>
                </c:pt>
                <c:pt idx="13">
                  <c:v>354605185.04629397</c:v>
                </c:pt>
                <c:pt idx="14">
                  <c:v>388888606.86489999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94-834E-8EB0-183B2DB83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3945871"/>
        <c:axId val="1415167823"/>
      </c:barChart>
      <c:catAx>
        <c:axId val="1423945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5167823"/>
        <c:crosses val="autoZero"/>
        <c:auto val="1"/>
        <c:lblAlgn val="ctr"/>
        <c:lblOffset val="100"/>
        <c:noMultiLvlLbl val="0"/>
      </c:catAx>
      <c:valAx>
        <c:axId val="14151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94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规划期内新建电源装机容量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'-40%'!$C$9</c:f>
              <c:strCache>
                <c:ptCount val="1"/>
                <c:pt idx="0">
                  <c:v>常规燃煤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'-40%'!$D$9:$H$9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A-2C4D-917B-B6A93CAA5AF6}"/>
            </c:ext>
          </c:extLst>
        </c:ser>
        <c:ser>
          <c:idx val="1"/>
          <c:order val="1"/>
          <c:tx>
            <c:strRef>
              <c:f>'-40%'!$C$10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'-40%'!$D$10:$H$10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3A-2C4D-917B-B6A93CAA5AF6}"/>
            </c:ext>
          </c:extLst>
        </c:ser>
        <c:ser>
          <c:idx val="2"/>
          <c:order val="2"/>
          <c:tx>
            <c:strRef>
              <c:f>'-40%'!$C$11</c:f>
              <c:strCache>
                <c:ptCount val="1"/>
                <c:pt idx="0">
                  <c:v>燃气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'-40%'!$D$11:$H$11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11.8</c:v>
                </c:pt>
                <c:pt idx="3">
                  <c:v>14</c:v>
                </c:pt>
                <c:pt idx="4">
                  <c:v>19.7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3A-2C4D-917B-B6A93CAA5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3575503"/>
        <c:axId val="1009796288"/>
      </c:barChart>
      <c:catAx>
        <c:axId val="1423575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9796288"/>
        <c:crosses val="autoZero"/>
        <c:auto val="1"/>
        <c:lblAlgn val="ctr"/>
        <c:lblOffset val="100"/>
        <c:noMultiLvlLbl val="0"/>
      </c:catAx>
      <c:valAx>
        <c:axId val="10097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57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'-40%'!$K$8</c:f>
              <c:strCache>
                <c:ptCount val="1"/>
                <c:pt idx="0">
                  <c:v>常规燃煤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'-40%'!$L$8:$Z$8</c:f>
              <c:numCache>
                <c:formatCode>General</c:formatCode>
                <c:ptCount val="15"/>
                <c:pt idx="0">
                  <c:v>157.233408735523</c:v>
                </c:pt>
                <c:pt idx="1">
                  <c:v>175.92127818859001</c:v>
                </c:pt>
                <c:pt idx="2">
                  <c:v>184.71392387168601</c:v>
                </c:pt>
                <c:pt idx="3">
                  <c:v>126.24837730441899</c:v>
                </c:pt>
                <c:pt idx="4">
                  <c:v>149.53524080306499</c:v>
                </c:pt>
                <c:pt idx="5">
                  <c:v>172.19248444653601</c:v>
                </c:pt>
                <c:pt idx="6">
                  <c:v>173.34642576396899</c:v>
                </c:pt>
                <c:pt idx="7">
                  <c:v>181.85176434591801</c:v>
                </c:pt>
                <c:pt idx="8">
                  <c:v>188.06654744815401</c:v>
                </c:pt>
                <c:pt idx="9">
                  <c:v>145.22702777920699</c:v>
                </c:pt>
                <c:pt idx="10">
                  <c:v>155.82396178831999</c:v>
                </c:pt>
                <c:pt idx="11">
                  <c:v>149.16836512244501</c:v>
                </c:pt>
                <c:pt idx="12">
                  <c:v>122.56650761430799</c:v>
                </c:pt>
                <c:pt idx="13">
                  <c:v>127.485107217391</c:v>
                </c:pt>
                <c:pt idx="14">
                  <c:v>133.848940397229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C-CE43-A809-C895DCED61EE}"/>
            </c:ext>
          </c:extLst>
        </c:ser>
        <c:ser>
          <c:idx val="1"/>
          <c:order val="1"/>
          <c:tx>
            <c:strRef>
              <c:f>'-40%'!$K$9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'-40%'!$L$9:$Z$9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106.86883100035899</c:v>
                </c:pt>
                <c:pt idx="4">
                  <c:v>110.90711684783</c:v>
                </c:pt>
                <c:pt idx="5">
                  <c:v>113.853560356866</c:v>
                </c:pt>
                <c:pt idx="6">
                  <c:v>113.702508111407</c:v>
                </c:pt>
                <c:pt idx="7">
                  <c:v>118.14380697429699</c:v>
                </c:pt>
                <c:pt idx="8">
                  <c:v>122.76687206944</c:v>
                </c:pt>
                <c:pt idx="9">
                  <c:v>229.48586143861701</c:v>
                </c:pt>
                <c:pt idx="10">
                  <c:v>239.36747742541201</c:v>
                </c:pt>
                <c:pt idx="11">
                  <c:v>252.333586177786</c:v>
                </c:pt>
                <c:pt idx="12">
                  <c:v>328.03485982927401</c:v>
                </c:pt>
                <c:pt idx="13">
                  <c:v>328.5</c:v>
                </c:pt>
                <c:pt idx="14">
                  <c:v>331.2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8C-CE43-A809-C895DCED61EE}"/>
            </c:ext>
          </c:extLst>
        </c:ser>
        <c:ser>
          <c:idx val="2"/>
          <c:order val="2"/>
          <c:tx>
            <c:strRef>
              <c:f>'-40%'!$K$10</c:f>
              <c:strCache>
                <c:ptCount val="1"/>
                <c:pt idx="0">
                  <c:v>燃气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'-40%'!$L$10:$Z$10</c:f>
              <c:numCache>
                <c:formatCode>General</c:formatCode>
                <c:ptCount val="15"/>
                <c:pt idx="0">
                  <c:v>30</c:v>
                </c:pt>
                <c:pt idx="1">
                  <c:v>34.119988054744702</c:v>
                </c:pt>
                <c:pt idx="2">
                  <c:v>48.925536156525702</c:v>
                </c:pt>
                <c:pt idx="3">
                  <c:v>30</c:v>
                </c:pt>
                <c:pt idx="4">
                  <c:v>30</c:v>
                </c:pt>
                <c:pt idx="5">
                  <c:v>34.482679912705798</c:v>
                </c:pt>
                <c:pt idx="6">
                  <c:v>79.330721835261997</c:v>
                </c:pt>
                <c:pt idx="7">
                  <c:v>105.287691543739</c:v>
                </c:pt>
                <c:pt idx="8">
                  <c:v>132.14583056593699</c:v>
                </c:pt>
                <c:pt idx="9">
                  <c:v>121.255085965226</c:v>
                </c:pt>
                <c:pt idx="10">
                  <c:v>151.78099838120499</c:v>
                </c:pt>
                <c:pt idx="11">
                  <c:v>202.740707267038</c:v>
                </c:pt>
                <c:pt idx="12">
                  <c:v>255.84011280644299</c:v>
                </c:pt>
                <c:pt idx="13">
                  <c:v>287.52610604641001</c:v>
                </c:pt>
                <c:pt idx="14">
                  <c:v>306.736705800479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8C-CE43-A809-C895DCED6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4592623"/>
        <c:axId val="1047586768"/>
      </c:barChart>
      <c:catAx>
        <c:axId val="1414592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7586768"/>
        <c:crosses val="autoZero"/>
        <c:auto val="1"/>
        <c:lblAlgn val="ctr"/>
        <c:lblOffset val="100"/>
        <c:noMultiLvlLbl val="0"/>
      </c:catAx>
      <c:valAx>
        <c:axId val="10475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459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'-40%'!$K$30</c:f>
              <c:strCache>
                <c:ptCount val="1"/>
                <c:pt idx="0">
                  <c:v>常规燃煤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'-40%'!$L$30:$Z$30</c:f>
              <c:numCache>
                <c:formatCode>General</c:formatCode>
                <c:ptCount val="15"/>
                <c:pt idx="0">
                  <c:v>249930278.37717599</c:v>
                </c:pt>
                <c:pt idx="1">
                  <c:v>293475538.95521802</c:v>
                </c:pt>
                <c:pt idx="2">
                  <c:v>323055158.55589098</c:v>
                </c:pt>
                <c:pt idx="3">
                  <c:v>226790565.01562199</c:v>
                </c:pt>
                <c:pt idx="4">
                  <c:v>277486564.94861603</c:v>
                </c:pt>
                <c:pt idx="5">
                  <c:v>329858259.88921303</c:v>
                </c:pt>
                <c:pt idx="6">
                  <c:v>342587037.42586398</c:v>
                </c:pt>
                <c:pt idx="7">
                  <c:v>368452587.51773</c:v>
                </c:pt>
                <c:pt idx="8">
                  <c:v>390509127.463103</c:v>
                </c:pt>
                <c:pt idx="9">
                  <c:v>308940439.60551298</c:v>
                </c:pt>
                <c:pt idx="10">
                  <c:v>339489053.15894401</c:v>
                </c:pt>
                <c:pt idx="11">
                  <c:v>332730987.36361301</c:v>
                </c:pt>
                <c:pt idx="12">
                  <c:v>281292316.65867299</c:v>
                </c:pt>
                <c:pt idx="13">
                  <c:v>299342629.858823</c:v>
                </c:pt>
                <c:pt idx="14">
                  <c:v>321455229.17937601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1-E646-BBD0-1A5A011546F6}"/>
            </c:ext>
          </c:extLst>
        </c:ser>
        <c:ser>
          <c:idx val="1"/>
          <c:order val="1"/>
          <c:tx>
            <c:strRef>
              <c:f>'-40%'!$K$31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'-40%'!$L$31:$Z$31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-128733804.82048801</c:v>
                </c:pt>
                <c:pt idx="4">
                  <c:v>-132698657.338829</c:v>
                </c:pt>
                <c:pt idx="5">
                  <c:v>-135300478.86539999</c:v>
                </c:pt>
                <c:pt idx="6">
                  <c:v>-134198645.022278</c:v>
                </c:pt>
                <c:pt idx="7">
                  <c:v>-138482183.00713301</c:v>
                </c:pt>
                <c:pt idx="8">
                  <c:v>-142905250.21254399</c:v>
                </c:pt>
                <c:pt idx="9">
                  <c:v>-265268627.97212201</c:v>
                </c:pt>
                <c:pt idx="10">
                  <c:v>-274749351.30827099</c:v>
                </c:pt>
                <c:pt idx="11">
                  <c:v>-287585163.48739898</c:v>
                </c:pt>
                <c:pt idx="12">
                  <c:v>-371498940.60133499</c:v>
                </c:pt>
                <c:pt idx="13">
                  <c:v>-369363921.75</c:v>
                </c:pt>
                <c:pt idx="14">
                  <c:v>-369730776.09600002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1-E646-BBD0-1A5A011546F6}"/>
            </c:ext>
          </c:extLst>
        </c:ser>
        <c:ser>
          <c:idx val="2"/>
          <c:order val="2"/>
          <c:tx>
            <c:strRef>
              <c:f>'-40%'!$K$32</c:f>
              <c:strCache>
                <c:ptCount val="1"/>
                <c:pt idx="0">
                  <c:v>燃气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'-40%'!$L$32:$Z$32</c:f>
              <c:numCache>
                <c:formatCode>General</c:formatCode>
                <c:ptCount val="15"/>
                <c:pt idx="0">
                  <c:v>33612667.5</c:v>
                </c:pt>
                <c:pt idx="1">
                  <c:v>40002488.268907599</c:v>
                </c:pt>
                <c:pt idx="2">
                  <c:v>60077208.9580082</c:v>
                </c:pt>
                <c:pt idx="3">
                  <c:v>37773120</c:v>
                </c:pt>
                <c:pt idx="4">
                  <c:v>39310062</c:v>
                </c:pt>
                <c:pt idx="5">
                  <c:v>46552346.156352602</c:v>
                </c:pt>
                <c:pt idx="6">
                  <c:v>112927965.523177</c:v>
                </c:pt>
                <c:pt idx="7">
                  <c:v>152275186.842825</c:v>
                </c:pt>
                <c:pt idx="8">
                  <c:v>194555587.34147999</c:v>
                </c:pt>
                <c:pt idx="9">
                  <c:v>185006377.10320699</c:v>
                </c:pt>
                <c:pt idx="10">
                  <c:v>235066180.07874799</c:v>
                </c:pt>
                <c:pt idx="11">
                  <c:v>321437919.35839403</c:v>
                </c:pt>
                <c:pt idx="12">
                  <c:v>417934023.65327901</c:v>
                </c:pt>
                <c:pt idx="13">
                  <c:v>479788637.65170902</c:v>
                </c:pt>
                <c:pt idx="14">
                  <c:v>522831708.45053899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51-E646-BBD0-1A5A01154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4754464"/>
        <c:axId val="284756176"/>
      </c:barChart>
      <c:catAx>
        <c:axId val="28475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756176"/>
        <c:crosses val="autoZero"/>
        <c:auto val="1"/>
        <c:lblAlgn val="ctr"/>
        <c:lblOffset val="100"/>
        <c:noMultiLvlLbl val="0"/>
      </c:catAx>
      <c:valAx>
        <c:axId val="2847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7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'-60%'!$C$9</c:f>
              <c:strCache>
                <c:ptCount val="1"/>
                <c:pt idx="0">
                  <c:v>常规燃煤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'-60%'!$D$9:$H$9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0-5243-98A7-AD798D4C3ED7}"/>
            </c:ext>
          </c:extLst>
        </c:ser>
        <c:ser>
          <c:idx val="1"/>
          <c:order val="1"/>
          <c:tx>
            <c:strRef>
              <c:f>'-60%'!$C$10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'-60%'!$D$10:$H$10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50-5243-98A7-AD798D4C3ED7}"/>
            </c:ext>
          </c:extLst>
        </c:ser>
        <c:ser>
          <c:idx val="2"/>
          <c:order val="2"/>
          <c:tx>
            <c:strRef>
              <c:f>'-60%'!$C$11</c:f>
              <c:strCache>
                <c:ptCount val="1"/>
                <c:pt idx="0">
                  <c:v>燃气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'-60%'!$D$11:$H$11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15</c:v>
                </c:pt>
                <c:pt idx="3">
                  <c:v>18.899999999999999</c:v>
                </c:pt>
                <c:pt idx="4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50-5243-98A7-AD798D4C3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4918448"/>
        <c:axId val="284920160"/>
      </c:barChart>
      <c:catAx>
        <c:axId val="284918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920160"/>
        <c:crosses val="autoZero"/>
        <c:auto val="1"/>
        <c:lblAlgn val="ctr"/>
        <c:lblOffset val="100"/>
        <c:noMultiLvlLbl val="0"/>
      </c:catAx>
      <c:valAx>
        <c:axId val="28492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91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'-60%'!$K$8</c:f>
              <c:strCache>
                <c:ptCount val="1"/>
                <c:pt idx="0">
                  <c:v>常规燃煤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'-60%'!$L$8:$Z$8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E043-BC3A-C36ED11F52F1}"/>
            </c:ext>
          </c:extLst>
        </c:ser>
        <c:ser>
          <c:idx val="1"/>
          <c:order val="1"/>
          <c:tx>
            <c:strRef>
              <c:f>'-60%'!$K$9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'-60%'!$L$9:$Z$9</c:f>
              <c:numCache>
                <c:formatCode>General</c:formatCode>
                <c:ptCount val="15"/>
                <c:pt idx="0">
                  <c:v>78.205114562991099</c:v>
                </c:pt>
                <c:pt idx="1">
                  <c:v>81.723327258567195</c:v>
                </c:pt>
                <c:pt idx="2">
                  <c:v>107.849571000799</c:v>
                </c:pt>
                <c:pt idx="3">
                  <c:v>110.45212974936599</c:v>
                </c:pt>
                <c:pt idx="4">
                  <c:v>114.104729325316</c:v>
                </c:pt>
                <c:pt idx="5">
                  <c:v>118.724821593684</c:v>
                </c:pt>
                <c:pt idx="6">
                  <c:v>224.036158612354</c:v>
                </c:pt>
                <c:pt idx="7">
                  <c:v>232.119417662053</c:v>
                </c:pt>
                <c:pt idx="8">
                  <c:v>243.02908747625301</c:v>
                </c:pt>
                <c:pt idx="9">
                  <c:v>338.52385566237302</c:v>
                </c:pt>
                <c:pt idx="10">
                  <c:v>356.52457006977102</c:v>
                </c:pt>
                <c:pt idx="11">
                  <c:v>371.14324960986801</c:v>
                </c:pt>
                <c:pt idx="12">
                  <c:v>426.97316881567599</c:v>
                </c:pt>
                <c:pt idx="13">
                  <c:v>433.52267720485702</c:v>
                </c:pt>
                <c:pt idx="14">
                  <c:v>448.34703373797697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E043-BC3A-C36ED11F52F1}"/>
            </c:ext>
          </c:extLst>
        </c:ser>
        <c:ser>
          <c:idx val="2"/>
          <c:order val="2"/>
          <c:tx>
            <c:strRef>
              <c:f>'-60%'!$K$10</c:f>
              <c:strCache>
                <c:ptCount val="1"/>
                <c:pt idx="0">
                  <c:v>燃气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'-60%'!$L$10:$Z$10</c:f>
              <c:numCache>
                <c:formatCode>General</c:formatCode>
                <c:ptCount val="15"/>
                <c:pt idx="0">
                  <c:v>92.664428054035298</c:v>
                </c:pt>
                <c:pt idx="1">
                  <c:v>111.119420643929</c:v>
                </c:pt>
                <c:pt idx="2">
                  <c:v>109.256777792348</c:v>
                </c:pt>
                <c:pt idx="3">
                  <c:v>141.77701099403399</c:v>
                </c:pt>
                <c:pt idx="4">
                  <c:v>166.658631092495</c:v>
                </c:pt>
                <c:pt idx="5">
                  <c:v>193.78654027170899</c:v>
                </c:pt>
                <c:pt idx="6">
                  <c:v>132.71051134359999</c:v>
                </c:pt>
                <c:pt idx="7">
                  <c:v>161.47387836030401</c:v>
                </c:pt>
                <c:pt idx="8">
                  <c:v>192.518132648061</c:v>
                </c:pt>
                <c:pt idx="9">
                  <c:v>150.09885109266</c:v>
                </c:pt>
                <c:pt idx="10">
                  <c:v>199.38330160274501</c:v>
                </c:pt>
                <c:pt idx="11">
                  <c:v>237.257075213729</c:v>
                </c:pt>
                <c:pt idx="12">
                  <c:v>242.927012297327</c:v>
                </c:pt>
                <c:pt idx="13">
                  <c:v>282.849867963858</c:v>
                </c:pt>
                <c:pt idx="14">
                  <c:v>302.448762422595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63-E043-BC3A-C36ED11F5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1907600"/>
        <c:axId val="547034528"/>
      </c:barChart>
      <c:catAx>
        <c:axId val="55190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034528"/>
        <c:crosses val="autoZero"/>
        <c:auto val="1"/>
        <c:lblAlgn val="ctr"/>
        <c:lblOffset val="100"/>
        <c:noMultiLvlLbl val="0"/>
      </c:catAx>
      <c:valAx>
        <c:axId val="54703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90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'-60%'!$K$29</c:f>
              <c:strCache>
                <c:ptCount val="1"/>
                <c:pt idx="0">
                  <c:v>常规燃煤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'-60%'!$L$29:$Z$29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F-FD41-A56B-6668FA089898}"/>
            </c:ext>
          </c:extLst>
        </c:ser>
        <c:ser>
          <c:idx val="1"/>
          <c:order val="1"/>
          <c:tx>
            <c:strRef>
              <c:f>'-60%'!$K$30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'-60%'!$L$30:$Z$30</c:f>
              <c:numCache>
                <c:formatCode>General</c:formatCode>
                <c:ptCount val="15"/>
                <c:pt idx="0">
                  <c:v>-54567349.347912498</c:v>
                </c:pt>
                <c:pt idx="1">
                  <c:v>-56591272.128396198</c:v>
                </c:pt>
                <c:pt idx="2">
                  <c:v>-74070619.453202203</c:v>
                </c:pt>
                <c:pt idx="3">
                  <c:v>-75260738.113320395</c:v>
                </c:pt>
                <c:pt idx="4">
                  <c:v>-77132514.929326907</c:v>
                </c:pt>
                <c:pt idx="5">
                  <c:v>-79613560.061691195</c:v>
                </c:pt>
                <c:pt idx="6">
                  <c:v>-149020859.09879899</c:v>
                </c:pt>
                <c:pt idx="7">
                  <c:v>-153142289.93636599</c:v>
                </c:pt>
                <c:pt idx="8">
                  <c:v>-159025752.870527</c:v>
                </c:pt>
                <c:pt idx="9">
                  <c:v>-219681941.712625</c:v>
                </c:pt>
                <c:pt idx="10">
                  <c:v>-229435311.889727</c:v>
                </c:pt>
                <c:pt idx="11">
                  <c:v>-236835830.69448701</c:v>
                </c:pt>
                <c:pt idx="12">
                  <c:v>-270100734.622877</c:v>
                </c:pt>
                <c:pt idx="13">
                  <c:v>-271902417.04096401</c:v>
                </c:pt>
                <c:pt idx="14">
                  <c:v>-278778580.089872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FF-FD41-A56B-6668FA089898}"/>
            </c:ext>
          </c:extLst>
        </c:ser>
        <c:ser>
          <c:idx val="2"/>
          <c:order val="2"/>
          <c:tx>
            <c:strRef>
              <c:f>'-60%'!$K$31</c:f>
              <c:strCache>
                <c:ptCount val="1"/>
                <c:pt idx="0">
                  <c:v>燃气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'-60%'!$L$31:$Z$31</c:f>
              <c:numCache>
                <c:formatCode>General</c:formatCode>
                <c:ptCount val="15"/>
                <c:pt idx="0">
                  <c:v>136240477.66522801</c:v>
                </c:pt>
                <c:pt idx="1">
                  <c:v>170550811.60206801</c:v>
                </c:pt>
                <c:pt idx="2">
                  <c:v>175006344.17566699</c:v>
                </c:pt>
                <c:pt idx="3">
                  <c:v>232164959.47512701</c:v>
                </c:pt>
                <c:pt idx="4">
                  <c:v>281927006.67238098</c:v>
                </c:pt>
                <c:pt idx="5">
                  <c:v>336811486.96832901</c:v>
                </c:pt>
                <c:pt idx="6">
                  <c:v>236783102.939138</c:v>
                </c:pt>
                <c:pt idx="7">
                  <c:v>293829333.70977199</c:v>
                </c:pt>
                <c:pt idx="8">
                  <c:v>357175680.29949498</c:v>
                </c:pt>
                <c:pt idx="9">
                  <c:v>285230876.33146501</c:v>
                </c:pt>
                <c:pt idx="10">
                  <c:v>385238514.81116802</c:v>
                </c:pt>
                <c:pt idx="11">
                  <c:v>466272171.32705098</c:v>
                </c:pt>
                <c:pt idx="12">
                  <c:v>496034990.69440001</c:v>
                </c:pt>
                <c:pt idx="13">
                  <c:v>588320832.59990597</c:v>
                </c:pt>
                <c:pt idx="14">
                  <c:v>643240525.61723006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FF-FD41-A56B-6668FA08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039552"/>
        <c:axId val="552321648"/>
      </c:barChart>
      <c:catAx>
        <c:axId val="15103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321648"/>
        <c:crosses val="autoZero"/>
        <c:auto val="1"/>
        <c:lblAlgn val="ctr"/>
        <c:lblOffset val="100"/>
        <c:noMultiLvlLbl val="0"/>
      </c:catAx>
      <c:valAx>
        <c:axId val="5523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03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规划期内新建电源装机容量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'+20%'!$C$9</c:f>
              <c:strCache>
                <c:ptCount val="1"/>
                <c:pt idx="0">
                  <c:v>常规燃煤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'+20%'!$D$9:$H$9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0-A542-A8C0-8D3C6A60D412}"/>
            </c:ext>
          </c:extLst>
        </c:ser>
        <c:ser>
          <c:idx val="1"/>
          <c:order val="1"/>
          <c:tx>
            <c:strRef>
              <c:f>'+20%'!$C$10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'+20%'!$D$10:$H$10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50-A542-A8C0-8D3C6A60D412}"/>
            </c:ext>
          </c:extLst>
        </c:ser>
        <c:ser>
          <c:idx val="2"/>
          <c:order val="2"/>
          <c:tx>
            <c:strRef>
              <c:f>'+20%'!$C$11</c:f>
              <c:strCache>
                <c:ptCount val="1"/>
                <c:pt idx="0">
                  <c:v>燃气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'+20%'!$D$11:$H$11</c:f>
              <c:numCache>
                <c:formatCode>General</c:formatCode>
                <c:ptCount val="5"/>
                <c:pt idx="0">
                  <c:v>10</c:v>
                </c:pt>
                <c:pt idx="1">
                  <c:v>14.4</c:v>
                </c:pt>
                <c:pt idx="2">
                  <c:v>14.4</c:v>
                </c:pt>
                <c:pt idx="3">
                  <c:v>14.4</c:v>
                </c:pt>
                <c:pt idx="4">
                  <c:v>16.2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50-A542-A8C0-8D3C6A60D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504624"/>
        <c:axId val="788814304"/>
      </c:barChart>
      <c:catAx>
        <c:axId val="619504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814304"/>
        <c:crosses val="autoZero"/>
        <c:auto val="1"/>
        <c:lblAlgn val="ctr"/>
        <c:lblOffset val="100"/>
        <c:noMultiLvlLbl val="0"/>
      </c:catAx>
      <c:valAx>
        <c:axId val="7888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'+20%'!$K$8</c:f>
              <c:strCache>
                <c:ptCount val="1"/>
                <c:pt idx="0">
                  <c:v>常规燃煤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'+20%'!$L$8:$Z$8</c:f>
              <c:numCache>
                <c:formatCode>General</c:formatCode>
                <c:ptCount val="15"/>
                <c:pt idx="0">
                  <c:v>123.322318225351</c:v>
                </c:pt>
                <c:pt idx="1">
                  <c:v>127.319504794561</c:v>
                </c:pt>
                <c:pt idx="2">
                  <c:v>131.75831815113301</c:v>
                </c:pt>
                <c:pt idx="3">
                  <c:v>135.12146358074801</c:v>
                </c:pt>
                <c:pt idx="4">
                  <c:v>136.84459685953999</c:v>
                </c:pt>
                <c:pt idx="5">
                  <c:v>138.190411587255</c:v>
                </c:pt>
                <c:pt idx="6">
                  <c:v>375.68052697476003</c:v>
                </c:pt>
                <c:pt idx="7">
                  <c:v>388.01535859324503</c:v>
                </c:pt>
                <c:pt idx="8">
                  <c:v>400.54361717458499</c:v>
                </c:pt>
                <c:pt idx="9">
                  <c:v>438.61232742511203</c:v>
                </c:pt>
                <c:pt idx="10">
                  <c:v>447.40022664934997</c:v>
                </c:pt>
                <c:pt idx="11">
                  <c:v>461.80819123350898</c:v>
                </c:pt>
                <c:pt idx="12">
                  <c:v>417.82229373118099</c:v>
                </c:pt>
                <c:pt idx="13">
                  <c:v>433.68630379899201</c:v>
                </c:pt>
                <c:pt idx="14">
                  <c:v>448.339932053545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4-574F-816D-0720E0D38302}"/>
            </c:ext>
          </c:extLst>
        </c:ser>
        <c:ser>
          <c:idx val="1"/>
          <c:order val="1"/>
          <c:tx>
            <c:strRef>
              <c:f>'+20%'!$K$9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'+20%'!$L$9:$Z$9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143.05518691063401</c:v>
                </c:pt>
                <c:pt idx="13">
                  <c:v>142.88349103707901</c:v>
                </c:pt>
                <c:pt idx="14">
                  <c:v>142.90073239346401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4-574F-816D-0720E0D38302}"/>
            </c:ext>
          </c:extLst>
        </c:ser>
        <c:ser>
          <c:idx val="2"/>
          <c:order val="2"/>
          <c:tx>
            <c:strRef>
              <c:f>'+20%'!$K$10</c:f>
              <c:strCache>
                <c:ptCount val="1"/>
                <c:pt idx="0">
                  <c:v>燃气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'+20%'!$L$10:$Z$10</c:f>
              <c:numCache>
                <c:formatCode>General</c:formatCode>
                <c:ptCount val="15"/>
                <c:pt idx="0">
                  <c:v>74.864819443665098</c:v>
                </c:pt>
                <c:pt idx="1">
                  <c:v>90.676188245635302</c:v>
                </c:pt>
                <c:pt idx="2">
                  <c:v>109.256777792348</c:v>
                </c:pt>
                <c:pt idx="3">
                  <c:v>140.748765985067</c:v>
                </c:pt>
                <c:pt idx="4">
                  <c:v>167.32565598179801</c:v>
                </c:pt>
                <c:pt idx="5">
                  <c:v>198.03640760513801</c:v>
                </c:pt>
                <c:pt idx="6">
                  <c:v>86.4</c:v>
                </c:pt>
                <c:pt idx="7">
                  <c:v>89.867570721705107</c:v>
                </c:pt>
                <c:pt idx="8">
                  <c:v>109.62534522382001</c:v>
                </c:pt>
                <c:pt idx="9">
                  <c:v>115.55936572541199</c:v>
                </c:pt>
                <c:pt idx="10">
                  <c:v>151.83697765278299</c:v>
                </c:pt>
                <c:pt idx="11">
                  <c:v>194.55113887450099</c:v>
                </c:pt>
                <c:pt idx="12">
                  <c:v>190.99936535554701</c:v>
                </c:pt>
                <c:pt idx="13">
                  <c:v>208.88079606986301</c:v>
                </c:pt>
                <c:pt idx="14">
                  <c:v>224.919396451865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D4-574F-816D-0720E0D38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2013232"/>
        <c:axId val="1803354143"/>
      </c:barChart>
      <c:catAx>
        <c:axId val="1382013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3354143"/>
        <c:crosses val="autoZero"/>
        <c:auto val="1"/>
        <c:lblAlgn val="ctr"/>
        <c:lblOffset val="100"/>
        <c:noMultiLvlLbl val="0"/>
      </c:catAx>
      <c:valAx>
        <c:axId val="180335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201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'+20%'!$K$30</c:f>
              <c:strCache>
                <c:ptCount val="1"/>
                <c:pt idx="0">
                  <c:v>常规燃煤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'+20%'!$L$30:$Z$30</c:f>
              <c:numCache>
                <c:formatCode>General</c:formatCode>
                <c:ptCount val="15"/>
                <c:pt idx="0">
                  <c:v>-36396469.466256402</c:v>
                </c:pt>
                <c:pt idx="1">
                  <c:v>-35562239.333244398</c:v>
                </c:pt>
                <c:pt idx="2">
                  <c:v>-34557603.306675598</c:v>
                </c:pt>
                <c:pt idx="3">
                  <c:v>-33247544.130278401</c:v>
                </c:pt>
                <c:pt idx="4">
                  <c:v>-31451431.5989381</c:v>
                </c:pt>
                <c:pt idx="5">
                  <c:v>-29518809.598221801</c:v>
                </c:pt>
                <c:pt idx="6">
                  <c:v>-171078118.37624401</c:v>
                </c:pt>
                <c:pt idx="7">
                  <c:v>-170637499.08341399</c:v>
                </c:pt>
                <c:pt idx="8">
                  <c:v>-169670981.74860799</c:v>
                </c:pt>
                <c:pt idx="9">
                  <c:v>-164157293.30012399</c:v>
                </c:pt>
                <c:pt idx="10">
                  <c:v>-159392657.33662</c:v>
                </c:pt>
                <c:pt idx="11">
                  <c:v>-156004842.160925</c:v>
                </c:pt>
                <c:pt idx="12">
                  <c:v>-121078720.821913</c:v>
                </c:pt>
                <c:pt idx="13">
                  <c:v>-116194230.297282</c:v>
                </c:pt>
                <c:pt idx="14">
                  <c:v>-112748426.318442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1-B948-B2E9-16275550C412}"/>
            </c:ext>
          </c:extLst>
        </c:ser>
        <c:ser>
          <c:idx val="1"/>
          <c:order val="1"/>
          <c:tx>
            <c:strRef>
              <c:f>'+20%'!$K$31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'+20%'!$L$31:$Z$31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-375979107.12364101</c:v>
                </c:pt>
                <c:pt idx="13">
                  <c:v>-373209781.09608901</c:v>
                </c:pt>
                <c:pt idx="14">
                  <c:v>-370936462.40000099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91-B948-B2E9-16275550C412}"/>
            </c:ext>
          </c:extLst>
        </c:ser>
        <c:ser>
          <c:idx val="2"/>
          <c:order val="2"/>
          <c:tx>
            <c:strRef>
              <c:f>'+20%'!$K$32</c:f>
              <c:strCache>
                <c:ptCount val="1"/>
                <c:pt idx="0">
                  <c:v>燃气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'+20%'!$L$32:$Z$32</c:f>
              <c:numCache>
                <c:formatCode>General</c:formatCode>
                <c:ptCount val="15"/>
                <c:pt idx="0">
                  <c:v>5309375.5625349898</c:v>
                </c:pt>
                <c:pt idx="1">
                  <c:v>7716322.3698042696</c:v>
                </c:pt>
                <c:pt idx="2">
                  <c:v>11620341.1129808</c:v>
                </c:pt>
                <c:pt idx="3">
                  <c:v>22051103.2190792</c:v>
                </c:pt>
                <c:pt idx="4">
                  <c:v>32755715.214285102</c:v>
                </c:pt>
                <c:pt idx="5">
                  <c:v>44364936.004914701</c:v>
                </c:pt>
                <c:pt idx="6">
                  <c:v>22655041.920000002</c:v>
                </c:pt>
                <c:pt idx="7">
                  <c:v>24943268.300596599</c:v>
                </c:pt>
                <c:pt idx="8">
                  <c:v>31270435.635274701</c:v>
                </c:pt>
                <c:pt idx="9">
                  <c:v>34426406.395187102</c:v>
                </c:pt>
                <c:pt idx="10">
                  <c:v>46193066.881008297</c:v>
                </c:pt>
                <c:pt idx="11">
                  <c:v>61726013.364327803</c:v>
                </c:pt>
                <c:pt idx="12">
                  <c:v>66814837.067441203</c:v>
                </c:pt>
                <c:pt idx="13">
                  <c:v>76624794.236060798</c:v>
                </c:pt>
                <c:pt idx="14">
                  <c:v>86812607.660947099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91-B948-B2E9-16275550C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164336"/>
        <c:axId val="151629248"/>
      </c:barChart>
      <c:catAx>
        <c:axId val="15116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629248"/>
        <c:crosses val="autoZero"/>
        <c:auto val="1"/>
        <c:lblAlgn val="ctr"/>
        <c:lblOffset val="100"/>
        <c:noMultiLvlLbl val="0"/>
      </c:catAx>
      <c:valAx>
        <c:axId val="1516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16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不同碳配额水平成本!$C$4:$F$4</c:f>
              <c:numCache>
                <c:formatCode>0.00E+00</c:formatCode>
                <c:ptCount val="4"/>
                <c:pt idx="0" formatCode="General">
                  <c:v>278476731.011738</c:v>
                </c:pt>
                <c:pt idx="1">
                  <c:v>2402904366.8420901</c:v>
                </c:pt>
                <c:pt idx="2">
                  <c:v>4685395773.9733696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6-2742-8B23-670289AE482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不同碳配额水平成本!$C$5:$F$5</c:f>
              <c:numCache>
                <c:formatCode>0.00E+00</c:formatCode>
                <c:ptCount val="4"/>
                <c:pt idx="0" formatCode="General">
                  <c:v>-2307714602.4000001</c:v>
                </c:pt>
                <c:pt idx="1">
                  <c:v>-3943042594.63132</c:v>
                </c:pt>
                <c:pt idx="2">
                  <c:v>-2750515800.4817901</c:v>
                </c:pt>
                <c:pt idx="3">
                  <c:v>-2385159771.9900899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E6-2742-8B23-670289AE482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不同碳配额水平成本!$C$6:$F$6</c:f>
              <c:numCache>
                <c:formatCode>0.00E+00</c:formatCode>
                <c:ptCount val="4"/>
                <c:pt idx="0" formatCode="General">
                  <c:v>1490265217.80287</c:v>
                </c:pt>
                <c:pt idx="1">
                  <c:v>3117202319.5595002</c:v>
                </c:pt>
                <c:pt idx="2">
                  <c:v>2879151478.88662</c:v>
                </c:pt>
                <c:pt idx="3">
                  <c:v>1138457689.1974199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E6-2742-8B23-670289AE4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5023488"/>
        <c:axId val="285025200"/>
      </c:barChart>
      <c:catAx>
        <c:axId val="28502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025200"/>
        <c:crosses val="autoZero"/>
        <c:auto val="1"/>
        <c:lblAlgn val="ctr"/>
        <c:lblOffset val="100"/>
        <c:noMultiLvlLbl val="0"/>
      </c:catAx>
      <c:valAx>
        <c:axId val="28502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0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不同碳配额水平成本!$A$26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不同碳配额水平成本!$C$25:$G$25</c:f>
              <c:strCache>
                <c:ptCount val="5"/>
                <c:pt idx="0">
                  <c:v>S-Q4</c:v>
                </c:pt>
                <c:pt idx="1">
                  <c:v>S-Q0</c:v>
                </c:pt>
                <c:pt idx="2">
                  <c:v>S-Q1</c:v>
                </c:pt>
                <c:pt idx="3">
                  <c:v>S-Q2</c:v>
                </c:pt>
                <c:pt idx="4">
                  <c:v>S-Q3</c:v>
                </c:pt>
              </c:strCache>
            </c:strRef>
          </c:cat>
          <c:val>
            <c:numRef>
              <c:f>不同碳配额水平成本!$C$26:$G$26</c:f>
              <c:numCache>
                <c:formatCode>General</c:formatCode>
                <c:ptCount val="5"/>
                <c:pt idx="0">
                  <c:v>2400</c:v>
                </c:pt>
                <c:pt idx="1">
                  <c:v>1500</c:v>
                </c:pt>
                <c:pt idx="2">
                  <c:v>900</c:v>
                </c:pt>
                <c:pt idx="3">
                  <c:v>1000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2-F04E-BFF3-238AA92E0A00}"/>
            </c:ext>
          </c:extLst>
        </c:ser>
        <c:ser>
          <c:idx val="1"/>
          <c:order val="1"/>
          <c:tx>
            <c:strRef>
              <c:f>不同碳配额水平成本!$A$27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不同碳配额水平成本!$C$25:$G$25</c:f>
              <c:strCache>
                <c:ptCount val="5"/>
                <c:pt idx="0">
                  <c:v>S-Q4</c:v>
                </c:pt>
                <c:pt idx="1">
                  <c:v>S-Q0</c:v>
                </c:pt>
                <c:pt idx="2">
                  <c:v>S-Q1</c:v>
                </c:pt>
                <c:pt idx="3">
                  <c:v>S-Q2</c:v>
                </c:pt>
                <c:pt idx="4">
                  <c:v>S-Q3</c:v>
                </c:pt>
              </c:strCache>
            </c:strRef>
          </c:cat>
          <c:val>
            <c:numRef>
              <c:f>不同碳配额水平成本!$C$27:$G$27</c:f>
              <c:numCache>
                <c:formatCode>General</c:formatCode>
                <c:ptCount val="5"/>
                <c:pt idx="0">
                  <c:v>600</c:v>
                </c:pt>
                <c:pt idx="1">
                  <c:v>900</c:v>
                </c:pt>
                <c:pt idx="2">
                  <c:v>1800</c:v>
                </c:pt>
                <c:pt idx="3">
                  <c:v>1500</c:v>
                </c:pt>
                <c:pt idx="4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42-F04E-BFF3-238AA92E0A00}"/>
            </c:ext>
          </c:extLst>
        </c:ser>
        <c:ser>
          <c:idx val="2"/>
          <c:order val="2"/>
          <c:tx>
            <c:strRef>
              <c:f>不同碳配额水平成本!$A$28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不同碳配额水平成本!$C$25:$G$25</c:f>
              <c:strCache>
                <c:ptCount val="5"/>
                <c:pt idx="0">
                  <c:v>S-Q4</c:v>
                </c:pt>
                <c:pt idx="1">
                  <c:v>S-Q0</c:v>
                </c:pt>
                <c:pt idx="2">
                  <c:v>S-Q1</c:v>
                </c:pt>
                <c:pt idx="3">
                  <c:v>S-Q2</c:v>
                </c:pt>
                <c:pt idx="4">
                  <c:v>S-Q3</c:v>
                </c:pt>
              </c:strCache>
            </c:strRef>
          </c:cat>
          <c:val>
            <c:numRef>
              <c:f>不同碳配额水平成本!$C$28:$G$28</c:f>
              <c:numCache>
                <c:formatCode>General</c:formatCode>
                <c:ptCount val="5"/>
                <c:pt idx="0">
                  <c:v>1620</c:v>
                </c:pt>
                <c:pt idx="1">
                  <c:v>2230</c:v>
                </c:pt>
                <c:pt idx="2">
                  <c:v>2300</c:v>
                </c:pt>
                <c:pt idx="3">
                  <c:v>1970</c:v>
                </c:pt>
                <c:pt idx="4">
                  <c:v>2250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42-F04E-BFF3-238AA92E0A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9758624"/>
        <c:axId val="201347296"/>
      </c:barChart>
      <c:catAx>
        <c:axId val="3975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 sz="7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Scenarios based on different carbon quota levels</a:t>
                </a:r>
                <a:endParaRPr lang="zh-CN" altLang="zh-CN" sz="7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347296"/>
        <c:crosses val="autoZero"/>
        <c:auto val="1"/>
        <c:lblAlgn val="ctr"/>
        <c:lblOffset val="100"/>
        <c:noMultiLvlLbl val="0"/>
      </c:catAx>
      <c:valAx>
        <c:axId val="201347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 sz="7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Capacity of Built Units</a:t>
                </a:r>
                <a:r>
                  <a:rPr lang="zh-CN" altLang="zh-CN" sz="7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（</a:t>
                </a:r>
                <a:r>
                  <a:rPr lang="en" altLang="zh-CN" sz="7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MW</a:t>
                </a:r>
                <a:r>
                  <a:rPr lang="zh-CN" altLang="zh-CN" sz="7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5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不同碳配额水平成本!$A$26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不同碳配额水平成本!$B$25:$G$25</c:f>
              <c:strCache>
                <c:ptCount val="6"/>
                <c:pt idx="0">
                  <c:v>S0</c:v>
                </c:pt>
                <c:pt idx="1">
                  <c:v>S-Q4</c:v>
                </c:pt>
                <c:pt idx="2">
                  <c:v>S-Q0</c:v>
                </c:pt>
                <c:pt idx="3">
                  <c:v>S-Q1</c:v>
                </c:pt>
                <c:pt idx="4">
                  <c:v>S-Q2</c:v>
                </c:pt>
                <c:pt idx="5">
                  <c:v>S-Q3</c:v>
                </c:pt>
              </c:strCache>
            </c:strRef>
          </c:cat>
          <c:val>
            <c:numRef>
              <c:f>不同碳配额水平成本!$B$26:$G$26</c:f>
              <c:numCache>
                <c:formatCode>General</c:formatCode>
                <c:ptCount val="6"/>
                <c:pt idx="0">
                  <c:v>2400</c:v>
                </c:pt>
                <c:pt idx="1">
                  <c:v>2400</c:v>
                </c:pt>
                <c:pt idx="2">
                  <c:v>1500</c:v>
                </c:pt>
                <c:pt idx="3">
                  <c:v>900</c:v>
                </c:pt>
                <c:pt idx="4">
                  <c:v>1000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8-2040-8203-09CD5A18C734}"/>
            </c:ext>
          </c:extLst>
        </c:ser>
        <c:ser>
          <c:idx val="1"/>
          <c:order val="1"/>
          <c:tx>
            <c:strRef>
              <c:f>不同碳配额水平成本!$A$27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不同碳配额水平成本!$B$25:$G$25</c:f>
              <c:strCache>
                <c:ptCount val="6"/>
                <c:pt idx="0">
                  <c:v>S0</c:v>
                </c:pt>
                <c:pt idx="1">
                  <c:v>S-Q4</c:v>
                </c:pt>
                <c:pt idx="2">
                  <c:v>S-Q0</c:v>
                </c:pt>
                <c:pt idx="3">
                  <c:v>S-Q1</c:v>
                </c:pt>
                <c:pt idx="4">
                  <c:v>S-Q2</c:v>
                </c:pt>
                <c:pt idx="5">
                  <c:v>S-Q3</c:v>
                </c:pt>
              </c:strCache>
            </c:strRef>
          </c:cat>
          <c:val>
            <c:numRef>
              <c:f>不同碳配额水平成本!$B$27:$G$27</c:f>
              <c:numCache>
                <c:formatCode>General</c:formatCode>
                <c:ptCount val="6"/>
                <c:pt idx="0">
                  <c:v>0</c:v>
                </c:pt>
                <c:pt idx="1">
                  <c:v>600</c:v>
                </c:pt>
                <c:pt idx="2">
                  <c:v>900</c:v>
                </c:pt>
                <c:pt idx="3">
                  <c:v>1800</c:v>
                </c:pt>
                <c:pt idx="4">
                  <c:v>1500</c:v>
                </c:pt>
                <c:pt idx="5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8-2040-8203-09CD5A18C734}"/>
            </c:ext>
          </c:extLst>
        </c:ser>
        <c:ser>
          <c:idx val="2"/>
          <c:order val="2"/>
          <c:tx>
            <c:strRef>
              <c:f>不同碳配额水平成本!$A$28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不同碳配额水平成本!$B$25:$G$25</c:f>
              <c:strCache>
                <c:ptCount val="6"/>
                <c:pt idx="0">
                  <c:v>S0</c:v>
                </c:pt>
                <c:pt idx="1">
                  <c:v>S-Q4</c:v>
                </c:pt>
                <c:pt idx="2">
                  <c:v>S-Q0</c:v>
                </c:pt>
                <c:pt idx="3">
                  <c:v>S-Q1</c:v>
                </c:pt>
                <c:pt idx="4">
                  <c:v>S-Q2</c:v>
                </c:pt>
                <c:pt idx="5">
                  <c:v>S-Q3</c:v>
                </c:pt>
              </c:strCache>
            </c:strRef>
          </c:cat>
          <c:val>
            <c:numRef>
              <c:f>不同碳配额水平成本!$B$28:$G$28</c:f>
              <c:numCache>
                <c:formatCode>General</c:formatCode>
                <c:ptCount val="6"/>
                <c:pt idx="0">
                  <c:v>2080</c:v>
                </c:pt>
                <c:pt idx="1">
                  <c:v>1620</c:v>
                </c:pt>
                <c:pt idx="2">
                  <c:v>2230</c:v>
                </c:pt>
                <c:pt idx="3">
                  <c:v>2300</c:v>
                </c:pt>
                <c:pt idx="4">
                  <c:v>1970</c:v>
                </c:pt>
                <c:pt idx="5">
                  <c:v>2250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8-2040-8203-09CD5A18C7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18613631"/>
        <c:axId val="2116264911"/>
      </c:barChart>
      <c:catAx>
        <c:axId val="211861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 sz="8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Scenarios based on different carbon quota levels</a:t>
                </a:r>
                <a:endParaRPr lang="zh-CN" altLang="zh-CN" sz="8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6264911"/>
        <c:crosses val="autoZero"/>
        <c:auto val="1"/>
        <c:lblAlgn val="ctr"/>
        <c:lblOffset val="100"/>
        <c:noMultiLvlLbl val="0"/>
      </c:catAx>
      <c:valAx>
        <c:axId val="2116264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 sz="8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Capacity of Built Units</a:t>
                </a:r>
                <a:r>
                  <a:rPr lang="zh-CN" altLang="zh-CN" sz="8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（</a:t>
                </a:r>
                <a:r>
                  <a:rPr lang="en" altLang="zh-CN" sz="8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MW</a:t>
                </a:r>
                <a:r>
                  <a:rPr lang="zh-CN" altLang="zh-CN" sz="8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861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规划期内新建电源装机容量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'（算例a初始值）'!$C$9</c:f>
              <c:strCache>
                <c:ptCount val="1"/>
                <c:pt idx="0">
                  <c:v>常规燃煤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'（算例a初始值）'!$D$9:$H$9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0-3C41-96F0-2D6ACEF11E90}"/>
            </c:ext>
          </c:extLst>
        </c:ser>
        <c:ser>
          <c:idx val="1"/>
          <c:order val="1"/>
          <c:tx>
            <c:strRef>
              <c:f>'（算例a初始值）'!$C$10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'（算例a初始值）'!$D$10:$H$10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0-3C41-96F0-2D6ACEF11E90}"/>
            </c:ext>
          </c:extLst>
        </c:ser>
        <c:ser>
          <c:idx val="2"/>
          <c:order val="2"/>
          <c:tx>
            <c:strRef>
              <c:f>'（算例a初始值）'!$C$11</c:f>
              <c:strCache>
                <c:ptCount val="1"/>
                <c:pt idx="0">
                  <c:v>燃气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'（算例a初始值）'!$D$11:$H$11</c:f>
              <c:numCache>
                <c:formatCode>General</c:formatCode>
                <c:ptCount val="5"/>
                <c:pt idx="0">
                  <c:v>3.9</c:v>
                </c:pt>
                <c:pt idx="1">
                  <c:v>8.3000000000000007</c:v>
                </c:pt>
                <c:pt idx="2">
                  <c:v>13.3</c:v>
                </c:pt>
                <c:pt idx="3">
                  <c:v>15.5</c:v>
                </c:pt>
                <c:pt idx="4">
                  <c:v>22.3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0-3C41-96F0-2D6ACEF11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0270752"/>
        <c:axId val="953862688"/>
      </c:barChart>
      <c:catAx>
        <c:axId val="101027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862688"/>
        <c:crosses val="autoZero"/>
        <c:auto val="1"/>
        <c:lblAlgn val="ctr"/>
        <c:lblOffset val="100"/>
        <c:noMultiLvlLbl val="0"/>
      </c:catAx>
      <c:valAx>
        <c:axId val="95386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027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新投建机组年发电量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'（算例a初始值）'!$K$8</c:f>
              <c:strCache>
                <c:ptCount val="1"/>
                <c:pt idx="0">
                  <c:v>常规燃煤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'（算例a初始值）'!$L$8:$Z$8</c:f>
              <c:numCache>
                <c:formatCode>General</c:formatCode>
                <c:ptCount val="15"/>
                <c:pt idx="0">
                  <c:v>248.65115940000001</c:v>
                </c:pt>
                <c:pt idx="1">
                  <c:v>257.34672896400002</c:v>
                </c:pt>
                <c:pt idx="2">
                  <c:v>266.09995345068</c:v>
                </c:pt>
                <c:pt idx="3">
                  <c:v>265.68545065772099</c:v>
                </c:pt>
                <c:pt idx="4">
                  <c:v>273.40807769718401</c:v>
                </c:pt>
                <c:pt idx="5">
                  <c:v>280.687676795085</c:v>
                </c:pt>
                <c:pt idx="6">
                  <c:v>326.55209204717801</c:v>
                </c:pt>
                <c:pt idx="7">
                  <c:v>336.80586326570699</c:v>
                </c:pt>
                <c:pt idx="8">
                  <c:v>344.31364475069898</c:v>
                </c:pt>
                <c:pt idx="9">
                  <c:v>291.86031634173202</c:v>
                </c:pt>
                <c:pt idx="10">
                  <c:v>305.20474585895403</c:v>
                </c:pt>
                <c:pt idx="11">
                  <c:v>316.07223450481899</c:v>
                </c:pt>
                <c:pt idx="12">
                  <c:v>295.42859818997402</c:v>
                </c:pt>
                <c:pt idx="13">
                  <c:v>309.11890098751599</c:v>
                </c:pt>
                <c:pt idx="14">
                  <c:v>320.82052291519398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8-A842-9643-218E3D680C2B}"/>
            </c:ext>
          </c:extLst>
        </c:ser>
        <c:ser>
          <c:idx val="1"/>
          <c:order val="1"/>
          <c:tx>
            <c:strRef>
              <c:f>'（算例a初始值）'!$K$9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'（算例a初始值）'!$L$9:$Z$9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144</c:v>
                </c:pt>
                <c:pt idx="10">
                  <c:v>144</c:v>
                </c:pt>
                <c:pt idx="11">
                  <c:v>144</c:v>
                </c:pt>
                <c:pt idx="12">
                  <c:v>216</c:v>
                </c:pt>
                <c:pt idx="13">
                  <c:v>216</c:v>
                </c:pt>
                <c:pt idx="14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8-A842-9643-218E3D680C2B}"/>
            </c:ext>
          </c:extLst>
        </c:ser>
        <c:ser>
          <c:idx val="2"/>
          <c:order val="2"/>
          <c:tx>
            <c:strRef>
              <c:f>'（算例a初始值）'!$K$10</c:f>
              <c:strCache>
                <c:ptCount val="1"/>
                <c:pt idx="0">
                  <c:v>燃气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'（算例a初始值）'!$L$10:$Z$10</c:f>
              <c:numCache>
                <c:formatCode>General</c:formatCode>
                <c:ptCount val="15"/>
                <c:pt idx="0">
                  <c:v>23.4</c:v>
                </c:pt>
                <c:pt idx="1">
                  <c:v>26.031116226396701</c:v>
                </c:pt>
                <c:pt idx="2">
                  <c:v>40.180404052427697</c:v>
                </c:pt>
                <c:pt idx="3">
                  <c:v>75.818525920849694</c:v>
                </c:pt>
                <c:pt idx="4">
                  <c:v>97.876727555017794</c:v>
                </c:pt>
                <c:pt idx="5">
                  <c:v>122.083488310335</c:v>
                </c:pt>
                <c:pt idx="6">
                  <c:v>107.776386636425</c:v>
                </c:pt>
                <c:pt idx="7">
                  <c:v>135.08314202421599</c:v>
                </c:pt>
                <c:pt idx="8">
                  <c:v>164.95188843637999</c:v>
                </c:pt>
                <c:pt idx="9">
                  <c:v>127.628806776297</c:v>
                </c:pt>
                <c:pt idx="10">
                  <c:v>160.890119025583</c:v>
                </c:pt>
                <c:pt idx="11">
                  <c:v>202.54856398906699</c:v>
                </c:pt>
                <c:pt idx="12">
                  <c:v>215.82650214519799</c:v>
                </c:pt>
                <c:pt idx="13">
                  <c:v>247.50311618165699</c:v>
                </c:pt>
                <c:pt idx="14">
                  <c:v>266.106545447842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8-A842-9643-218E3D68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0138144"/>
        <c:axId val="1010267472"/>
      </c:barChart>
      <c:catAx>
        <c:axId val="101013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0267472"/>
        <c:crosses val="autoZero"/>
        <c:auto val="1"/>
        <c:lblAlgn val="ctr"/>
        <c:lblOffset val="100"/>
        <c:noMultiLvlLbl val="0"/>
      </c:catAx>
      <c:valAx>
        <c:axId val="101026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013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新投建机组碳成本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'（算例a初始值）'!$K$30</c:f>
              <c:strCache>
                <c:ptCount val="1"/>
                <c:pt idx="0">
                  <c:v>常规燃煤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'（算例a初始值）'!$L$30:$Z$30</c:f>
              <c:numCache>
                <c:formatCode>General</c:formatCode>
                <c:ptCount val="15"/>
                <c:pt idx="0">
                  <c:v>-33700683.751608104</c:v>
                </c:pt>
                <c:pt idx="1">
                  <c:v>-31486984.7739604</c:v>
                </c:pt>
                <c:pt idx="2">
                  <c:v>-28780519.4453745</c:v>
                </c:pt>
                <c:pt idx="3">
                  <c:v>-25143727.130984999</c:v>
                </c:pt>
                <c:pt idx="4">
                  <c:v>-22178207.083409201</c:v>
                </c:pt>
                <c:pt idx="5">
                  <c:v>-18973925.5759941</c:v>
                </c:pt>
                <c:pt idx="6">
                  <c:v>31013206.966460198</c:v>
                </c:pt>
                <c:pt idx="7">
                  <c:v>38274493.841219701</c:v>
                </c:pt>
                <c:pt idx="8">
                  <c:v>45102183.196856797</c:v>
                </c:pt>
                <c:pt idx="9">
                  <c:v>32351332.068772599</c:v>
                </c:pt>
                <c:pt idx="10">
                  <c:v>39391354.799999997</c:v>
                </c:pt>
                <c:pt idx="11">
                  <c:v>48964013.846450403</c:v>
                </c:pt>
                <c:pt idx="12">
                  <c:v>56444253.278251201</c:v>
                </c:pt>
                <c:pt idx="13">
                  <c:v>67798640.554710999</c:v>
                </c:pt>
                <c:pt idx="14">
                  <c:v>79401300.220347106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F-7645-B001-67ACAF7A2543}"/>
            </c:ext>
          </c:extLst>
        </c:ser>
        <c:ser>
          <c:idx val="1"/>
          <c:order val="1"/>
          <c:tx>
            <c:strRef>
              <c:f>'（算例a初始值）'!$K$31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'（算例a初始值）'!$L$31:$Z$31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-312464995.19999999</c:v>
                </c:pt>
                <c:pt idx="10">
                  <c:v>-310518172.80000001</c:v>
                </c:pt>
                <c:pt idx="11">
                  <c:v>-308571350.39999998</c:v>
                </c:pt>
                <c:pt idx="12">
                  <c:v>-461640261.60000002</c:v>
                </c:pt>
                <c:pt idx="13">
                  <c:v>-458720028</c:v>
                </c:pt>
                <c:pt idx="14">
                  <c:v>-455799794.39999998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7F-7645-B001-67ACAF7A2543}"/>
            </c:ext>
          </c:extLst>
        </c:ser>
        <c:ser>
          <c:idx val="2"/>
          <c:order val="2"/>
          <c:tx>
            <c:strRef>
              <c:f>'（算例a初始值）'!$K$32</c:f>
              <c:strCache>
                <c:ptCount val="1"/>
                <c:pt idx="0">
                  <c:v>燃气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'（算例a初始值）'!$L$32:$Z$32</c:f>
              <c:numCache>
                <c:formatCode>General</c:formatCode>
                <c:ptCount val="15"/>
                <c:pt idx="0">
                  <c:v>11084082.75</c:v>
                </c:pt>
                <c:pt idx="1">
                  <c:v>13084509.333858799</c:v>
                </c:pt>
                <c:pt idx="2">
                  <c:v>21597806.9486246</c:v>
                </c:pt>
                <c:pt idx="3">
                  <c:v>45675736.0427422</c:v>
                </c:pt>
                <c:pt idx="4">
                  <c:v>64088607.081704199</c:v>
                </c:pt>
                <c:pt idx="5">
                  <c:v>84953631.567867294</c:v>
                </c:pt>
                <c:pt idx="6">
                  <c:v>71658270.868536904</c:v>
                </c:pt>
                <c:pt idx="7">
                  <c:v>92338133.8161515</c:v>
                </c:pt>
                <c:pt idx="8">
                  <c:v>117989827.87919</c:v>
                </c:pt>
                <c:pt idx="9">
                  <c:v>93986263.939833105</c:v>
                </c:pt>
                <c:pt idx="10">
                  <c:v>120321561.267306</c:v>
                </c:pt>
                <c:pt idx="11">
                  <c:v>157419335.886969</c:v>
                </c:pt>
                <c:pt idx="12">
                  <c:v>169937985.53320801</c:v>
                </c:pt>
                <c:pt idx="13">
                  <c:v>201478289.57382101</c:v>
                </c:pt>
                <c:pt idx="14">
                  <c:v>224651175.31305799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7F-7645-B001-67ACAF7A2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2377680"/>
        <c:axId val="962457456"/>
      </c:barChart>
      <c:catAx>
        <c:axId val="96237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457456"/>
        <c:crosses val="autoZero"/>
        <c:auto val="1"/>
        <c:lblAlgn val="ctr"/>
        <c:lblOffset val="100"/>
        <c:noMultiLvlLbl val="0"/>
      </c:catAx>
      <c:valAx>
        <c:axId val="9624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37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规划期内新建电源装机容量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'-20%'!$C$9</c:f>
              <c:strCache>
                <c:ptCount val="1"/>
                <c:pt idx="0">
                  <c:v>常规燃煤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'-20%'!$D$9:$H$9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0-824F-BAB0-422613425470}"/>
            </c:ext>
          </c:extLst>
        </c:ser>
        <c:ser>
          <c:idx val="1"/>
          <c:order val="1"/>
          <c:tx>
            <c:strRef>
              <c:f>'-20%'!$C$10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'-20%'!$D$10:$H$10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70-824F-BAB0-422613425470}"/>
            </c:ext>
          </c:extLst>
        </c:ser>
        <c:ser>
          <c:idx val="2"/>
          <c:order val="2"/>
          <c:tx>
            <c:strRef>
              <c:f>'-20%'!$C$11</c:f>
              <c:strCache>
                <c:ptCount val="1"/>
                <c:pt idx="0">
                  <c:v>燃气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'-20%'!$D$11:$H$11</c:f>
              <c:numCache>
                <c:formatCode>General</c:formatCode>
                <c:ptCount val="5"/>
                <c:pt idx="0">
                  <c:v>10</c:v>
                </c:pt>
                <c:pt idx="1">
                  <c:v>14.4</c:v>
                </c:pt>
                <c:pt idx="2">
                  <c:v>16.2</c:v>
                </c:pt>
                <c:pt idx="3">
                  <c:v>18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70-824F-BAB0-422613425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0591088"/>
        <c:axId val="260592800"/>
      </c:barChart>
      <c:catAx>
        <c:axId val="26059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0592800"/>
        <c:crosses val="autoZero"/>
        <c:auto val="1"/>
        <c:lblAlgn val="ctr"/>
        <c:lblOffset val="100"/>
        <c:noMultiLvlLbl val="0"/>
      </c:catAx>
      <c:valAx>
        <c:axId val="2605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05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新投建机组年发电量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'-20%'!$K$8</c:f>
              <c:strCache>
                <c:ptCount val="1"/>
                <c:pt idx="0">
                  <c:v>常规燃煤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'-20%'!$L$8:$Z$8</c:f>
              <c:numCache>
                <c:formatCode>General</c:formatCode>
                <c:ptCount val="15"/>
                <c:pt idx="0">
                  <c:v>76.1879177593419</c:v>
                </c:pt>
                <c:pt idx="1">
                  <c:v>79.828783959614199</c:v>
                </c:pt>
                <c:pt idx="2">
                  <c:v>88.539207484376504</c:v>
                </c:pt>
                <c:pt idx="3">
                  <c:v>95.974936508340605</c:v>
                </c:pt>
                <c:pt idx="4">
                  <c:v>106.162719141183</c:v>
                </c:pt>
                <c:pt idx="5">
                  <c:v>114.999255861658</c:v>
                </c:pt>
                <c:pt idx="6">
                  <c:v>88.628885225880097</c:v>
                </c:pt>
                <c:pt idx="7">
                  <c:v>98.720638819366897</c:v>
                </c:pt>
                <c:pt idx="8">
                  <c:v>109.406523410164</c:v>
                </c:pt>
                <c:pt idx="9">
                  <c:v>98.940672959956402</c:v>
                </c:pt>
                <c:pt idx="10">
                  <c:v>108.381300403624</c:v>
                </c:pt>
                <c:pt idx="11">
                  <c:v>110.99251941620599</c:v>
                </c:pt>
                <c:pt idx="12">
                  <c:v>100.8</c:v>
                </c:pt>
                <c:pt idx="13">
                  <c:v>100.8</c:v>
                </c:pt>
                <c:pt idx="14">
                  <c:v>100.8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5-E14B-869E-BB691B23A0ED}"/>
            </c:ext>
          </c:extLst>
        </c:ser>
        <c:ser>
          <c:idx val="1"/>
          <c:order val="1"/>
          <c:tx>
            <c:strRef>
              <c:f>'-20%'!$K$9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'-20%'!$L$9:$Z$9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114.09916206911301</c:v>
                </c:pt>
                <c:pt idx="7">
                  <c:v>144</c:v>
                </c:pt>
                <c:pt idx="8">
                  <c:v>144</c:v>
                </c:pt>
                <c:pt idx="9">
                  <c:v>281.996002901721</c:v>
                </c:pt>
                <c:pt idx="10">
                  <c:v>283.80255793495098</c:v>
                </c:pt>
                <c:pt idx="11">
                  <c:v>288</c:v>
                </c:pt>
                <c:pt idx="12">
                  <c:v>377.60658688695099</c:v>
                </c:pt>
                <c:pt idx="13">
                  <c:v>379.37569578809899</c:v>
                </c:pt>
                <c:pt idx="14">
                  <c:v>388.72447513597399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5-E14B-869E-BB691B23A0ED}"/>
            </c:ext>
          </c:extLst>
        </c:ser>
        <c:ser>
          <c:idx val="2"/>
          <c:order val="2"/>
          <c:tx>
            <c:strRef>
              <c:f>'-20%'!$K$10</c:f>
              <c:strCache>
                <c:ptCount val="1"/>
                <c:pt idx="0">
                  <c:v>燃气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'-20%'!$L$10:$Z$10</c:f>
              <c:numCache>
                <c:formatCode>General</c:formatCode>
                <c:ptCount val="15"/>
                <c:pt idx="0">
                  <c:v>99.954202266258903</c:v>
                </c:pt>
                <c:pt idx="1">
                  <c:v>117.520529234386</c:v>
                </c:pt>
                <c:pt idx="2">
                  <c:v>132.52403902590399</c:v>
                </c:pt>
                <c:pt idx="3">
                  <c:v>159.345309093206</c:v>
                </c:pt>
                <c:pt idx="4">
                  <c:v>177.07688221389901</c:v>
                </c:pt>
                <c:pt idx="5">
                  <c:v>199.07603325852301</c:v>
                </c:pt>
                <c:pt idx="6">
                  <c:v>159.69081134044399</c:v>
                </c:pt>
                <c:pt idx="7">
                  <c:v>180.081440400818</c:v>
                </c:pt>
                <c:pt idx="8">
                  <c:v>203.29254934584199</c:v>
                </c:pt>
                <c:pt idx="9">
                  <c:v>159.51498549085599</c:v>
                </c:pt>
                <c:pt idx="10">
                  <c:v>190.96086888187</c:v>
                </c:pt>
                <c:pt idx="11">
                  <c:v>244.00376196082601</c:v>
                </c:pt>
                <c:pt idx="12">
                  <c:v>250.65900362251099</c:v>
                </c:pt>
                <c:pt idx="13">
                  <c:v>289.10279392161198</c:v>
                </c:pt>
                <c:pt idx="14">
                  <c:v>310.16301518017599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15-E14B-869E-BB691B23A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3914128"/>
        <c:axId val="1009807024"/>
      </c:barChart>
      <c:catAx>
        <c:axId val="95391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9807024"/>
        <c:crosses val="autoZero"/>
        <c:auto val="1"/>
        <c:lblAlgn val="ctr"/>
        <c:lblOffset val="100"/>
        <c:noMultiLvlLbl val="0"/>
      </c:catAx>
      <c:valAx>
        <c:axId val="10098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91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9</xdr:row>
      <xdr:rowOff>12700</xdr:rowOff>
    </xdr:from>
    <xdr:to>
      <xdr:col>6</xdr:col>
      <xdr:colOff>577850</xdr:colOff>
      <xdr:row>22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FEDF4F6-3366-02BC-3666-CC48C68DB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9</xdr:row>
      <xdr:rowOff>50800</xdr:rowOff>
    </xdr:from>
    <xdr:to>
      <xdr:col>13</xdr:col>
      <xdr:colOff>209550</xdr:colOff>
      <xdr:row>22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E54A599-BFCC-9BAA-97F5-24AB52A16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774700</xdr:colOff>
      <xdr:row>25</xdr:row>
      <xdr:rowOff>101600</xdr:rowOff>
    </xdr:from>
    <xdr:to>
      <xdr:col>13</xdr:col>
      <xdr:colOff>393700</xdr:colOff>
      <xdr:row>39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EBB1B7B-7FBA-3FC3-2A93-37A225E30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520700</xdr:colOff>
      <xdr:row>30</xdr:row>
      <xdr:rowOff>165100</xdr:rowOff>
    </xdr:from>
    <xdr:to>
      <xdr:col>7</xdr:col>
      <xdr:colOff>139700</xdr:colOff>
      <xdr:row>44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39488C-70BF-A50B-B7A9-7B8C70A19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3174</xdr:rowOff>
    </xdr:from>
    <xdr:to>
      <xdr:col>8</xdr:col>
      <xdr:colOff>0</xdr:colOff>
      <xdr:row>26</xdr:row>
      <xdr:rowOff>206374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01CC84F-525B-A63A-A928-3C9B67C22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9524</xdr:colOff>
      <xdr:row>12</xdr:row>
      <xdr:rowOff>196849</xdr:rowOff>
    </xdr:from>
    <xdr:to>
      <xdr:col>15</xdr:col>
      <xdr:colOff>825499</xdr:colOff>
      <xdr:row>26</xdr:row>
      <xdr:rowOff>206374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C8AD674-F19D-DAA7-4C1D-888514B16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33</xdr:row>
      <xdr:rowOff>19051</xdr:rowOff>
    </xdr:from>
    <xdr:to>
      <xdr:col>17</xdr:col>
      <xdr:colOff>79375</xdr:colOff>
      <xdr:row>50</xdr:row>
      <xdr:rowOff>15876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C969975-E442-E3FC-09A5-77E1614A8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15874</xdr:colOff>
      <xdr:row>13</xdr:row>
      <xdr:rowOff>12700</xdr:rowOff>
    </xdr:from>
    <xdr:to>
      <xdr:col>7</xdr:col>
      <xdr:colOff>825499</xdr:colOff>
      <xdr:row>27</xdr:row>
      <xdr:rowOff>15875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A24551-AFDE-A631-E777-3228301CF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825499</xdr:colOff>
      <xdr:row>13</xdr:row>
      <xdr:rowOff>19049</xdr:rowOff>
    </xdr:from>
    <xdr:to>
      <xdr:col>16</xdr:col>
      <xdr:colOff>31750</xdr:colOff>
      <xdr:row>26</xdr:row>
      <xdr:rowOff>174625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7CAEF6E-395F-4C5F-B59C-0A7E821F4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825499</xdr:colOff>
      <xdr:row>33</xdr:row>
      <xdr:rowOff>25398</xdr:rowOff>
    </xdr:from>
    <xdr:to>
      <xdr:col>17</xdr:col>
      <xdr:colOff>63500</xdr:colOff>
      <xdr:row>49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0793BEE-2106-7971-6613-0FB86B978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13</xdr:row>
      <xdr:rowOff>12700</xdr:rowOff>
    </xdr:from>
    <xdr:to>
      <xdr:col>8</xdr:col>
      <xdr:colOff>15875</xdr:colOff>
      <xdr:row>27</xdr:row>
      <xdr:rowOff>15875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5E4FE72-7C61-CD7F-95F1-4C400C8B0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13</xdr:row>
      <xdr:rowOff>9524</xdr:rowOff>
    </xdr:from>
    <xdr:to>
      <xdr:col>16</xdr:col>
      <xdr:colOff>0</xdr:colOff>
      <xdr:row>26</xdr:row>
      <xdr:rowOff>206374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2C387B4-4834-73F7-C840-0AE1ECA0D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825499</xdr:colOff>
      <xdr:row>33</xdr:row>
      <xdr:rowOff>9525</xdr:rowOff>
    </xdr:from>
    <xdr:to>
      <xdr:col>16</xdr:col>
      <xdr:colOff>809624</xdr:colOff>
      <xdr:row>52</xdr:row>
      <xdr:rowOff>63500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2706CAA-0020-6AB5-AF80-7D5D35E16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793750</xdr:colOff>
      <xdr:row>12</xdr:row>
      <xdr:rowOff>25400</xdr:rowOff>
    </xdr:from>
    <xdr:to>
      <xdr:col>8</xdr:col>
      <xdr:colOff>412750</xdr:colOff>
      <xdr:row>25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F93D9C1-989B-C0EE-DA15-EEA047685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200025</xdr:rowOff>
    </xdr:from>
    <xdr:to>
      <xdr:col>16</xdr:col>
      <xdr:colOff>444500</xdr:colOff>
      <xdr:row>25</xdr:row>
      <xdr:rowOff>53975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0C1E86C-4674-B4BF-30AD-E14044BA7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111125</xdr:colOff>
      <xdr:row>32</xdr:row>
      <xdr:rowOff>9525</xdr:rowOff>
    </xdr:from>
    <xdr:to>
      <xdr:col>16</xdr:col>
      <xdr:colOff>555625</xdr:colOff>
      <xdr:row>45</xdr:row>
      <xdr:rowOff>69850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FC1980A-8479-7F9D-FA5C-EF14DDFA6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819150</xdr:colOff>
      <xdr:row>12</xdr:row>
      <xdr:rowOff>25400</xdr:rowOff>
    </xdr:from>
    <xdr:to>
      <xdr:col>7</xdr:col>
      <xdr:colOff>438150</xdr:colOff>
      <xdr:row>25</xdr:row>
      <xdr:rowOff>127000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6E548DD-44C5-D142-9925-B518DD0EE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136525</xdr:rowOff>
    </xdr:from>
    <xdr:to>
      <xdr:col>16</xdr:col>
      <xdr:colOff>444500</xdr:colOff>
      <xdr:row>24</xdr:row>
      <xdr:rowOff>196850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7336C64-AF8C-3E6E-198E-8BB7325F6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33</xdr:row>
      <xdr:rowOff>57150</xdr:rowOff>
    </xdr:from>
    <xdr:to>
      <xdr:col>16</xdr:col>
      <xdr:colOff>444500</xdr:colOff>
      <xdr:row>46</xdr:row>
      <xdr:rowOff>117475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321D11D-BAA7-0902-4B1C-C4526E68C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6F1A8-2FFF-9045-BFEB-81F49FC02C52}">
  <dimension ref="A1:L65"/>
  <sheetViews>
    <sheetView topLeftCell="A39" zoomScale="125" workbookViewId="0">
      <selection activeCell="G9" sqref="G9"/>
    </sheetView>
  </sheetViews>
  <sheetFormatPr baseColWidth="10" defaultRowHeight="16"/>
  <cols>
    <col min="2" max="2" width="11.33203125" bestFit="1" customWidth="1"/>
    <col min="3" max="3" width="14.1640625" bestFit="1" customWidth="1"/>
    <col min="4" max="6" width="13.33203125" bestFit="1" customWidth="1"/>
    <col min="7" max="7" width="11" bestFit="1" customWidth="1"/>
    <col min="9" max="9" width="13" bestFit="1" customWidth="1"/>
    <col min="10" max="12" width="11" bestFit="1" customWidth="1"/>
  </cols>
  <sheetData>
    <row r="1" spans="1:12">
      <c r="B1">
        <v>20</v>
      </c>
      <c r="C1">
        <v>0</v>
      </c>
      <c r="D1">
        <v>-20</v>
      </c>
      <c r="E1">
        <v>-40</v>
      </c>
      <c r="F1">
        <v>-60</v>
      </c>
    </row>
    <row r="2" spans="1:12">
      <c r="A2" t="s">
        <v>14</v>
      </c>
      <c r="B2" s="6">
        <v>71341088031.801498</v>
      </c>
      <c r="C2">
        <v>71744188955.492096</v>
      </c>
      <c r="D2" s="6">
        <v>70636661195.227402</v>
      </c>
      <c r="E2" s="6">
        <v>73073533235.755096</v>
      </c>
      <c r="F2" s="6">
        <v>73718583505.237396</v>
      </c>
    </row>
    <row r="3" spans="1:12">
      <c r="A3" t="s">
        <v>15</v>
      </c>
      <c r="B3" s="6">
        <v>77144981386.248795</v>
      </c>
      <c r="C3">
        <v>77973897904.574707</v>
      </c>
      <c r="D3" s="6">
        <v>81358961874.474106</v>
      </c>
      <c r="E3" s="6">
        <v>80211868183.155502</v>
      </c>
      <c r="F3" s="6">
        <v>83649613878.318497</v>
      </c>
      <c r="H3" t="s">
        <v>20</v>
      </c>
      <c r="I3" s="2">
        <v>278476731.011738</v>
      </c>
      <c r="J3" s="8">
        <v>2402904366.8420901</v>
      </c>
      <c r="K3" s="8">
        <v>4685395773.9733696</v>
      </c>
      <c r="L3" s="8">
        <v>0</v>
      </c>
    </row>
    <row r="4" spans="1:12">
      <c r="A4" t="s">
        <v>20</v>
      </c>
      <c r="B4" s="7">
        <v>-1120125350.61973</v>
      </c>
      <c r="C4" s="2">
        <v>278476731.011738</v>
      </c>
      <c r="D4" s="8">
        <v>2402904366.8420901</v>
      </c>
      <c r="E4" s="8">
        <v>4685395773.9733696</v>
      </c>
      <c r="F4" s="8">
        <v>0</v>
      </c>
      <c r="H4" t="s">
        <v>19</v>
      </c>
      <c r="I4" s="1">
        <v>-2307714602.4000001</v>
      </c>
      <c r="J4" s="7">
        <v>-3943042594.63132</v>
      </c>
      <c r="K4" s="7">
        <v>-2750515800.4817901</v>
      </c>
      <c r="L4" s="7">
        <v>-2385159771.9900899</v>
      </c>
    </row>
    <row r="5" spans="1:12">
      <c r="A5" t="s">
        <v>19</v>
      </c>
      <c r="B5" s="8">
        <v>-1541696866.8771801</v>
      </c>
      <c r="C5" s="1">
        <v>-2307714602.4000001</v>
      </c>
      <c r="D5" s="7">
        <v>-3943042594.63132</v>
      </c>
      <c r="E5" s="7">
        <v>-2750515800.4817901</v>
      </c>
      <c r="F5" s="7">
        <v>-2385159771.9900899</v>
      </c>
    </row>
    <row r="6" spans="1:12">
      <c r="A6" t="s">
        <v>21</v>
      </c>
      <c r="B6" s="9">
        <v>575284264.94444203</v>
      </c>
      <c r="C6" s="3">
        <v>1490265217.80287</v>
      </c>
      <c r="D6" s="9">
        <v>3117202319.5595002</v>
      </c>
      <c r="E6" s="9">
        <v>2879151478.88662</v>
      </c>
      <c r="F6" s="9">
        <v>1138457689.1974199</v>
      </c>
    </row>
    <row r="7" spans="1:12">
      <c r="A7" t="s">
        <v>17</v>
      </c>
      <c r="B7" s="6">
        <f>SUM(B4:B6)</f>
        <v>-2086537952.5524681</v>
      </c>
      <c r="C7">
        <f>SUM(C4:C6)</f>
        <v>-538972653.585392</v>
      </c>
      <c r="D7" s="6">
        <f>SUM(D4:D6)</f>
        <v>1577064091.7702703</v>
      </c>
      <c r="E7">
        <f>SUM(E4:E6)</f>
        <v>4814031452.3781996</v>
      </c>
      <c r="F7">
        <f>SUM(F4:F6)</f>
        <v>-1246702082.79267</v>
      </c>
    </row>
    <row r="8" spans="1:12">
      <c r="A8" t="s">
        <v>32</v>
      </c>
      <c r="B8">
        <f>B2+B3+B7</f>
        <v>146399531465.49783</v>
      </c>
      <c r="C8">
        <f>C2+C3+C7</f>
        <v>149179114206.48141</v>
      </c>
      <c r="D8">
        <f t="shared" ref="D8:F8" si="0">D2+D3+D7</f>
        <v>153572687161.47177</v>
      </c>
      <c r="E8">
        <f t="shared" si="0"/>
        <v>158099432871.28879</v>
      </c>
      <c r="F8">
        <f t="shared" si="0"/>
        <v>156121495300.76324</v>
      </c>
    </row>
    <row r="25" spans="1:7">
      <c r="B25" s="10" t="s">
        <v>31</v>
      </c>
      <c r="C25" t="s">
        <v>26</v>
      </c>
      <c r="D25" t="s">
        <v>30</v>
      </c>
      <c r="E25" t="s">
        <v>23</v>
      </c>
      <c r="F25" t="s">
        <v>24</v>
      </c>
      <c r="G25" t="s">
        <v>25</v>
      </c>
    </row>
    <row r="26" spans="1:7">
      <c r="A26" t="s">
        <v>29</v>
      </c>
      <c r="B26">
        <v>2400</v>
      </c>
      <c r="C26" s="4">
        <v>2400</v>
      </c>
      <c r="D26">
        <v>1500</v>
      </c>
      <c r="E26" s="4">
        <v>900</v>
      </c>
      <c r="F26">
        <v>1000</v>
      </c>
      <c r="G26">
        <v>0</v>
      </c>
    </row>
    <row r="27" spans="1:7">
      <c r="A27" t="s">
        <v>27</v>
      </c>
      <c r="B27">
        <v>0</v>
      </c>
      <c r="C27" s="4">
        <v>600</v>
      </c>
      <c r="D27">
        <v>900</v>
      </c>
      <c r="E27" s="4">
        <v>1800</v>
      </c>
      <c r="F27">
        <v>1500</v>
      </c>
      <c r="G27">
        <v>2400</v>
      </c>
    </row>
    <row r="28" spans="1:7">
      <c r="A28" t="s">
        <v>28</v>
      </c>
      <c r="B28">
        <v>2080</v>
      </c>
      <c r="C28" s="4">
        <v>1620</v>
      </c>
      <c r="D28">
        <v>2230</v>
      </c>
      <c r="E28" s="4">
        <v>2300</v>
      </c>
      <c r="F28">
        <v>1970</v>
      </c>
      <c r="G28">
        <v>2250</v>
      </c>
    </row>
    <row r="29" spans="1:7">
      <c r="C29">
        <f>SUM(C26:C28)</f>
        <v>4620</v>
      </c>
      <c r="D29">
        <f t="shared" ref="D29:G29" si="1">SUM(D26:D28)</f>
        <v>4630</v>
      </c>
      <c r="E29">
        <f t="shared" si="1"/>
        <v>5000</v>
      </c>
      <c r="F29">
        <f t="shared" si="1"/>
        <v>4470</v>
      </c>
      <c r="G29">
        <f t="shared" si="1"/>
        <v>4650</v>
      </c>
    </row>
    <row r="48" spans="2:6">
      <c r="B48" s="11">
        <f>B59/100000000</f>
        <v>713.41088031801496</v>
      </c>
      <c r="C48" s="11">
        <f t="shared" ref="C48:F48" si="2">C59/100000000</f>
        <v>717.44188955492098</v>
      </c>
      <c r="D48" s="11">
        <f t="shared" si="2"/>
        <v>706.36661195227407</v>
      </c>
      <c r="E48" s="11">
        <f t="shared" si="2"/>
        <v>730.73533235755099</v>
      </c>
      <c r="F48" s="11">
        <f t="shared" si="2"/>
        <v>737.18583505237393</v>
      </c>
    </row>
    <row r="49" spans="2:6">
      <c r="B49" s="11">
        <f t="shared" ref="B49:F49" si="3">B60/100000000</f>
        <v>771.44981386248799</v>
      </c>
      <c r="C49" s="11">
        <f t="shared" si="3"/>
        <v>779.7389790457471</v>
      </c>
      <c r="D49" s="11">
        <f t="shared" si="3"/>
        <v>813.58961874474107</v>
      </c>
      <c r="E49" s="11">
        <f t="shared" si="3"/>
        <v>802.11868183155502</v>
      </c>
      <c r="F49" s="11">
        <f t="shared" si="3"/>
        <v>836.49613878318496</v>
      </c>
    </row>
    <row r="50" spans="2:6">
      <c r="B50" s="11">
        <f t="shared" ref="B50:F50" si="4">B61/100000000</f>
        <v>-11.2012535061973</v>
      </c>
      <c r="C50" s="11">
        <f t="shared" si="4"/>
        <v>2.7847673101173802</v>
      </c>
      <c r="D50" s="11">
        <f t="shared" si="4"/>
        <v>24.029043668420901</v>
      </c>
      <c r="E50" s="11">
        <f t="shared" si="4"/>
        <v>46.853957739733694</v>
      </c>
      <c r="F50" s="11">
        <f t="shared" si="4"/>
        <v>0</v>
      </c>
    </row>
    <row r="51" spans="2:6">
      <c r="B51" s="11">
        <f t="shared" ref="B51:F51" si="5">B62/100000000</f>
        <v>-15.416968668771801</v>
      </c>
      <c r="C51" s="11">
        <f t="shared" si="5"/>
        <v>-23.077146024000001</v>
      </c>
      <c r="D51" s="11">
        <f t="shared" si="5"/>
        <v>-39.4304259463132</v>
      </c>
      <c r="E51" s="11">
        <f t="shared" si="5"/>
        <v>-27.505158004817901</v>
      </c>
      <c r="F51" s="11">
        <f t="shared" si="5"/>
        <v>-23.851597719900898</v>
      </c>
    </row>
    <row r="52" spans="2:6">
      <c r="B52" s="11">
        <f t="shared" ref="B52:F52" si="6">B63/100000000</f>
        <v>5.7528426494444203</v>
      </c>
      <c r="C52" s="11">
        <f t="shared" si="6"/>
        <v>14.902652178028701</v>
      </c>
      <c r="D52" s="11">
        <f t="shared" si="6"/>
        <v>31.172023195595003</v>
      </c>
      <c r="E52" s="11">
        <f t="shared" si="6"/>
        <v>28.791514788866202</v>
      </c>
      <c r="F52" s="11">
        <f t="shared" si="6"/>
        <v>11.384576891974199</v>
      </c>
    </row>
    <row r="53" spans="2:6">
      <c r="B53" s="11">
        <f t="shared" ref="B53:F53" si="7">B64/100000000</f>
        <v>-20.865379525524681</v>
      </c>
      <c r="C53" s="11">
        <f t="shared" si="7"/>
        <v>-5.3897265358539199</v>
      </c>
      <c r="D53" s="11">
        <f t="shared" si="7"/>
        <v>15.770640917702703</v>
      </c>
      <c r="E53" s="11">
        <f t="shared" si="7"/>
        <v>48.140314523781996</v>
      </c>
      <c r="F53" s="11">
        <f t="shared" si="7"/>
        <v>-12.467020827926699</v>
      </c>
    </row>
    <row r="54" spans="2:6">
      <c r="B54" s="11">
        <f t="shared" ref="B54:F54" si="8">B65/100000000</f>
        <v>1463.9953146549783</v>
      </c>
      <c r="C54" s="11">
        <f t="shared" si="8"/>
        <v>1491.791142064814</v>
      </c>
      <c r="D54" s="11">
        <f t="shared" si="8"/>
        <v>1535.7268716147178</v>
      </c>
      <c r="E54" s="11">
        <f t="shared" si="8"/>
        <v>1580.9943287128879</v>
      </c>
      <c r="F54" s="11">
        <f t="shared" si="8"/>
        <v>1561.2149530076324</v>
      </c>
    </row>
    <row r="55" spans="2:6">
      <c r="B55" s="6"/>
      <c r="C55" s="6"/>
      <c r="D55" s="6"/>
      <c r="E55" s="6"/>
      <c r="F55" s="6"/>
    </row>
    <row r="59" spans="2:6">
      <c r="B59" s="6">
        <v>71341088031.801498</v>
      </c>
      <c r="C59">
        <v>71744188955.492096</v>
      </c>
      <c r="D59" s="6">
        <v>70636661195.227402</v>
      </c>
      <c r="E59" s="6">
        <v>73073533235.755096</v>
      </c>
      <c r="F59" s="6">
        <v>73718583505.237396</v>
      </c>
    </row>
    <row r="60" spans="2:6">
      <c r="B60" s="6">
        <v>77144981386.248795</v>
      </c>
      <c r="C60">
        <v>77973897904.574707</v>
      </c>
      <c r="D60" s="6">
        <v>81358961874.474106</v>
      </c>
      <c r="E60" s="6">
        <v>80211868183.155502</v>
      </c>
      <c r="F60" s="6">
        <v>83649613878.318497</v>
      </c>
    </row>
    <row r="61" spans="2:6">
      <c r="B61" s="7">
        <v>-1120125350.61973</v>
      </c>
      <c r="C61" s="2">
        <v>278476731.011738</v>
      </c>
      <c r="D61" s="8">
        <v>2402904366.8420901</v>
      </c>
      <c r="E61" s="8">
        <v>4685395773.9733696</v>
      </c>
      <c r="F61" s="8">
        <v>0</v>
      </c>
    </row>
    <row r="62" spans="2:6">
      <c r="B62" s="8">
        <v>-1541696866.8771801</v>
      </c>
      <c r="C62" s="1">
        <v>-2307714602.4000001</v>
      </c>
      <c r="D62" s="7">
        <v>-3943042594.63132</v>
      </c>
      <c r="E62" s="7">
        <v>-2750515800.4817901</v>
      </c>
      <c r="F62" s="7">
        <v>-2385159771.9900899</v>
      </c>
    </row>
    <row r="63" spans="2:6">
      <c r="B63" s="9">
        <v>575284264.94444203</v>
      </c>
      <c r="C63" s="3">
        <v>1490265217.80287</v>
      </c>
      <c r="D63" s="9">
        <v>3117202319.5595002</v>
      </c>
      <c r="E63" s="9">
        <v>2879151478.88662</v>
      </c>
      <c r="F63" s="9">
        <v>1138457689.1974199</v>
      </c>
    </row>
    <row r="64" spans="2:6">
      <c r="B64" s="6">
        <f>SUM(B61:B63)</f>
        <v>-2086537952.5524681</v>
      </c>
      <c r="C64">
        <f>SUM(C61:C63)</f>
        <v>-538972653.585392</v>
      </c>
      <c r="D64" s="6">
        <f>SUM(D61:D63)</f>
        <v>1577064091.7702703</v>
      </c>
      <c r="E64">
        <f>SUM(E61:E63)</f>
        <v>4814031452.3781996</v>
      </c>
      <c r="F64">
        <f>SUM(F61:F63)</f>
        <v>-1246702082.79267</v>
      </c>
    </row>
    <row r="65" spans="2:6">
      <c r="B65">
        <f>B59+B60+B64</f>
        <v>146399531465.49783</v>
      </c>
      <c r="C65">
        <f>C59+C60+C64</f>
        <v>149179114206.48141</v>
      </c>
      <c r="D65">
        <f t="shared" ref="D65" si="9">D59+D60+D64</f>
        <v>153572687161.47177</v>
      </c>
      <c r="E65">
        <f t="shared" ref="E65" si="10">E59+E60+E64</f>
        <v>158099432871.28879</v>
      </c>
      <c r="F65">
        <f t="shared" ref="F65" si="11">F59+F60+F64</f>
        <v>156121495300.76324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F70C-3B59-2040-86C5-7503953064EF}">
  <dimension ref="B3:Z41"/>
  <sheetViews>
    <sheetView tabSelected="1" zoomScale="111" zoomScaleNormal="100" workbookViewId="0">
      <selection activeCell="H9" sqref="H9:H11"/>
    </sheetView>
  </sheetViews>
  <sheetFormatPr baseColWidth="10" defaultRowHeight="16"/>
  <cols>
    <col min="2" max="2" width="13" customWidth="1"/>
    <col min="4" max="4" width="11" bestFit="1" customWidth="1"/>
    <col min="5" max="5" width="14.1640625" bestFit="1" customWidth="1"/>
    <col min="6" max="8" width="11" bestFit="1" customWidth="1"/>
    <col min="12" max="17" width="13" bestFit="1" customWidth="1"/>
    <col min="18" max="19" width="11" bestFit="1" customWidth="1"/>
    <col min="20" max="20" width="13" bestFit="1" customWidth="1"/>
    <col min="21" max="24" width="14.1640625" bestFit="1" customWidth="1"/>
    <col min="25" max="25" width="13" bestFit="1" customWidth="1"/>
    <col min="26" max="26" width="14.1640625" bestFit="1" customWidth="1"/>
  </cols>
  <sheetData>
    <row r="3" spans="2:26">
      <c r="K3" t="s">
        <v>18</v>
      </c>
      <c r="L3">
        <v>145</v>
      </c>
      <c r="M3">
        <v>151</v>
      </c>
      <c r="N3">
        <v>157</v>
      </c>
      <c r="O3">
        <v>160</v>
      </c>
      <c r="P3">
        <v>164</v>
      </c>
      <c r="Q3">
        <v>168</v>
      </c>
      <c r="R3">
        <v>172</v>
      </c>
      <c r="S3">
        <v>175</v>
      </c>
      <c r="T3">
        <v>178</v>
      </c>
      <c r="U3">
        <v>181</v>
      </c>
      <c r="V3">
        <v>184</v>
      </c>
      <c r="W3">
        <v>187</v>
      </c>
      <c r="X3">
        <v>191</v>
      </c>
      <c r="Y3">
        <v>194</v>
      </c>
      <c r="Z3">
        <v>197</v>
      </c>
    </row>
    <row r="5" spans="2:26">
      <c r="B5" t="s">
        <v>1</v>
      </c>
      <c r="J5" t="s">
        <v>12</v>
      </c>
    </row>
    <row r="7" spans="2:26">
      <c r="D7" s="12" t="s">
        <v>9</v>
      </c>
      <c r="E7" s="12"/>
      <c r="F7" s="12"/>
      <c r="G7" s="12"/>
      <c r="H7" s="12"/>
      <c r="L7">
        <v>1</v>
      </c>
      <c r="M7">
        <v>2</v>
      </c>
      <c r="N7">
        <v>3</v>
      </c>
      <c r="O7">
        <v>4</v>
      </c>
      <c r="P7">
        <v>5</v>
      </c>
      <c r="Q7">
        <v>6</v>
      </c>
      <c r="R7">
        <v>7</v>
      </c>
      <c r="S7">
        <v>8</v>
      </c>
      <c r="T7">
        <v>9</v>
      </c>
      <c r="U7">
        <v>10</v>
      </c>
      <c r="V7">
        <v>11</v>
      </c>
      <c r="W7">
        <v>12</v>
      </c>
      <c r="X7">
        <v>13</v>
      </c>
      <c r="Y7">
        <v>14</v>
      </c>
      <c r="Z7">
        <v>15</v>
      </c>
    </row>
    <row r="8" spans="2:26">
      <c r="D8">
        <v>1</v>
      </c>
      <c r="E8">
        <v>2</v>
      </c>
      <c r="F8">
        <v>3</v>
      </c>
      <c r="G8">
        <v>4</v>
      </c>
      <c r="H8">
        <v>5</v>
      </c>
      <c r="J8" s="12" t="s">
        <v>11</v>
      </c>
      <c r="K8" t="s">
        <v>5</v>
      </c>
      <c r="L8">
        <v>248.65115940000001</v>
      </c>
      <c r="M8">
        <v>257.34672896400002</v>
      </c>
      <c r="N8">
        <v>266.09995345068</v>
      </c>
      <c r="O8">
        <v>265.68545065772099</v>
      </c>
      <c r="P8">
        <v>273.40807769718401</v>
      </c>
      <c r="Q8">
        <v>280.687676795085</v>
      </c>
      <c r="R8">
        <v>326.55209204717801</v>
      </c>
      <c r="S8">
        <v>336.80586326570699</v>
      </c>
      <c r="T8">
        <v>344.31364475069898</v>
      </c>
      <c r="U8">
        <v>291.86031634173202</v>
      </c>
      <c r="V8">
        <v>305.20474585895403</v>
      </c>
      <c r="W8">
        <v>316.07223450481899</v>
      </c>
      <c r="X8">
        <v>295.42859818997402</v>
      </c>
      <c r="Y8">
        <v>309.11890098751599</v>
      </c>
      <c r="Z8">
        <v>320.82052291519398</v>
      </c>
    </row>
    <row r="9" spans="2:26">
      <c r="B9" s="12" t="s">
        <v>11</v>
      </c>
      <c r="C9" t="s">
        <v>5</v>
      </c>
      <c r="D9">
        <v>12</v>
      </c>
      <c r="E9">
        <v>12</v>
      </c>
      <c r="F9">
        <v>15</v>
      </c>
      <c r="G9">
        <v>15</v>
      </c>
      <c r="H9">
        <v>15</v>
      </c>
      <c r="J9" s="12"/>
      <c r="K9" t="s">
        <v>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144</v>
      </c>
      <c r="V9">
        <v>144</v>
      </c>
      <c r="W9">
        <v>144</v>
      </c>
      <c r="X9">
        <v>216</v>
      </c>
      <c r="Y9">
        <v>216</v>
      </c>
      <c r="Z9">
        <v>216</v>
      </c>
    </row>
    <row r="10" spans="2:26">
      <c r="B10" s="12"/>
      <c r="C10" t="s">
        <v>3</v>
      </c>
      <c r="D10">
        <v>0</v>
      </c>
      <c r="E10">
        <v>0</v>
      </c>
      <c r="F10">
        <v>0</v>
      </c>
      <c r="G10">
        <v>6</v>
      </c>
      <c r="H10">
        <v>9</v>
      </c>
      <c r="J10" s="12"/>
      <c r="K10" t="s">
        <v>7</v>
      </c>
      <c r="L10">
        <v>23.4</v>
      </c>
      <c r="M10">
        <v>26.031116226396701</v>
      </c>
      <c r="N10">
        <v>40.180404052427697</v>
      </c>
      <c r="O10">
        <v>75.818525920849694</v>
      </c>
      <c r="P10">
        <v>97.876727555017794</v>
      </c>
      <c r="Q10">
        <v>122.083488310335</v>
      </c>
      <c r="R10">
        <v>107.776386636425</v>
      </c>
      <c r="S10">
        <v>135.08314202421599</v>
      </c>
      <c r="T10">
        <v>164.95188843637999</v>
      </c>
      <c r="U10">
        <v>127.628806776297</v>
      </c>
      <c r="V10">
        <v>160.890119025583</v>
      </c>
      <c r="W10">
        <v>202.54856398906699</v>
      </c>
      <c r="X10">
        <v>215.82650214519799</v>
      </c>
      <c r="Y10">
        <v>247.50311618165699</v>
      </c>
      <c r="Z10">
        <v>266.106545447842</v>
      </c>
    </row>
    <row r="11" spans="2:26">
      <c r="B11" s="12"/>
      <c r="C11" t="s">
        <v>7</v>
      </c>
      <c r="D11">
        <v>3.9</v>
      </c>
      <c r="E11">
        <v>8.3000000000000007</v>
      </c>
      <c r="F11">
        <v>13.3</v>
      </c>
      <c r="G11">
        <v>15.5</v>
      </c>
      <c r="H11">
        <v>22.3</v>
      </c>
    </row>
    <row r="28" spans="10:26">
      <c r="J28" t="s">
        <v>13</v>
      </c>
    </row>
    <row r="29" spans="10:26">
      <c r="L29">
        <v>1</v>
      </c>
      <c r="M29">
        <v>2</v>
      </c>
      <c r="N29">
        <v>3</v>
      </c>
      <c r="O29">
        <v>4</v>
      </c>
      <c r="P29">
        <v>5</v>
      </c>
      <c r="Q29">
        <v>6</v>
      </c>
      <c r="R29">
        <v>7</v>
      </c>
      <c r="S29">
        <v>8</v>
      </c>
      <c r="T29">
        <v>9</v>
      </c>
      <c r="U29">
        <v>10</v>
      </c>
      <c r="V29">
        <v>11</v>
      </c>
      <c r="W29">
        <v>12</v>
      </c>
      <c r="X29">
        <v>13</v>
      </c>
      <c r="Y29">
        <v>14</v>
      </c>
      <c r="Z29">
        <v>15</v>
      </c>
    </row>
    <row r="30" spans="10:26">
      <c r="J30" s="12" t="s">
        <v>11</v>
      </c>
      <c r="K30" t="s">
        <v>5</v>
      </c>
      <c r="L30">
        <v>-33700683.751608104</v>
      </c>
      <c r="M30">
        <v>-31486984.7739604</v>
      </c>
      <c r="N30">
        <v>-28780519.4453745</v>
      </c>
      <c r="O30">
        <v>-25143727.130984999</v>
      </c>
      <c r="P30">
        <v>-22178207.083409201</v>
      </c>
      <c r="Q30">
        <v>-18973925.5759941</v>
      </c>
      <c r="R30">
        <v>31013206.966460198</v>
      </c>
      <c r="S30">
        <v>38274493.841219701</v>
      </c>
      <c r="T30">
        <v>45102183.196856797</v>
      </c>
      <c r="U30">
        <v>32351332.068772599</v>
      </c>
      <c r="V30">
        <v>39391354.799999997</v>
      </c>
      <c r="W30">
        <v>48964013.846450403</v>
      </c>
      <c r="X30">
        <v>56444253.278251201</v>
      </c>
      <c r="Y30">
        <v>67798640.554710999</v>
      </c>
      <c r="Z30">
        <v>79401300.220347106</v>
      </c>
    </row>
    <row r="31" spans="10:26">
      <c r="J31" s="12"/>
      <c r="K31" t="s">
        <v>3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-312464995.19999999</v>
      </c>
      <c r="V31">
        <v>-310518172.80000001</v>
      </c>
      <c r="W31">
        <v>-308571350.39999998</v>
      </c>
      <c r="X31">
        <v>-461640261.60000002</v>
      </c>
      <c r="Y31">
        <v>-458720028</v>
      </c>
      <c r="Z31">
        <v>-455799794.39999998</v>
      </c>
    </row>
    <row r="32" spans="10:26">
      <c r="J32" s="12"/>
      <c r="K32" t="s">
        <v>7</v>
      </c>
      <c r="L32">
        <v>11084082.75</v>
      </c>
      <c r="M32">
        <v>13084509.333858799</v>
      </c>
      <c r="N32">
        <v>21597806.9486246</v>
      </c>
      <c r="O32">
        <v>45675736.0427422</v>
      </c>
      <c r="P32">
        <v>64088607.081704199</v>
      </c>
      <c r="Q32">
        <v>84953631.567867294</v>
      </c>
      <c r="R32">
        <v>71658270.868536904</v>
      </c>
      <c r="S32">
        <v>92338133.8161515</v>
      </c>
      <c r="T32">
        <v>117989827.87919</v>
      </c>
      <c r="U32">
        <v>93986263.939833105</v>
      </c>
      <c r="V32">
        <v>120321561.267306</v>
      </c>
      <c r="W32">
        <v>157419335.886969</v>
      </c>
      <c r="X32">
        <v>169937985.53320801</v>
      </c>
      <c r="Y32">
        <v>201478289.57382101</v>
      </c>
      <c r="Z32">
        <v>224651175.31305799</v>
      </c>
    </row>
    <row r="35" spans="4:5">
      <c r="E35" t="s">
        <v>16</v>
      </c>
    </row>
    <row r="36" spans="4:5">
      <c r="D36" t="s">
        <v>14</v>
      </c>
      <c r="E36">
        <v>71744188955.492096</v>
      </c>
    </row>
    <row r="37" spans="4:5">
      <c r="D37" t="s">
        <v>15</v>
      </c>
      <c r="E37">
        <v>77973897904.574707</v>
      </c>
    </row>
    <row r="38" spans="4:5">
      <c r="E38" s="1">
        <v>-2307714602.4000001</v>
      </c>
    </row>
    <row r="39" spans="4:5">
      <c r="E39" s="2">
        <v>278476731.011738</v>
      </c>
    </row>
    <row r="40" spans="4:5">
      <c r="E40" s="3">
        <v>1490265217.80287</v>
      </c>
    </row>
    <row r="41" spans="4:5">
      <c r="D41" t="s">
        <v>17</v>
      </c>
      <c r="E41">
        <f>SUM(E38:E40)</f>
        <v>-538972653.585392</v>
      </c>
    </row>
  </sheetData>
  <mergeCells count="4">
    <mergeCell ref="D7:H7"/>
    <mergeCell ref="B9:B11"/>
    <mergeCell ref="J8:J10"/>
    <mergeCell ref="J30:J3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D5280-51BF-B648-BA23-0D5A38E13D67}">
  <dimension ref="B5:Z45"/>
  <sheetViews>
    <sheetView topLeftCell="A15" zoomScaleNormal="100" workbookViewId="0">
      <selection activeCell="E45" sqref="E45"/>
    </sheetView>
  </sheetViews>
  <sheetFormatPr baseColWidth="10" defaultRowHeight="16"/>
  <sheetData>
    <row r="5" spans="2:26">
      <c r="B5" s="4" t="s">
        <v>0</v>
      </c>
      <c r="C5" s="4"/>
      <c r="D5" s="4"/>
      <c r="E5" s="4"/>
      <c r="F5" s="4"/>
      <c r="G5" s="4"/>
      <c r="H5" s="4"/>
      <c r="J5" t="s">
        <v>12</v>
      </c>
    </row>
    <row r="6" spans="2:26">
      <c r="B6" s="4"/>
      <c r="C6" s="4"/>
      <c r="D6" s="4"/>
      <c r="E6" s="4"/>
      <c r="F6" s="4"/>
      <c r="G6" s="4"/>
      <c r="H6" s="4"/>
    </row>
    <row r="7" spans="2:26">
      <c r="B7" s="4"/>
      <c r="C7" s="4"/>
      <c r="D7" s="13" t="s">
        <v>8</v>
      </c>
      <c r="E7" s="13"/>
      <c r="F7" s="13"/>
      <c r="G7" s="13"/>
      <c r="H7" s="13"/>
      <c r="L7">
        <v>1</v>
      </c>
      <c r="M7">
        <v>2</v>
      </c>
      <c r="N7">
        <v>3</v>
      </c>
      <c r="O7">
        <v>4</v>
      </c>
      <c r="P7">
        <v>5</v>
      </c>
      <c r="Q7">
        <v>6</v>
      </c>
      <c r="R7">
        <v>7</v>
      </c>
      <c r="S7">
        <v>8</v>
      </c>
      <c r="T7">
        <v>9</v>
      </c>
      <c r="U7">
        <v>10</v>
      </c>
      <c r="V7">
        <v>11</v>
      </c>
      <c r="W7">
        <v>12</v>
      </c>
      <c r="X7">
        <v>13</v>
      </c>
      <c r="Y7">
        <v>14</v>
      </c>
      <c r="Z7">
        <v>15</v>
      </c>
    </row>
    <row r="8" spans="2:26">
      <c r="B8" s="4"/>
      <c r="C8" s="4"/>
      <c r="D8" s="4">
        <v>1</v>
      </c>
      <c r="E8" s="4">
        <v>2</v>
      </c>
      <c r="F8" s="4">
        <v>3</v>
      </c>
      <c r="G8" s="4">
        <v>4</v>
      </c>
      <c r="H8" s="4">
        <v>5</v>
      </c>
      <c r="J8" s="12" t="s">
        <v>11</v>
      </c>
      <c r="K8" t="s">
        <v>5</v>
      </c>
      <c r="L8">
        <v>76.1879177593419</v>
      </c>
      <c r="M8">
        <v>79.828783959614199</v>
      </c>
      <c r="N8">
        <v>88.539207484376504</v>
      </c>
      <c r="O8">
        <v>95.974936508340605</v>
      </c>
      <c r="P8">
        <v>106.162719141183</v>
      </c>
      <c r="Q8">
        <v>114.999255861658</v>
      </c>
      <c r="R8">
        <v>88.628885225880097</v>
      </c>
      <c r="S8">
        <v>98.720638819366897</v>
      </c>
      <c r="T8">
        <v>109.406523410164</v>
      </c>
      <c r="U8">
        <v>98.940672959956402</v>
      </c>
      <c r="V8">
        <v>108.381300403624</v>
      </c>
      <c r="W8">
        <v>110.99251941620599</v>
      </c>
      <c r="X8">
        <v>100.8</v>
      </c>
      <c r="Y8">
        <v>100.8</v>
      </c>
      <c r="Z8">
        <v>100.8</v>
      </c>
    </row>
    <row r="9" spans="2:26">
      <c r="B9" s="13" t="s">
        <v>10</v>
      </c>
      <c r="C9" s="4" t="s">
        <v>4</v>
      </c>
      <c r="D9" s="4">
        <v>6</v>
      </c>
      <c r="E9" s="4">
        <v>6</v>
      </c>
      <c r="F9" s="4">
        <v>6</v>
      </c>
      <c r="G9" s="4">
        <v>6</v>
      </c>
      <c r="H9" s="4">
        <v>9</v>
      </c>
      <c r="J9" s="12"/>
      <c r="K9" t="s">
        <v>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114.09916206911301</v>
      </c>
      <c r="S9">
        <v>144</v>
      </c>
      <c r="T9">
        <v>144</v>
      </c>
      <c r="U9">
        <v>281.996002901721</v>
      </c>
      <c r="V9">
        <v>283.80255793495098</v>
      </c>
      <c r="W9">
        <v>288</v>
      </c>
      <c r="X9">
        <v>377.60658688695099</v>
      </c>
      <c r="Y9">
        <v>379.37569578809899</v>
      </c>
      <c r="Z9">
        <v>388.72447513597399</v>
      </c>
    </row>
    <row r="10" spans="2:26">
      <c r="B10" s="13"/>
      <c r="C10" s="4" t="s">
        <v>2</v>
      </c>
      <c r="D10" s="4">
        <v>0</v>
      </c>
      <c r="E10" s="4">
        <v>0</v>
      </c>
      <c r="F10" s="4">
        <v>6</v>
      </c>
      <c r="G10" s="4">
        <v>12</v>
      </c>
      <c r="H10" s="4">
        <v>18</v>
      </c>
      <c r="J10" s="12"/>
      <c r="K10" t="s">
        <v>7</v>
      </c>
      <c r="L10">
        <v>99.954202266258903</v>
      </c>
      <c r="M10">
        <v>117.520529234386</v>
      </c>
      <c r="N10">
        <v>132.52403902590399</v>
      </c>
      <c r="O10">
        <v>159.345309093206</v>
      </c>
      <c r="P10">
        <v>177.07688221389901</v>
      </c>
      <c r="Q10">
        <v>199.07603325852301</v>
      </c>
      <c r="R10">
        <v>159.69081134044399</v>
      </c>
      <c r="S10">
        <v>180.081440400818</v>
      </c>
      <c r="T10">
        <v>203.29254934584199</v>
      </c>
      <c r="U10">
        <v>159.51498549085599</v>
      </c>
      <c r="V10">
        <v>190.96086888187</v>
      </c>
      <c r="W10">
        <v>244.00376196082601</v>
      </c>
      <c r="X10">
        <v>250.65900362251099</v>
      </c>
      <c r="Y10">
        <v>289.10279392161198</v>
      </c>
      <c r="Z10">
        <v>310.16301518017599</v>
      </c>
    </row>
    <row r="11" spans="2:26">
      <c r="B11" s="13"/>
      <c r="C11" s="4" t="s">
        <v>6</v>
      </c>
      <c r="D11" s="4">
        <v>10</v>
      </c>
      <c r="E11" s="4">
        <v>14.4</v>
      </c>
      <c r="F11" s="4">
        <v>16.2</v>
      </c>
      <c r="G11" s="4">
        <v>18</v>
      </c>
      <c r="H11" s="4">
        <v>23</v>
      </c>
    </row>
    <row r="28" spans="10:26">
      <c r="J28" t="s">
        <v>13</v>
      </c>
    </row>
    <row r="29" spans="10:26">
      <c r="L29">
        <v>1</v>
      </c>
      <c r="M29">
        <v>2</v>
      </c>
      <c r="N29">
        <v>3</v>
      </c>
      <c r="O29">
        <v>4</v>
      </c>
      <c r="P29">
        <v>5</v>
      </c>
      <c r="Q29">
        <v>6</v>
      </c>
      <c r="R29">
        <v>7</v>
      </c>
      <c r="S29">
        <v>8</v>
      </c>
      <c r="T29">
        <v>9</v>
      </c>
      <c r="U29">
        <v>10</v>
      </c>
      <c r="V29">
        <v>11</v>
      </c>
      <c r="W29">
        <v>12</v>
      </c>
      <c r="X29">
        <v>13</v>
      </c>
      <c r="Y29">
        <v>14</v>
      </c>
      <c r="Z29">
        <v>15</v>
      </c>
    </row>
    <row r="30" spans="10:26">
      <c r="J30" s="12" t="s">
        <v>11</v>
      </c>
      <c r="K30" t="s">
        <v>5</v>
      </c>
      <c r="L30">
        <v>91580360.8728479</v>
      </c>
      <c r="M30">
        <v>101300153.164756</v>
      </c>
      <c r="N30">
        <v>118522549.69508199</v>
      </c>
      <c r="O30">
        <v>132724891.396622</v>
      </c>
      <c r="P30">
        <v>152517608.82698801</v>
      </c>
      <c r="Q30">
        <v>171498666.26470399</v>
      </c>
      <c r="R30">
        <v>137099951.65280601</v>
      </c>
      <c r="S30">
        <v>157392288.88249299</v>
      </c>
      <c r="T30">
        <v>179693825.360228</v>
      </c>
      <c r="U30">
        <v>167334798.31294799</v>
      </c>
      <c r="V30">
        <v>188668780.461983</v>
      </c>
      <c r="W30">
        <v>198788845.390641</v>
      </c>
      <c r="X30">
        <v>196532719.91999999</v>
      </c>
      <c r="Y30">
        <v>201903668.63999999</v>
      </c>
      <c r="Z30">
        <v>207345258</v>
      </c>
    </row>
    <row r="31" spans="10:26">
      <c r="J31" s="12"/>
      <c r="K31" t="s">
        <v>3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-193438908.95130199</v>
      </c>
      <c r="S31">
        <v>-242574071.03999999</v>
      </c>
      <c r="T31">
        <v>-241016613.12</v>
      </c>
      <c r="U31">
        <v>-468934198.782103</v>
      </c>
      <c r="V31">
        <v>-468868821.00784999</v>
      </c>
      <c r="W31">
        <v>-472688478.72000003</v>
      </c>
      <c r="X31">
        <v>-615673855.45646501</v>
      </c>
      <c r="Y31">
        <v>-614455117.28185797</v>
      </c>
      <c r="Z31">
        <v>-625392530.27174997</v>
      </c>
    </row>
    <row r="32" spans="10:26">
      <c r="J32" s="12"/>
      <c r="K32" t="s">
        <v>7</v>
      </c>
      <c r="L32">
        <v>77023508.815951899</v>
      </c>
      <c r="M32">
        <v>95188107.7647966</v>
      </c>
      <c r="N32">
        <v>113185299.00027899</v>
      </c>
      <c r="O32">
        <v>144956232.049732</v>
      </c>
      <c r="P32">
        <v>169287410.392564</v>
      </c>
      <c r="Q32">
        <v>198646512.029791</v>
      </c>
      <c r="R32">
        <v>166486435.913497</v>
      </c>
      <c r="S32">
        <v>191585467.24150199</v>
      </c>
      <c r="T32">
        <v>222775604.09226099</v>
      </c>
      <c r="U32">
        <v>181830369.486808</v>
      </c>
      <c r="V32">
        <v>221275250.81020701</v>
      </c>
      <c r="W32">
        <v>289448897.33120602</v>
      </c>
      <c r="X32">
        <v>302019432.71971798</v>
      </c>
      <c r="Y32">
        <v>354605185.04629397</v>
      </c>
      <c r="Z32">
        <v>388888606.86489999</v>
      </c>
    </row>
    <row r="39" spans="4:5">
      <c r="E39" s="5"/>
    </row>
    <row r="40" spans="4:5">
      <c r="D40" t="s">
        <v>14</v>
      </c>
      <c r="E40" s="6">
        <v>70636661195.227402</v>
      </c>
    </row>
    <row r="41" spans="4:5">
      <c r="D41" t="s">
        <v>15</v>
      </c>
      <c r="E41" s="6">
        <v>81358961874.474106</v>
      </c>
    </row>
    <row r="42" spans="4:5">
      <c r="E42" s="7">
        <v>-3943042594.63132</v>
      </c>
    </row>
    <row r="43" spans="4:5">
      <c r="E43" s="8">
        <v>2402904366.8420901</v>
      </c>
    </row>
    <row r="44" spans="4:5">
      <c r="E44" s="9">
        <v>3117202319.5595002</v>
      </c>
    </row>
    <row r="45" spans="4:5">
      <c r="D45" t="s">
        <v>17</v>
      </c>
      <c r="E45" s="6">
        <f>SUM(E42:E44)</f>
        <v>1577064091.7702703</v>
      </c>
    </row>
  </sheetData>
  <mergeCells count="4">
    <mergeCell ref="D7:H7"/>
    <mergeCell ref="B9:B11"/>
    <mergeCell ref="J8:J10"/>
    <mergeCell ref="J30:J3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3A51C-A51C-6A47-AC4F-8B39DDD1B3F0}">
  <dimension ref="B5:Z41"/>
  <sheetViews>
    <sheetView topLeftCell="A25" zoomScale="125" zoomScaleNormal="80" workbookViewId="0">
      <selection activeCell="E41" sqref="E41"/>
    </sheetView>
  </sheetViews>
  <sheetFormatPr baseColWidth="10" defaultRowHeight="16"/>
  <sheetData>
    <row r="5" spans="2:26">
      <c r="B5" t="s">
        <v>1</v>
      </c>
      <c r="J5" t="s">
        <v>12</v>
      </c>
    </row>
    <row r="7" spans="2:26">
      <c r="D7" s="12" t="s">
        <v>9</v>
      </c>
      <c r="E7" s="12"/>
      <c r="F7" s="12"/>
      <c r="G7" s="12"/>
      <c r="H7" s="12"/>
      <c r="L7">
        <v>1</v>
      </c>
      <c r="M7">
        <v>2</v>
      </c>
      <c r="N7">
        <v>3</v>
      </c>
      <c r="O7">
        <v>4</v>
      </c>
      <c r="P7">
        <v>5</v>
      </c>
      <c r="Q7">
        <v>6</v>
      </c>
      <c r="R7">
        <v>7</v>
      </c>
      <c r="S7">
        <v>8</v>
      </c>
      <c r="T7">
        <v>9</v>
      </c>
      <c r="U7">
        <v>10</v>
      </c>
      <c r="V7">
        <v>11</v>
      </c>
      <c r="W7">
        <v>12</v>
      </c>
      <c r="X7">
        <v>13</v>
      </c>
      <c r="Y7">
        <v>14</v>
      </c>
      <c r="Z7">
        <v>15</v>
      </c>
    </row>
    <row r="8" spans="2:26">
      <c r="D8">
        <v>1</v>
      </c>
      <c r="E8">
        <v>2</v>
      </c>
      <c r="F8">
        <v>3</v>
      </c>
      <c r="G8">
        <v>4</v>
      </c>
      <c r="H8">
        <v>5</v>
      </c>
      <c r="J8" s="12" t="s">
        <v>11</v>
      </c>
      <c r="K8" t="s">
        <v>5</v>
      </c>
      <c r="L8">
        <v>157.233408735523</v>
      </c>
      <c r="M8">
        <v>175.92127818859001</v>
      </c>
      <c r="N8">
        <v>184.71392387168601</v>
      </c>
      <c r="O8">
        <v>126.24837730441899</v>
      </c>
      <c r="P8">
        <v>149.53524080306499</v>
      </c>
      <c r="Q8">
        <v>172.19248444653601</v>
      </c>
      <c r="R8">
        <v>173.34642576396899</v>
      </c>
      <c r="S8">
        <v>181.85176434591801</v>
      </c>
      <c r="T8">
        <v>188.06654744815401</v>
      </c>
      <c r="U8">
        <v>145.22702777920699</v>
      </c>
      <c r="V8">
        <v>155.82396178831999</v>
      </c>
      <c r="W8">
        <v>149.16836512244501</v>
      </c>
      <c r="X8">
        <v>122.56650761430799</v>
      </c>
      <c r="Y8">
        <v>127.485107217391</v>
      </c>
      <c r="Z8">
        <v>133.848940397229</v>
      </c>
    </row>
    <row r="9" spans="2:26">
      <c r="B9" s="12" t="s">
        <v>11</v>
      </c>
      <c r="C9" t="s">
        <v>5</v>
      </c>
      <c r="D9">
        <v>10</v>
      </c>
      <c r="E9">
        <v>10</v>
      </c>
      <c r="F9">
        <v>10</v>
      </c>
      <c r="G9">
        <v>10</v>
      </c>
      <c r="H9">
        <v>10</v>
      </c>
      <c r="J9" s="12"/>
      <c r="K9" t="s">
        <v>3</v>
      </c>
      <c r="L9">
        <v>0</v>
      </c>
      <c r="M9">
        <v>0</v>
      </c>
      <c r="N9">
        <v>0</v>
      </c>
      <c r="O9">
        <v>106.86883100035899</v>
      </c>
      <c r="P9">
        <v>110.90711684783</v>
      </c>
      <c r="Q9">
        <v>113.853560356866</v>
      </c>
      <c r="R9">
        <v>113.702508111407</v>
      </c>
      <c r="S9">
        <v>118.14380697429699</v>
      </c>
      <c r="T9">
        <v>122.76687206944</v>
      </c>
      <c r="U9">
        <v>229.48586143861701</v>
      </c>
      <c r="V9">
        <v>239.36747742541201</v>
      </c>
      <c r="W9">
        <v>252.333586177786</v>
      </c>
      <c r="X9">
        <v>328.03485982927401</v>
      </c>
      <c r="Y9">
        <v>328.5</v>
      </c>
      <c r="Z9">
        <v>331.2</v>
      </c>
    </row>
    <row r="10" spans="2:26">
      <c r="B10" s="12"/>
      <c r="C10" t="s">
        <v>3</v>
      </c>
      <c r="D10">
        <v>0</v>
      </c>
      <c r="E10">
        <v>6</v>
      </c>
      <c r="F10">
        <v>6</v>
      </c>
      <c r="G10">
        <v>12</v>
      </c>
      <c r="H10">
        <v>15</v>
      </c>
      <c r="J10" s="12"/>
      <c r="K10" t="s">
        <v>7</v>
      </c>
      <c r="L10">
        <v>30</v>
      </c>
      <c r="M10">
        <v>34.119988054744702</v>
      </c>
      <c r="N10">
        <v>48.925536156525702</v>
      </c>
      <c r="O10">
        <v>30</v>
      </c>
      <c r="P10">
        <v>30</v>
      </c>
      <c r="Q10">
        <v>34.482679912705798</v>
      </c>
      <c r="R10">
        <v>79.330721835261997</v>
      </c>
      <c r="S10">
        <v>105.287691543739</v>
      </c>
      <c r="T10">
        <v>132.14583056593699</v>
      </c>
      <c r="U10">
        <v>121.255085965226</v>
      </c>
      <c r="V10">
        <v>151.78099838120499</v>
      </c>
      <c r="W10">
        <v>202.740707267038</v>
      </c>
      <c r="X10">
        <v>255.84011280644299</v>
      </c>
      <c r="Y10">
        <v>287.52610604641001</v>
      </c>
      <c r="Z10">
        <v>306.736705800479</v>
      </c>
    </row>
    <row r="11" spans="2:26">
      <c r="B11" s="12"/>
      <c r="C11" t="s">
        <v>7</v>
      </c>
      <c r="D11">
        <v>5</v>
      </c>
      <c r="E11">
        <v>5</v>
      </c>
      <c r="F11">
        <v>11.8</v>
      </c>
      <c r="G11">
        <v>14</v>
      </c>
      <c r="H11">
        <v>19.7</v>
      </c>
    </row>
    <row r="28" spans="10:26">
      <c r="J28" t="s">
        <v>13</v>
      </c>
    </row>
    <row r="29" spans="10:26">
      <c r="L29">
        <v>1</v>
      </c>
      <c r="M29">
        <v>2</v>
      </c>
      <c r="N29">
        <v>3</v>
      </c>
      <c r="O29">
        <v>4</v>
      </c>
      <c r="P29">
        <v>5</v>
      </c>
      <c r="Q29">
        <v>6</v>
      </c>
      <c r="R29">
        <v>7</v>
      </c>
      <c r="S29">
        <v>8</v>
      </c>
      <c r="T29">
        <v>9</v>
      </c>
      <c r="U29">
        <v>10</v>
      </c>
      <c r="V29">
        <v>11</v>
      </c>
      <c r="W29">
        <v>12</v>
      </c>
      <c r="X29">
        <v>13</v>
      </c>
      <c r="Y29">
        <v>14</v>
      </c>
      <c r="Z29">
        <v>15</v>
      </c>
    </row>
    <row r="30" spans="10:26">
      <c r="J30" s="12" t="s">
        <v>11</v>
      </c>
      <c r="K30" t="s">
        <v>5</v>
      </c>
      <c r="L30">
        <v>249930278.37717599</v>
      </c>
      <c r="M30">
        <v>293475538.95521802</v>
      </c>
      <c r="N30">
        <v>323055158.55589098</v>
      </c>
      <c r="O30">
        <v>226790565.01562199</v>
      </c>
      <c r="P30">
        <v>277486564.94861603</v>
      </c>
      <c r="Q30">
        <v>329858259.88921303</v>
      </c>
      <c r="R30">
        <v>342587037.42586398</v>
      </c>
      <c r="S30">
        <v>368452587.51773</v>
      </c>
      <c r="T30">
        <v>390509127.463103</v>
      </c>
      <c r="U30">
        <v>308940439.60551298</v>
      </c>
      <c r="V30">
        <v>339489053.15894401</v>
      </c>
      <c r="W30">
        <v>332730987.36361301</v>
      </c>
      <c r="X30">
        <v>281292316.65867299</v>
      </c>
      <c r="Y30">
        <v>299342629.858823</v>
      </c>
      <c r="Z30">
        <v>321455229.17937601</v>
      </c>
    </row>
    <row r="31" spans="10:26">
      <c r="J31" s="12"/>
      <c r="K31" t="s">
        <v>3</v>
      </c>
      <c r="L31">
        <v>0</v>
      </c>
      <c r="M31">
        <v>0</v>
      </c>
      <c r="N31">
        <v>0</v>
      </c>
      <c r="O31">
        <v>-128733804.82048801</v>
      </c>
      <c r="P31">
        <v>-132698657.338829</v>
      </c>
      <c r="Q31">
        <v>-135300478.86539999</v>
      </c>
      <c r="R31">
        <v>-134198645.022278</v>
      </c>
      <c r="S31">
        <v>-138482183.00713301</v>
      </c>
      <c r="T31">
        <v>-142905250.21254399</v>
      </c>
      <c r="U31">
        <v>-265268627.97212201</v>
      </c>
      <c r="V31">
        <v>-274749351.30827099</v>
      </c>
      <c r="W31">
        <v>-287585163.48739898</v>
      </c>
      <c r="X31">
        <v>-371498940.60133499</v>
      </c>
      <c r="Y31">
        <v>-369363921.75</v>
      </c>
      <c r="Z31">
        <v>-369730776.09600002</v>
      </c>
    </row>
    <row r="32" spans="10:26">
      <c r="J32" s="12"/>
      <c r="K32" t="s">
        <v>7</v>
      </c>
      <c r="L32">
        <v>33612667.5</v>
      </c>
      <c r="M32">
        <v>40002488.268907599</v>
      </c>
      <c r="N32">
        <v>60077208.9580082</v>
      </c>
      <c r="O32">
        <v>37773120</v>
      </c>
      <c r="P32">
        <v>39310062</v>
      </c>
      <c r="Q32">
        <v>46552346.156352602</v>
      </c>
      <c r="R32">
        <v>112927965.523177</v>
      </c>
      <c r="S32">
        <v>152275186.842825</v>
      </c>
      <c r="T32">
        <v>194555587.34147999</v>
      </c>
      <c r="U32">
        <v>185006377.10320699</v>
      </c>
      <c r="V32">
        <v>235066180.07874799</v>
      </c>
      <c r="W32">
        <v>321437919.35839403</v>
      </c>
      <c r="X32">
        <v>417934023.65327901</v>
      </c>
      <c r="Y32">
        <v>479788637.65170902</v>
      </c>
      <c r="Z32">
        <v>522831708.45053899</v>
      </c>
    </row>
    <row r="35" spans="4:5">
      <c r="E35" t="s">
        <v>16</v>
      </c>
    </row>
    <row r="36" spans="4:5">
      <c r="D36" t="s">
        <v>14</v>
      </c>
      <c r="E36" s="6">
        <v>73073533235.755096</v>
      </c>
    </row>
    <row r="37" spans="4:5">
      <c r="D37" t="s">
        <v>15</v>
      </c>
      <c r="E37" s="6">
        <v>80211868183.155502</v>
      </c>
    </row>
    <row r="38" spans="4:5">
      <c r="E38" s="7">
        <v>-2750515800.4817901</v>
      </c>
    </row>
    <row r="39" spans="4:5">
      <c r="E39" s="8">
        <v>4685395773.9733696</v>
      </c>
    </row>
    <row r="40" spans="4:5">
      <c r="E40" s="9">
        <v>2879151478.88662</v>
      </c>
    </row>
    <row r="41" spans="4:5">
      <c r="D41" t="s">
        <v>17</v>
      </c>
      <c r="E41">
        <f>SUM(E38:E40)</f>
        <v>4814031452.3781996</v>
      </c>
    </row>
  </sheetData>
  <mergeCells count="4">
    <mergeCell ref="D7:H7"/>
    <mergeCell ref="J8:J10"/>
    <mergeCell ref="B9:B11"/>
    <mergeCell ref="J30:J3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A33E4-1BA3-A34C-92CC-77689CCA69A8}">
  <dimension ref="B5:Z46"/>
  <sheetViews>
    <sheetView topLeftCell="A6" zoomScale="80" zoomScaleNormal="80" workbookViewId="0">
      <selection activeCell="H9" sqref="H9:H11"/>
    </sheetView>
  </sheetViews>
  <sheetFormatPr baseColWidth="10" defaultRowHeight="16"/>
  <sheetData>
    <row r="5" spans="2:26">
      <c r="B5" t="s">
        <v>1</v>
      </c>
      <c r="J5" t="s">
        <v>12</v>
      </c>
    </row>
    <row r="7" spans="2:26">
      <c r="D7" s="12" t="s">
        <v>9</v>
      </c>
      <c r="E7" s="12"/>
      <c r="F7" s="12"/>
      <c r="G7" s="12"/>
      <c r="H7" s="12"/>
      <c r="L7">
        <v>1</v>
      </c>
      <c r="M7">
        <v>2</v>
      </c>
      <c r="N7">
        <v>3</v>
      </c>
      <c r="O7">
        <v>4</v>
      </c>
      <c r="P7">
        <v>5</v>
      </c>
      <c r="Q7">
        <v>6</v>
      </c>
      <c r="R7">
        <v>7</v>
      </c>
      <c r="S7">
        <v>8</v>
      </c>
      <c r="T7">
        <v>9</v>
      </c>
      <c r="U7">
        <v>10</v>
      </c>
      <c r="V7">
        <v>11</v>
      </c>
      <c r="W7">
        <v>12</v>
      </c>
      <c r="X7">
        <v>13</v>
      </c>
      <c r="Y7">
        <v>14</v>
      </c>
      <c r="Z7">
        <v>15</v>
      </c>
    </row>
    <row r="8" spans="2:26">
      <c r="D8">
        <v>1</v>
      </c>
      <c r="E8">
        <v>2</v>
      </c>
      <c r="F8">
        <v>3</v>
      </c>
      <c r="G8">
        <v>4</v>
      </c>
      <c r="H8">
        <v>5</v>
      </c>
      <c r="J8" s="12" t="s">
        <v>11</v>
      </c>
      <c r="K8" t="s">
        <v>5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2:26">
      <c r="B9" s="12" t="s">
        <v>11</v>
      </c>
      <c r="C9" t="s">
        <v>5</v>
      </c>
      <c r="D9">
        <v>0</v>
      </c>
      <c r="E9">
        <v>0</v>
      </c>
      <c r="F9">
        <v>0</v>
      </c>
      <c r="G9">
        <v>0</v>
      </c>
      <c r="H9">
        <v>0</v>
      </c>
      <c r="J9" s="12"/>
      <c r="K9" t="s">
        <v>3</v>
      </c>
      <c r="L9">
        <v>78.205114562991099</v>
      </c>
      <c r="M9">
        <v>81.723327258567195</v>
      </c>
      <c r="N9">
        <v>107.849571000799</v>
      </c>
      <c r="O9">
        <v>110.45212974936599</v>
      </c>
      <c r="P9">
        <v>114.104729325316</v>
      </c>
      <c r="Q9">
        <v>118.724821593684</v>
      </c>
      <c r="R9">
        <v>224.036158612354</v>
      </c>
      <c r="S9">
        <v>232.119417662053</v>
      </c>
      <c r="T9">
        <v>243.02908747625301</v>
      </c>
      <c r="U9">
        <v>338.52385566237302</v>
      </c>
      <c r="V9">
        <v>356.52457006977102</v>
      </c>
      <c r="W9">
        <v>371.14324960986801</v>
      </c>
      <c r="X9">
        <v>426.97316881567599</v>
      </c>
      <c r="Y9">
        <v>433.52267720485702</v>
      </c>
      <c r="Z9">
        <v>448.34703373797697</v>
      </c>
    </row>
    <row r="10" spans="2:26">
      <c r="B10" s="12"/>
      <c r="C10" t="s">
        <v>3</v>
      </c>
      <c r="D10">
        <v>6</v>
      </c>
      <c r="E10">
        <v>6</v>
      </c>
      <c r="F10">
        <v>12</v>
      </c>
      <c r="G10">
        <v>18</v>
      </c>
      <c r="H10">
        <v>24</v>
      </c>
      <c r="J10" s="12"/>
      <c r="K10" t="s">
        <v>7</v>
      </c>
      <c r="L10">
        <v>92.664428054035298</v>
      </c>
      <c r="M10">
        <v>111.119420643929</v>
      </c>
      <c r="N10">
        <v>109.256777792348</v>
      </c>
      <c r="O10">
        <v>141.77701099403399</v>
      </c>
      <c r="P10">
        <v>166.658631092495</v>
      </c>
      <c r="Q10">
        <v>193.78654027170899</v>
      </c>
      <c r="R10">
        <v>132.71051134359999</v>
      </c>
      <c r="S10">
        <v>161.47387836030401</v>
      </c>
      <c r="T10">
        <v>192.518132648061</v>
      </c>
      <c r="U10">
        <v>150.09885109266</v>
      </c>
      <c r="V10">
        <v>199.38330160274501</v>
      </c>
      <c r="W10">
        <v>237.257075213729</v>
      </c>
      <c r="X10">
        <v>242.927012297327</v>
      </c>
      <c r="Y10">
        <v>282.849867963858</v>
      </c>
      <c r="Z10">
        <v>302.448762422595</v>
      </c>
    </row>
    <row r="11" spans="2:26">
      <c r="B11" s="12"/>
      <c r="C11" t="s">
        <v>7</v>
      </c>
      <c r="D11">
        <v>10</v>
      </c>
      <c r="E11">
        <v>15</v>
      </c>
      <c r="F11">
        <v>15</v>
      </c>
      <c r="G11">
        <v>18.899999999999999</v>
      </c>
      <c r="H11">
        <v>22.5</v>
      </c>
    </row>
    <row r="27" spans="10:26">
      <c r="J27" t="s">
        <v>13</v>
      </c>
    </row>
    <row r="28" spans="10:26">
      <c r="L28">
        <v>1</v>
      </c>
      <c r="M28">
        <v>2</v>
      </c>
      <c r="N28">
        <v>3</v>
      </c>
      <c r="O28">
        <v>4</v>
      </c>
      <c r="P28">
        <v>5</v>
      </c>
      <c r="Q28">
        <v>6</v>
      </c>
      <c r="R28">
        <v>7</v>
      </c>
      <c r="S28">
        <v>8</v>
      </c>
      <c r="T28">
        <v>9</v>
      </c>
      <c r="U28">
        <v>10</v>
      </c>
      <c r="V28">
        <v>11</v>
      </c>
      <c r="W28">
        <v>12</v>
      </c>
      <c r="X28">
        <v>13</v>
      </c>
      <c r="Y28">
        <v>14</v>
      </c>
      <c r="Z28">
        <v>15</v>
      </c>
    </row>
    <row r="29" spans="10:26">
      <c r="J29" s="12" t="s">
        <v>11</v>
      </c>
      <c r="K29" t="s">
        <v>5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0:26">
      <c r="J30" s="12"/>
      <c r="K30" t="s">
        <v>3</v>
      </c>
      <c r="L30">
        <v>-54567349.347912498</v>
      </c>
      <c r="M30">
        <v>-56591272.128396198</v>
      </c>
      <c r="N30">
        <v>-74070619.453202203</v>
      </c>
      <c r="O30">
        <v>-75260738.113320395</v>
      </c>
      <c r="P30">
        <v>-77132514.929326907</v>
      </c>
      <c r="Q30">
        <v>-79613560.061691195</v>
      </c>
      <c r="R30">
        <v>-149020859.09879899</v>
      </c>
      <c r="S30">
        <v>-153142289.93636599</v>
      </c>
      <c r="T30">
        <v>-159025752.870527</v>
      </c>
      <c r="U30">
        <v>-219681941.712625</v>
      </c>
      <c r="V30">
        <v>-229435311.889727</v>
      </c>
      <c r="W30">
        <v>-236835830.69448701</v>
      </c>
      <c r="X30">
        <v>-270100734.622877</v>
      </c>
      <c r="Y30">
        <v>-271902417.04096401</v>
      </c>
      <c r="Z30">
        <v>-278778580.089872</v>
      </c>
    </row>
    <row r="31" spans="10:26">
      <c r="J31" s="12"/>
      <c r="K31" t="s">
        <v>7</v>
      </c>
      <c r="L31">
        <v>136240477.66522801</v>
      </c>
      <c r="M31">
        <v>170550811.60206801</v>
      </c>
      <c r="N31">
        <v>175006344.17566699</v>
      </c>
      <c r="O31">
        <v>232164959.47512701</v>
      </c>
      <c r="P31">
        <v>281927006.67238098</v>
      </c>
      <c r="Q31">
        <v>336811486.96832901</v>
      </c>
      <c r="R31">
        <v>236783102.939138</v>
      </c>
      <c r="S31">
        <v>293829333.70977199</v>
      </c>
      <c r="T31">
        <v>357175680.29949498</v>
      </c>
      <c r="U31">
        <v>285230876.33146501</v>
      </c>
      <c r="V31">
        <v>385238514.81116802</v>
      </c>
      <c r="W31">
        <v>466272171.32705098</v>
      </c>
      <c r="X31">
        <v>496034990.69440001</v>
      </c>
      <c r="Y31">
        <v>588320832.59990597</v>
      </c>
      <c r="Z31">
        <v>643240525.61723006</v>
      </c>
    </row>
    <row r="41" spans="5:10">
      <c r="E41" t="s">
        <v>14</v>
      </c>
      <c r="F41" s="6">
        <v>73718583505.237396</v>
      </c>
    </row>
    <row r="42" spans="5:10">
      <c r="E42" t="s">
        <v>15</v>
      </c>
      <c r="F42" s="6">
        <v>83649613878.318497</v>
      </c>
    </row>
    <row r="43" spans="5:10">
      <c r="F43" s="7">
        <v>-2385159771.9900899</v>
      </c>
      <c r="J43" s="6">
        <v>39913.571614444503</v>
      </c>
    </row>
    <row r="44" spans="5:10">
      <c r="F44" s="8">
        <v>0</v>
      </c>
      <c r="J44">
        <v>0</v>
      </c>
    </row>
    <row r="45" spans="5:10">
      <c r="F45" s="9">
        <v>1138457689.1974199</v>
      </c>
      <c r="J45" s="6">
        <v>111993.287551234</v>
      </c>
    </row>
    <row r="46" spans="5:10">
      <c r="E46" t="s">
        <v>17</v>
      </c>
      <c r="F46">
        <f>SUM(F43:F45)</f>
        <v>-1246702082.79267</v>
      </c>
      <c r="I46" t="s">
        <v>22</v>
      </c>
      <c r="J46" s="6">
        <v>151906.85916567899</v>
      </c>
    </row>
  </sheetData>
  <mergeCells count="4">
    <mergeCell ref="D7:H7"/>
    <mergeCell ref="B9:B11"/>
    <mergeCell ref="J8:J10"/>
    <mergeCell ref="J29:J3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5778F-4B7F-4F47-947C-AA26005A47D7}">
  <dimension ref="B5:Z45"/>
  <sheetViews>
    <sheetView topLeftCell="A2" zoomScale="80" zoomScaleNormal="80" workbookViewId="0">
      <selection activeCell="E40" sqref="E40:E45"/>
    </sheetView>
  </sheetViews>
  <sheetFormatPr baseColWidth="10" defaultRowHeight="16"/>
  <sheetData>
    <row r="5" spans="2:26">
      <c r="B5" s="4" t="s">
        <v>0</v>
      </c>
      <c r="C5" s="4"/>
      <c r="D5" s="4"/>
      <c r="E5" s="4"/>
      <c r="F5" s="4"/>
      <c r="G5" s="4"/>
      <c r="H5" s="4"/>
      <c r="J5" t="s">
        <v>12</v>
      </c>
    </row>
    <row r="6" spans="2:26">
      <c r="B6" s="4"/>
      <c r="C6" s="4"/>
      <c r="D6" s="4"/>
      <c r="E6" s="4"/>
      <c r="F6" s="4"/>
      <c r="G6" s="4"/>
      <c r="H6" s="4"/>
    </row>
    <row r="7" spans="2:26">
      <c r="B7" s="4"/>
      <c r="C7" s="4"/>
      <c r="D7" s="13" t="s">
        <v>8</v>
      </c>
      <c r="E7" s="13"/>
      <c r="F7" s="13"/>
      <c r="G7" s="13"/>
      <c r="H7" s="13"/>
      <c r="L7">
        <v>1</v>
      </c>
      <c r="M7">
        <v>2</v>
      </c>
      <c r="N7">
        <v>3</v>
      </c>
      <c r="O7">
        <v>4</v>
      </c>
      <c r="P7">
        <v>5</v>
      </c>
      <c r="Q7">
        <v>6</v>
      </c>
      <c r="R7">
        <v>7</v>
      </c>
      <c r="S7">
        <v>8</v>
      </c>
      <c r="T7">
        <v>9</v>
      </c>
      <c r="U7">
        <v>10</v>
      </c>
      <c r="V7">
        <v>11</v>
      </c>
      <c r="W7">
        <v>12</v>
      </c>
      <c r="X7">
        <v>13</v>
      </c>
      <c r="Y7">
        <v>14</v>
      </c>
      <c r="Z7">
        <v>15</v>
      </c>
    </row>
    <row r="8" spans="2:26">
      <c r="B8" s="4"/>
      <c r="C8" s="4"/>
      <c r="D8" s="4">
        <v>1</v>
      </c>
      <c r="E8" s="4">
        <v>2</v>
      </c>
      <c r="F8" s="4">
        <v>3</v>
      </c>
      <c r="G8" s="4">
        <v>4</v>
      </c>
      <c r="H8" s="4">
        <v>5</v>
      </c>
      <c r="J8" s="12" t="s">
        <v>11</v>
      </c>
      <c r="K8" t="s">
        <v>5</v>
      </c>
      <c r="L8">
        <v>123.322318225351</v>
      </c>
      <c r="M8">
        <v>127.319504794561</v>
      </c>
      <c r="N8">
        <v>131.75831815113301</v>
      </c>
      <c r="O8">
        <v>135.12146358074801</v>
      </c>
      <c r="P8">
        <v>136.84459685953999</v>
      </c>
      <c r="Q8">
        <v>138.190411587255</v>
      </c>
      <c r="R8">
        <v>375.68052697476003</v>
      </c>
      <c r="S8">
        <v>388.01535859324503</v>
      </c>
      <c r="T8">
        <v>400.54361717458499</v>
      </c>
      <c r="U8">
        <v>438.61232742511203</v>
      </c>
      <c r="V8">
        <v>447.40022664934997</v>
      </c>
      <c r="W8">
        <v>461.80819123350898</v>
      </c>
      <c r="X8">
        <v>417.82229373118099</v>
      </c>
      <c r="Y8">
        <v>433.68630379899201</v>
      </c>
      <c r="Z8">
        <v>448.339932053545</v>
      </c>
    </row>
    <row r="9" spans="2:26">
      <c r="B9" s="13" t="s">
        <v>10</v>
      </c>
      <c r="C9" s="4" t="s">
        <v>4</v>
      </c>
      <c r="D9" s="4">
        <v>6</v>
      </c>
      <c r="E9" s="4">
        <v>6</v>
      </c>
      <c r="F9" s="4">
        <v>18</v>
      </c>
      <c r="G9" s="4">
        <v>21</v>
      </c>
      <c r="H9" s="4">
        <v>24</v>
      </c>
      <c r="J9" s="12"/>
      <c r="K9" t="s">
        <v>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143.05518691063401</v>
      </c>
      <c r="Y9">
        <v>142.88349103707901</v>
      </c>
      <c r="Z9">
        <v>142.90073239346401</v>
      </c>
    </row>
    <row r="10" spans="2:26">
      <c r="B10" s="13"/>
      <c r="C10" s="4" t="s">
        <v>2</v>
      </c>
      <c r="D10" s="4">
        <v>0</v>
      </c>
      <c r="E10" s="4">
        <v>0</v>
      </c>
      <c r="F10" s="4">
        <v>0</v>
      </c>
      <c r="G10" s="4">
        <v>0</v>
      </c>
      <c r="H10" s="4">
        <v>6</v>
      </c>
      <c r="J10" s="12"/>
      <c r="K10" t="s">
        <v>7</v>
      </c>
      <c r="L10">
        <v>74.864819443665098</v>
      </c>
      <c r="M10">
        <v>90.676188245635302</v>
      </c>
      <c r="N10">
        <v>109.256777792348</v>
      </c>
      <c r="O10">
        <v>140.748765985067</v>
      </c>
      <c r="P10">
        <v>167.32565598179801</v>
      </c>
      <c r="Q10">
        <v>198.03640760513801</v>
      </c>
      <c r="R10">
        <v>86.4</v>
      </c>
      <c r="S10">
        <v>89.867570721705107</v>
      </c>
      <c r="T10">
        <v>109.62534522382001</v>
      </c>
      <c r="U10">
        <v>115.55936572541199</v>
      </c>
      <c r="V10">
        <v>151.83697765278299</v>
      </c>
      <c r="W10">
        <v>194.55113887450099</v>
      </c>
      <c r="X10">
        <v>190.99936535554701</v>
      </c>
      <c r="Y10">
        <v>208.88079606986301</v>
      </c>
      <c r="Z10">
        <v>224.919396451865</v>
      </c>
    </row>
    <row r="11" spans="2:26">
      <c r="B11" s="13"/>
      <c r="C11" s="4" t="s">
        <v>6</v>
      </c>
      <c r="D11" s="4">
        <v>10</v>
      </c>
      <c r="E11" s="4">
        <v>14.4</v>
      </c>
      <c r="F11" s="4">
        <v>14.4</v>
      </c>
      <c r="G11" s="4">
        <v>14.4</v>
      </c>
      <c r="H11" s="4">
        <v>16.2</v>
      </c>
    </row>
    <row r="28" spans="10:26">
      <c r="J28" t="s">
        <v>13</v>
      </c>
    </row>
    <row r="29" spans="10:26">
      <c r="L29">
        <v>1</v>
      </c>
      <c r="M29">
        <v>2</v>
      </c>
      <c r="N29">
        <v>3</v>
      </c>
      <c r="O29">
        <v>4</v>
      </c>
      <c r="P29">
        <v>5</v>
      </c>
      <c r="Q29">
        <v>6</v>
      </c>
      <c r="R29">
        <v>7</v>
      </c>
      <c r="S29">
        <v>8</v>
      </c>
      <c r="T29">
        <v>9</v>
      </c>
      <c r="U29">
        <v>10</v>
      </c>
      <c r="V29">
        <v>11</v>
      </c>
      <c r="W29">
        <v>12</v>
      </c>
      <c r="X29">
        <v>13</v>
      </c>
      <c r="Y29">
        <v>14</v>
      </c>
      <c r="Z29">
        <v>15</v>
      </c>
    </row>
    <row r="30" spans="10:26">
      <c r="J30" s="12" t="s">
        <v>11</v>
      </c>
      <c r="K30" t="s">
        <v>5</v>
      </c>
      <c r="L30">
        <v>-36396469.466256402</v>
      </c>
      <c r="M30">
        <v>-35562239.333244398</v>
      </c>
      <c r="N30">
        <v>-34557603.306675598</v>
      </c>
      <c r="O30">
        <v>-33247544.130278401</v>
      </c>
      <c r="P30">
        <v>-31451431.5989381</v>
      </c>
      <c r="Q30">
        <v>-29518809.598221801</v>
      </c>
      <c r="R30">
        <v>-171078118.37624401</v>
      </c>
      <c r="S30">
        <v>-170637499.08341399</v>
      </c>
      <c r="T30">
        <v>-169670981.74860799</v>
      </c>
      <c r="U30">
        <v>-164157293.30012399</v>
      </c>
      <c r="V30">
        <v>-159392657.33662</v>
      </c>
      <c r="W30">
        <v>-156004842.160925</v>
      </c>
      <c r="X30">
        <v>-121078720.821913</v>
      </c>
      <c r="Y30">
        <v>-116194230.297282</v>
      </c>
      <c r="Z30">
        <v>-112748426.318442</v>
      </c>
    </row>
    <row r="31" spans="10:26">
      <c r="J31" s="12"/>
      <c r="K31" t="s">
        <v>3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-375979107.12364101</v>
      </c>
      <c r="Y31">
        <v>-373209781.09608901</v>
      </c>
      <c r="Z31">
        <v>-370936462.40000099</v>
      </c>
    </row>
    <row r="32" spans="10:26">
      <c r="J32" s="12"/>
      <c r="K32" t="s">
        <v>7</v>
      </c>
      <c r="L32">
        <v>5309375.5625349898</v>
      </c>
      <c r="M32">
        <v>7716322.3698042696</v>
      </c>
      <c r="N32">
        <v>11620341.1129808</v>
      </c>
      <c r="O32">
        <v>22051103.2190792</v>
      </c>
      <c r="P32">
        <v>32755715.214285102</v>
      </c>
      <c r="Q32">
        <v>44364936.004914701</v>
      </c>
      <c r="R32">
        <v>22655041.920000002</v>
      </c>
      <c r="S32">
        <v>24943268.300596599</v>
      </c>
      <c r="T32">
        <v>31270435.635274701</v>
      </c>
      <c r="U32">
        <v>34426406.395187102</v>
      </c>
      <c r="V32">
        <v>46193066.881008297</v>
      </c>
      <c r="W32">
        <v>61726013.364327803</v>
      </c>
      <c r="X32">
        <v>66814837.067441203</v>
      </c>
      <c r="Y32">
        <v>76624794.236060798</v>
      </c>
      <c r="Z32">
        <v>86812607.660947099</v>
      </c>
    </row>
    <row r="39" spans="4:5">
      <c r="E39" s="5"/>
    </row>
    <row r="40" spans="4:5">
      <c r="D40" t="s">
        <v>14</v>
      </c>
      <c r="E40" s="6">
        <v>71341088031.801498</v>
      </c>
    </row>
    <row r="41" spans="4:5">
      <c r="D41" t="s">
        <v>15</v>
      </c>
      <c r="E41" s="6">
        <v>77144981386.248795</v>
      </c>
    </row>
    <row r="42" spans="4:5">
      <c r="E42" s="7">
        <v>-1120125350.61973</v>
      </c>
    </row>
    <row r="43" spans="4:5">
      <c r="E43" s="8">
        <v>-1541696866.8771801</v>
      </c>
    </row>
    <row r="44" spans="4:5">
      <c r="E44" s="9">
        <v>575284264.94444203</v>
      </c>
    </row>
    <row r="45" spans="4:5">
      <c r="D45" t="s">
        <v>17</v>
      </c>
      <c r="E45" s="6">
        <f>SUM(E42:E44)</f>
        <v>-2086537952.5524681</v>
      </c>
    </row>
  </sheetData>
  <mergeCells count="4">
    <mergeCell ref="D7:H7"/>
    <mergeCell ref="J8:J10"/>
    <mergeCell ref="B9:B11"/>
    <mergeCell ref="J30:J3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不同碳配额水平成本</vt:lpstr>
      <vt:lpstr>（算例a初始值）</vt:lpstr>
      <vt:lpstr>-20%</vt:lpstr>
      <vt:lpstr>-40%</vt:lpstr>
      <vt:lpstr>-60%</vt:lpstr>
      <vt:lpstr>+20%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悦 于</dc:creator>
  <cp:lastModifiedBy>悦 于</cp:lastModifiedBy>
  <dcterms:created xsi:type="dcterms:W3CDTF">2024-08-23T06:21:28Z</dcterms:created>
  <dcterms:modified xsi:type="dcterms:W3CDTF">2025-01-21T15:51:44Z</dcterms:modified>
</cp:coreProperties>
</file>