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User\Downloads\Datasets\excel-project-coffee-sales-main\excel-project-coffee-sales-main\"/>
    </mc:Choice>
  </mc:AlternateContent>
  <xr:revisionPtr revIDLastSave="0" documentId="13_ncr:1_{A78245E7-61E2-4081-BFDE-353CEE890E39}" xr6:coauthVersionLast="47" xr6:coauthVersionMax="47" xr10:uidLastSave="{00000000-0000-0000-0000-000000000000}"/>
  <bookViews>
    <workbookView showSheetTabs="0" xWindow="-108" yWindow="-108" windowWidth="23256" windowHeight="12456" activeTab="3" xr2:uid="{00000000-000D-0000-FFFF-FFFF00000000}"/>
  </bookViews>
  <sheets>
    <sheet name="Total Sales" sheetId="18" r:id="rId1"/>
    <sheet name="CountryBarChart" sheetId="19" r:id="rId2"/>
    <sheet name="Top 5 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7" l="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F1001" i="17"/>
  <c r="F1000" i="17"/>
  <c r="F999" i="17"/>
  <c r="F998" i="17"/>
  <c r="F997" i="17"/>
  <c r="F996" i="17"/>
  <c r="F995" i="17"/>
  <c r="F994" i="17"/>
  <c r="F993" i="17"/>
  <c r="F992" i="17"/>
  <c r="F991" i="17"/>
  <c r="F990" i="17"/>
  <c r="F989" i="17"/>
  <c r="F988" i="17"/>
  <c r="F987" i="17"/>
  <c r="F986" i="17"/>
  <c r="F985" i="17"/>
  <c r="F984" i="17"/>
  <c r="F983" i="17"/>
  <c r="F982" i="17"/>
  <c r="F981" i="17"/>
  <c r="F980" i="17"/>
  <c r="F979" i="17"/>
  <c r="F978" i="17"/>
  <c r="F977" i="17"/>
  <c r="F976" i="17"/>
  <c r="F975" i="17"/>
  <c r="F974" i="17"/>
  <c r="F973" i="17"/>
  <c r="F972" i="17"/>
  <c r="F971" i="17"/>
  <c r="F970" i="17"/>
  <c r="F969" i="17"/>
  <c r="F968" i="17"/>
  <c r="F967" i="17"/>
  <c r="F966" i="17"/>
  <c r="F965" i="17"/>
  <c r="F964" i="17"/>
  <c r="F963" i="17"/>
  <c r="F962" i="17"/>
  <c r="F961" i="17"/>
  <c r="F960" i="17"/>
  <c r="F959" i="17"/>
  <c r="F958" i="17"/>
  <c r="F957" i="17"/>
  <c r="F956" i="17"/>
  <c r="F955" i="17"/>
  <c r="F954" i="17"/>
  <c r="F953" i="17"/>
  <c r="F952" i="17"/>
  <c r="F951" i="17"/>
  <c r="F950" i="17"/>
  <c r="F949" i="17"/>
  <c r="F948" i="17"/>
  <c r="F947" i="17"/>
  <c r="F946" i="17"/>
  <c r="F945" i="17"/>
  <c r="F944" i="17"/>
  <c r="F943" i="17"/>
  <c r="F942" i="17"/>
  <c r="F941" i="17"/>
  <c r="F940" i="17"/>
  <c r="F939" i="17"/>
  <c r="F938" i="17"/>
  <c r="F937" i="17"/>
  <c r="F936" i="17"/>
  <c r="F935" i="17"/>
  <c r="F934" i="17"/>
  <c r="F933" i="17"/>
  <c r="F932" i="17"/>
  <c r="F931" i="17"/>
  <c r="F930" i="17"/>
  <c r="F929" i="17"/>
  <c r="F928" i="17"/>
  <c r="F927" i="17"/>
  <c r="F926" i="17"/>
  <c r="F925" i="17"/>
  <c r="F924" i="17"/>
  <c r="F923" i="17"/>
  <c r="F922" i="17"/>
  <c r="F921" i="17"/>
  <c r="F920" i="17"/>
  <c r="F919" i="17"/>
  <c r="F918" i="17"/>
  <c r="F917" i="17"/>
  <c r="F916" i="17"/>
  <c r="F915" i="17"/>
  <c r="F914" i="17"/>
  <c r="F913" i="17"/>
  <c r="F912" i="17"/>
  <c r="F911" i="17"/>
  <c r="F910" i="17"/>
  <c r="F909" i="17"/>
  <c r="F908" i="17"/>
  <c r="F907" i="17"/>
  <c r="F906" i="17"/>
  <c r="F905" i="17"/>
  <c r="F904" i="17"/>
  <c r="F903" i="17"/>
  <c r="F902" i="17"/>
  <c r="F901" i="17"/>
  <c r="F900" i="17"/>
  <c r="F899" i="17"/>
  <c r="F898" i="17"/>
  <c r="F897" i="17"/>
  <c r="F896" i="17"/>
  <c r="F895" i="17"/>
  <c r="F894" i="17"/>
  <c r="F893" i="17"/>
  <c r="F892" i="17"/>
  <c r="F891" i="17"/>
  <c r="F890" i="17"/>
  <c r="F889" i="17"/>
  <c r="F888" i="17"/>
  <c r="F887" i="17"/>
  <c r="F886" i="17"/>
  <c r="F885" i="17"/>
  <c r="F884" i="17"/>
  <c r="F883" i="17"/>
  <c r="F882" i="17"/>
  <c r="F881" i="17"/>
  <c r="F880" i="17"/>
  <c r="F879" i="17"/>
  <c r="F878" i="17"/>
  <c r="F877" i="17"/>
  <c r="F876" i="17"/>
  <c r="F875" i="17"/>
  <c r="F874" i="17"/>
  <c r="F873" i="17"/>
  <c r="F872" i="17"/>
  <c r="F871" i="17"/>
  <c r="F870" i="17"/>
  <c r="F869" i="17"/>
  <c r="F868" i="17"/>
  <c r="F867" i="17"/>
  <c r="F866" i="17"/>
  <c r="F865" i="17"/>
  <c r="F864" i="17"/>
  <c r="F863" i="17"/>
  <c r="F862" i="17"/>
  <c r="F861" i="17"/>
  <c r="F860" i="17"/>
  <c r="F859" i="17"/>
  <c r="F858" i="17"/>
  <c r="F857" i="17"/>
  <c r="F856" i="17"/>
  <c r="F855" i="17"/>
  <c r="F854" i="17"/>
  <c r="F853" i="17"/>
  <c r="F852" i="17"/>
  <c r="F851" i="17"/>
  <c r="F850" i="17"/>
  <c r="F849" i="17"/>
  <c r="F848" i="17"/>
  <c r="F847" i="17"/>
  <c r="F846" i="17"/>
  <c r="F845" i="17"/>
  <c r="F844" i="17"/>
  <c r="F843" i="17"/>
  <c r="F842" i="17"/>
  <c r="F841" i="17"/>
  <c r="F840" i="17"/>
  <c r="F839" i="17"/>
  <c r="F838" i="17"/>
  <c r="F837" i="17"/>
  <c r="F836" i="17"/>
  <c r="F835" i="17"/>
  <c r="F834" i="17"/>
  <c r="F833" i="17"/>
  <c r="F832" i="17"/>
  <c r="F831" i="17"/>
  <c r="F830" i="17"/>
  <c r="F829" i="17"/>
  <c r="F828" i="17"/>
  <c r="F827" i="17"/>
  <c r="F826" i="17"/>
  <c r="F825" i="17"/>
  <c r="F824" i="17"/>
  <c r="F823" i="17"/>
  <c r="F822" i="17"/>
  <c r="F821" i="17"/>
  <c r="F820" i="17"/>
  <c r="F819" i="17"/>
  <c r="F818" i="17"/>
  <c r="F817" i="17"/>
  <c r="F816" i="17"/>
  <c r="F815" i="17"/>
  <c r="F814" i="17"/>
  <c r="F813" i="17"/>
  <c r="F812" i="17"/>
  <c r="F811" i="17"/>
  <c r="F810" i="17"/>
  <c r="F809" i="17"/>
  <c r="F808" i="17"/>
  <c r="F807" i="17"/>
  <c r="F806" i="17"/>
  <c r="F805" i="17"/>
  <c r="F804" i="17"/>
  <c r="F803" i="17"/>
  <c r="F802" i="17"/>
  <c r="F801" i="17"/>
  <c r="F800" i="17"/>
  <c r="F799" i="17"/>
  <c r="F798" i="17"/>
  <c r="F797" i="17"/>
  <c r="F796" i="17"/>
  <c r="F795" i="17"/>
  <c r="F794" i="17"/>
  <c r="F793" i="17"/>
  <c r="F792" i="17"/>
  <c r="F791" i="17"/>
  <c r="F790" i="17"/>
  <c r="F789" i="17"/>
  <c r="F788" i="17"/>
  <c r="F787" i="17"/>
  <c r="F786" i="17"/>
  <c r="F785" i="17"/>
  <c r="F784" i="17"/>
  <c r="F783" i="17"/>
  <c r="F782" i="17"/>
  <c r="F781" i="17"/>
  <c r="F780" i="17"/>
  <c r="F779" i="17"/>
  <c r="F778" i="17"/>
  <c r="F777" i="17"/>
  <c r="F776" i="17"/>
  <c r="F775" i="17"/>
  <c r="F774" i="17"/>
  <c r="F773" i="17"/>
  <c r="F772" i="17"/>
  <c r="F771" i="17"/>
  <c r="F770" i="17"/>
  <c r="F769" i="17"/>
  <c r="F768" i="17"/>
  <c r="F767" i="17"/>
  <c r="F766" i="17"/>
  <c r="F765" i="17"/>
  <c r="F764" i="17"/>
  <c r="F763" i="17"/>
  <c r="F762" i="17"/>
  <c r="F761" i="17"/>
  <c r="F760" i="17"/>
  <c r="F759" i="17"/>
  <c r="F758" i="17"/>
  <c r="F757" i="17"/>
  <c r="F756" i="17"/>
  <c r="F755" i="17"/>
  <c r="F754" i="17"/>
  <c r="F753" i="17"/>
  <c r="F752" i="17"/>
  <c r="F751" i="17"/>
  <c r="F750" i="17"/>
  <c r="F749" i="17"/>
  <c r="F748" i="17"/>
  <c r="F747" i="17"/>
  <c r="F746" i="17"/>
  <c r="F745" i="17"/>
  <c r="F744" i="17"/>
  <c r="F743" i="17"/>
  <c r="F742" i="17"/>
  <c r="F741" i="17"/>
  <c r="F740" i="17"/>
  <c r="F739" i="17"/>
  <c r="F738" i="17"/>
  <c r="F737" i="17"/>
  <c r="F736" i="17"/>
  <c r="F735" i="17"/>
  <c r="F734" i="17"/>
  <c r="F733" i="17"/>
  <c r="F732" i="17"/>
  <c r="F731" i="17"/>
  <c r="F730" i="17"/>
  <c r="F729" i="17"/>
  <c r="F728" i="17"/>
  <c r="F727" i="17"/>
  <c r="F726" i="17"/>
  <c r="F725" i="17"/>
  <c r="F724" i="17"/>
  <c r="F723" i="17"/>
  <c r="F722" i="17"/>
  <c r="F721" i="17"/>
  <c r="F720" i="17"/>
  <c r="F719" i="17"/>
  <c r="F718" i="17"/>
  <c r="F717" i="17"/>
  <c r="F716" i="17"/>
  <c r="F715" i="17"/>
  <c r="F714" i="17"/>
  <c r="F713" i="17"/>
  <c r="F712" i="17"/>
  <c r="F711" i="17"/>
  <c r="F710" i="17"/>
  <c r="F709" i="17"/>
  <c r="F708" i="17"/>
  <c r="F707" i="17"/>
  <c r="F706" i="17"/>
  <c r="F705" i="17"/>
  <c r="F704" i="17"/>
  <c r="F703" i="17"/>
  <c r="F702" i="17"/>
  <c r="F701" i="17"/>
  <c r="F700" i="17"/>
  <c r="F699" i="17"/>
  <c r="F698" i="17"/>
  <c r="F697" i="17"/>
  <c r="F696" i="17"/>
  <c r="F695" i="17"/>
  <c r="F694" i="17"/>
  <c r="F693" i="17"/>
  <c r="F692" i="17"/>
  <c r="F691" i="17"/>
  <c r="F690" i="17"/>
  <c r="F689" i="17"/>
  <c r="F688" i="17"/>
  <c r="F687" i="17"/>
  <c r="F686" i="17"/>
  <c r="F685" i="17"/>
  <c r="F684" i="17"/>
  <c r="F683" i="17"/>
  <c r="F682" i="17"/>
  <c r="F681" i="17"/>
  <c r="F680" i="17"/>
  <c r="F679" i="17"/>
  <c r="F678" i="17"/>
  <c r="F677" i="17"/>
  <c r="F676" i="17"/>
  <c r="F675" i="17"/>
  <c r="F674" i="17"/>
  <c r="F673" i="17"/>
  <c r="F672" i="17"/>
  <c r="F671" i="17"/>
  <c r="F670" i="17"/>
  <c r="F669" i="17"/>
  <c r="F668" i="17"/>
  <c r="F667" i="17"/>
  <c r="F666" i="17"/>
  <c r="F665" i="17"/>
  <c r="F664" i="17"/>
  <c r="F663" i="17"/>
  <c r="F662" i="17"/>
  <c r="F661" i="17"/>
  <c r="F660" i="17"/>
  <c r="F659" i="17"/>
  <c r="F658" i="17"/>
  <c r="F657" i="17"/>
  <c r="F656" i="17"/>
  <c r="F655" i="17"/>
  <c r="F654" i="17"/>
  <c r="F653" i="17"/>
  <c r="F652" i="17"/>
  <c r="F651" i="17"/>
  <c r="F650" i="17"/>
  <c r="F649" i="17"/>
  <c r="F648" i="17"/>
  <c r="F647" i="17"/>
  <c r="F646" i="17"/>
  <c r="F645" i="17"/>
  <c r="F644" i="17"/>
  <c r="F643" i="17"/>
  <c r="F642" i="17"/>
  <c r="F641" i="17"/>
  <c r="F640" i="17"/>
  <c r="F639" i="17"/>
  <c r="F638" i="17"/>
  <c r="F637" i="17"/>
  <c r="F636" i="17"/>
  <c r="F635" i="17"/>
  <c r="F634" i="17"/>
  <c r="F633" i="17"/>
  <c r="F632" i="17"/>
  <c r="F631" i="17"/>
  <c r="F630" i="17"/>
  <c r="F629" i="17"/>
  <c r="F628" i="17"/>
  <c r="F627" i="17"/>
  <c r="F626" i="17"/>
  <c r="F625" i="17"/>
  <c r="F624" i="17"/>
  <c r="F623" i="17"/>
  <c r="F622" i="17"/>
  <c r="F621" i="17"/>
  <c r="F620" i="17"/>
  <c r="F619" i="17"/>
  <c r="F618" i="17"/>
  <c r="F617" i="17"/>
  <c r="F616" i="17"/>
  <c r="F615" i="17"/>
  <c r="F614" i="17"/>
  <c r="F613" i="17"/>
  <c r="F612" i="17"/>
  <c r="F611" i="17"/>
  <c r="F610" i="17"/>
  <c r="F609" i="17"/>
  <c r="F608" i="17"/>
  <c r="F607" i="17"/>
  <c r="F606" i="17"/>
  <c r="F605" i="17"/>
  <c r="F604" i="17"/>
  <c r="F603" i="17"/>
  <c r="F602" i="17"/>
  <c r="F601" i="17"/>
  <c r="F600" i="17"/>
  <c r="F599" i="17"/>
  <c r="F598" i="17"/>
  <c r="F597" i="17"/>
  <c r="F596" i="17"/>
  <c r="F595" i="17"/>
  <c r="F594" i="17"/>
  <c r="F593" i="17"/>
  <c r="F592" i="17"/>
  <c r="F591" i="17"/>
  <c r="F590" i="17"/>
  <c r="F589" i="17"/>
  <c r="F588" i="17"/>
  <c r="F587" i="17"/>
  <c r="F586" i="17"/>
  <c r="F585" i="17"/>
  <c r="F584" i="17"/>
  <c r="F583" i="17"/>
  <c r="F582" i="17"/>
  <c r="F581" i="17"/>
  <c r="F580" i="17"/>
  <c r="F579" i="17"/>
  <c r="F578" i="17"/>
  <c r="F577" i="17"/>
  <c r="F576" i="17"/>
  <c r="F575" i="17"/>
  <c r="F574" i="17"/>
  <c r="F573" i="17"/>
  <c r="F572" i="17"/>
  <c r="F571" i="17"/>
  <c r="F570" i="17"/>
  <c r="F569" i="17"/>
  <c r="F568" i="17"/>
  <c r="F567" i="17"/>
  <c r="F566" i="17"/>
  <c r="F565" i="17"/>
  <c r="F564" i="17"/>
  <c r="F563" i="17"/>
  <c r="F562" i="17"/>
  <c r="F561" i="17"/>
  <c r="F560" i="17"/>
  <c r="F559" i="17"/>
  <c r="F558" i="17"/>
  <c r="F557" i="17"/>
  <c r="F556" i="17"/>
  <c r="F555" i="17"/>
  <c r="F554" i="17"/>
  <c r="F553" i="17"/>
  <c r="F552" i="17"/>
  <c r="F551" i="17"/>
  <c r="F550" i="17"/>
  <c r="F549" i="17"/>
  <c r="F548" i="17"/>
  <c r="F547" i="17"/>
  <c r="F546" i="17"/>
  <c r="F545" i="17"/>
  <c r="F544" i="17"/>
  <c r="F543" i="17"/>
  <c r="F542" i="17"/>
  <c r="F541" i="17"/>
  <c r="F540" i="17"/>
  <c r="F539" i="17"/>
  <c r="F538" i="17"/>
  <c r="F537" i="17"/>
  <c r="F536" i="17"/>
  <c r="F535" i="17"/>
  <c r="F534" i="17"/>
  <c r="F533" i="17"/>
  <c r="F532" i="17"/>
  <c r="F531" i="17"/>
  <c r="F530" i="17"/>
  <c r="F529" i="17"/>
  <c r="F528" i="17"/>
  <c r="F527" i="17"/>
  <c r="F526" i="17"/>
  <c r="F525" i="17"/>
  <c r="F524" i="17"/>
  <c r="F523" i="17"/>
  <c r="F522" i="17"/>
  <c r="F521" i="17"/>
  <c r="F520" i="17"/>
  <c r="F519" i="17"/>
  <c r="F518" i="17"/>
  <c r="F517" i="17"/>
  <c r="F516" i="17"/>
  <c r="F515" i="17"/>
  <c r="F514" i="17"/>
  <c r="F513" i="17"/>
  <c r="F512" i="17"/>
  <c r="F511" i="17"/>
  <c r="F510" i="17"/>
  <c r="F509" i="17"/>
  <c r="F508" i="17"/>
  <c r="F507" i="17"/>
  <c r="F506" i="17"/>
  <c r="F505" i="17"/>
  <c r="F504" i="17"/>
  <c r="F503" i="17"/>
  <c r="F502" i="17"/>
  <c r="F501" i="17"/>
  <c r="F500" i="17"/>
  <c r="F499" i="17"/>
  <c r="F498" i="17"/>
  <c r="F497" i="17"/>
  <c r="F496" i="17"/>
  <c r="F495" i="17"/>
  <c r="F494" i="17"/>
  <c r="F493" i="17"/>
  <c r="F492" i="17"/>
  <c r="F491" i="17"/>
  <c r="F490" i="17"/>
  <c r="F489" i="17"/>
  <c r="F488" i="17"/>
  <c r="F487" i="17"/>
  <c r="F486" i="17"/>
  <c r="F485" i="17"/>
  <c r="F484" i="17"/>
  <c r="F483" i="17"/>
  <c r="F482" i="17"/>
  <c r="F481" i="17"/>
  <c r="F480" i="17"/>
  <c r="F479" i="17"/>
  <c r="F478" i="17"/>
  <c r="F477" i="17"/>
  <c r="F476" i="17"/>
  <c r="F475" i="17"/>
  <c r="F474" i="17"/>
  <c r="F473" i="17"/>
  <c r="F472" i="17"/>
  <c r="F471" i="17"/>
  <c r="F470" i="17"/>
  <c r="F469" i="17"/>
  <c r="F468" i="17"/>
  <c r="F467" i="17"/>
  <c r="F466" i="17"/>
  <c r="F465" i="17"/>
  <c r="F464" i="17"/>
  <c r="F463" i="17"/>
  <c r="F462" i="17"/>
  <c r="F461" i="17"/>
  <c r="F460" i="17"/>
  <c r="F459" i="17"/>
  <c r="F458" i="17"/>
  <c r="F457" i="17"/>
  <c r="F456" i="17"/>
  <c r="F455" i="17"/>
  <c r="F454" i="17"/>
  <c r="F453" i="17"/>
  <c r="F452" i="17"/>
  <c r="F451" i="17"/>
  <c r="F450" i="17"/>
  <c r="F449" i="17"/>
  <c r="F448" i="17"/>
  <c r="F447" i="17"/>
  <c r="F446" i="17"/>
  <c r="F445" i="17"/>
  <c r="F444" i="17"/>
  <c r="F443" i="17"/>
  <c r="F442" i="17"/>
  <c r="F441" i="17"/>
  <c r="F440" i="17"/>
  <c r="F439" i="17"/>
  <c r="F438" i="17"/>
  <c r="F437" i="17"/>
  <c r="F436" i="17"/>
  <c r="F435" i="17"/>
  <c r="F434" i="17"/>
  <c r="F433" i="17"/>
  <c r="F432" i="17"/>
  <c r="F431" i="17"/>
  <c r="F430" i="17"/>
  <c r="F429" i="17"/>
  <c r="F428" i="17"/>
  <c r="F427" i="17"/>
  <c r="F426" i="17"/>
  <c r="F425" i="17"/>
  <c r="F424" i="17"/>
  <c r="F423" i="17"/>
  <c r="F422" i="17"/>
  <c r="F421" i="17"/>
  <c r="F420" i="17"/>
  <c r="F419" i="17"/>
  <c r="F418" i="17"/>
  <c r="F417" i="17"/>
  <c r="F416" i="17"/>
  <c r="F415" i="17"/>
  <c r="F414" i="17"/>
  <c r="F413" i="17"/>
  <c r="F412" i="17"/>
  <c r="F411" i="17"/>
  <c r="F410" i="17"/>
  <c r="F409" i="17"/>
  <c r="F408" i="17"/>
  <c r="F407" i="17"/>
  <c r="F406" i="17"/>
  <c r="F405" i="17"/>
  <c r="F404" i="17"/>
  <c r="F403" i="17"/>
  <c r="F402" i="17"/>
  <c r="F401" i="17"/>
  <c r="F400" i="17"/>
  <c r="F399" i="17"/>
  <c r="F398" i="17"/>
  <c r="F397" i="17"/>
  <c r="F396" i="17"/>
  <c r="F395" i="17"/>
  <c r="F394" i="17"/>
  <c r="F393" i="17"/>
  <c r="F392" i="17"/>
  <c r="F391" i="17"/>
  <c r="F390" i="17"/>
  <c r="F389" i="17"/>
  <c r="F388" i="17"/>
  <c r="F387" i="17"/>
  <c r="F386" i="17"/>
  <c r="F385" i="17"/>
  <c r="F384" i="17"/>
  <c r="F383" i="17"/>
  <c r="F382" i="17"/>
  <c r="F381" i="17"/>
  <c r="F380" i="17"/>
  <c r="F379" i="17"/>
  <c r="F378" i="17"/>
  <c r="F377" i="17"/>
  <c r="F376" i="17"/>
  <c r="F375" i="17"/>
  <c r="F374" i="17"/>
  <c r="F373" i="17"/>
  <c r="F372" i="17"/>
  <c r="F371" i="17"/>
  <c r="F370" i="17"/>
  <c r="F369" i="17"/>
  <c r="F368" i="17"/>
  <c r="F367" i="17"/>
  <c r="F366" i="17"/>
  <c r="F365" i="17"/>
  <c r="F364" i="17"/>
  <c r="F363" i="17"/>
  <c r="F362" i="17"/>
  <c r="F361" i="17"/>
  <c r="F360" i="17"/>
  <c r="F359" i="17"/>
  <c r="F358" i="17"/>
  <c r="F357" i="17"/>
  <c r="F356" i="17"/>
  <c r="F355" i="17"/>
  <c r="F354" i="17"/>
  <c r="F353" i="17"/>
  <c r="F352" i="17"/>
  <c r="F351" i="17"/>
  <c r="F350" i="17"/>
  <c r="F349" i="17"/>
  <c r="F348" i="17"/>
  <c r="F347" i="17"/>
  <c r="F346" i="17"/>
  <c r="F345" i="17"/>
  <c r="F344" i="17"/>
  <c r="F343" i="17"/>
  <c r="F342" i="17"/>
  <c r="F341" i="17"/>
  <c r="F340" i="17"/>
  <c r="F339" i="17"/>
  <c r="F338" i="17"/>
  <c r="F337" i="17"/>
  <c r="F336" i="17"/>
  <c r="F335" i="17"/>
  <c r="F334" i="17"/>
  <c r="F333" i="17"/>
  <c r="F332" i="17"/>
  <c r="F331" i="17"/>
  <c r="F330" i="17"/>
  <c r="F329" i="17"/>
  <c r="F328" i="17"/>
  <c r="F327" i="17"/>
  <c r="F326" i="17"/>
  <c r="F325" i="17"/>
  <c r="F324" i="17"/>
  <c r="F323" i="17"/>
  <c r="F322" i="17"/>
  <c r="F321" i="17"/>
  <c r="F320" i="17"/>
  <c r="F319" i="17"/>
  <c r="F318" i="17"/>
  <c r="F317" i="17"/>
  <c r="F316" i="17"/>
  <c r="F315" i="17"/>
  <c r="F314" i="17"/>
  <c r="F313" i="17"/>
  <c r="F312" i="17"/>
  <c r="F311" i="17"/>
  <c r="F310" i="17"/>
  <c r="F309" i="17"/>
  <c r="F308" i="17"/>
  <c r="F307" i="17"/>
  <c r="F306" i="17"/>
  <c r="F305" i="17"/>
  <c r="F304" i="17"/>
  <c r="F303" i="17"/>
  <c r="F302" i="17"/>
  <c r="F301" i="17"/>
  <c r="F300" i="17"/>
  <c r="F299" i="17"/>
  <c r="F298" i="17"/>
  <c r="F297" i="17"/>
  <c r="F296" i="17"/>
  <c r="F295" i="17"/>
  <c r="F294" i="17"/>
  <c r="F293" i="17"/>
  <c r="F292" i="17"/>
  <c r="F291" i="17"/>
  <c r="F290" i="17"/>
  <c r="F289" i="17"/>
  <c r="F288" i="17"/>
  <c r="F287" i="17"/>
  <c r="F286" i="17"/>
  <c r="F285" i="17"/>
  <c r="F284" i="17"/>
  <c r="F283" i="17"/>
  <c r="F282" i="17"/>
  <c r="F281" i="17"/>
  <c r="F280" i="17"/>
  <c r="F279" i="17"/>
  <c r="F278" i="17"/>
  <c r="F277" i="17"/>
  <c r="F276" i="17"/>
  <c r="F275" i="17"/>
  <c r="F274" i="17"/>
  <c r="F273" i="17"/>
  <c r="F272" i="17"/>
  <c r="F271" i="17"/>
  <c r="F270" i="17"/>
  <c r="F269" i="17"/>
  <c r="F268" i="17"/>
  <c r="F267" i="17"/>
  <c r="F266" i="17"/>
  <c r="F265" i="17"/>
  <c r="F264" i="17"/>
  <c r="F263" i="17"/>
  <c r="F262" i="17"/>
  <c r="F261" i="17"/>
  <c r="F260" i="17"/>
  <c r="F259" i="17"/>
  <c r="F258" i="17"/>
  <c r="F257" i="17"/>
  <c r="F256" i="17"/>
  <c r="F255" i="17"/>
  <c r="F254" i="17"/>
  <c r="F253" i="17"/>
  <c r="F252" i="17"/>
  <c r="F251" i="17"/>
  <c r="F250" i="17"/>
  <c r="F249" i="17"/>
  <c r="F248" i="17"/>
  <c r="F247" i="17"/>
  <c r="F246" i="17"/>
  <c r="F245" i="17"/>
  <c r="F244" i="17"/>
  <c r="F243" i="17"/>
  <c r="F242" i="17"/>
  <c r="F241" i="17"/>
  <c r="F240" i="17"/>
  <c r="F239" i="17"/>
  <c r="F238" i="17"/>
  <c r="F237" i="17"/>
  <c r="F236" i="17"/>
  <c r="F235" i="17"/>
  <c r="F234" i="17"/>
  <c r="F233" i="17"/>
  <c r="F232" i="17"/>
  <c r="F231" i="17"/>
  <c r="F230" i="17"/>
  <c r="F229" i="17"/>
  <c r="F228" i="17"/>
  <c r="F227" i="17"/>
  <c r="F226" i="17"/>
  <c r="F225" i="17"/>
  <c r="F224" i="17"/>
  <c r="F223" i="17"/>
  <c r="F222" i="17"/>
  <c r="F221" i="17"/>
  <c r="F220" i="17"/>
  <c r="F219" i="17"/>
  <c r="F218" i="17"/>
  <c r="F217" i="17"/>
  <c r="F216" i="17"/>
  <c r="F215" i="17"/>
  <c r="F214" i="17"/>
  <c r="F213" i="17"/>
  <c r="F212" i="17"/>
  <c r="F211" i="17"/>
  <c r="F210" i="17"/>
  <c r="F209" i="17"/>
  <c r="F208" i="17"/>
  <c r="F207" i="17"/>
  <c r="F206" i="17"/>
  <c r="F205" i="17"/>
  <c r="F204" i="17"/>
  <c r="F203" i="17"/>
  <c r="F202" i="17"/>
  <c r="F201" i="17"/>
  <c r="F200" i="17"/>
  <c r="F199" i="17"/>
  <c r="F198" i="17"/>
  <c r="F197" i="17"/>
  <c r="F196" i="17"/>
  <c r="F195" i="17"/>
  <c r="F194" i="17"/>
  <c r="F193" i="17"/>
  <c r="F192" i="17"/>
  <c r="F191" i="17"/>
  <c r="F190" i="17"/>
  <c r="F189" i="17"/>
  <c r="F188" i="17"/>
  <c r="F187" i="17"/>
  <c r="F186" i="17"/>
  <c r="F185" i="17"/>
  <c r="F184" i="17"/>
  <c r="F183" i="17"/>
  <c r="F182" i="17"/>
  <c r="F181" i="17"/>
  <c r="F180" i="17"/>
  <c r="F179" i="17"/>
  <c r="F178" i="17"/>
  <c r="F177" i="17"/>
  <c r="F176" i="17"/>
  <c r="F175" i="17"/>
  <c r="F174" i="17"/>
  <c r="F173" i="17"/>
  <c r="F172" i="17"/>
  <c r="F171" i="17"/>
  <c r="F170" i="17"/>
  <c r="F169" i="17"/>
  <c r="F168" i="17"/>
  <c r="F167" i="17"/>
  <c r="F166" i="17"/>
  <c r="F165" i="17"/>
  <c r="F164" i="17"/>
  <c r="F163" i="17"/>
  <c r="F162" i="17"/>
  <c r="F161" i="17"/>
  <c r="F160" i="17"/>
  <c r="F159" i="17"/>
  <c r="F158" i="17"/>
  <c r="F157" i="17"/>
  <c r="F156" i="17"/>
  <c r="F155" i="17"/>
  <c r="F154" i="17"/>
  <c r="F153" i="17"/>
  <c r="F152" i="17"/>
  <c r="F151" i="17"/>
  <c r="F150" i="17"/>
  <c r="F149" i="17"/>
  <c r="F148" i="17"/>
  <c r="F147" i="17"/>
  <c r="F146" i="17"/>
  <c r="F145" i="17"/>
  <c r="F144" i="17"/>
  <c r="F143" i="17"/>
  <c r="F142" i="17"/>
  <c r="F141" i="17"/>
  <c r="F140" i="17"/>
  <c r="F139" i="17"/>
  <c r="F138" i="17"/>
  <c r="F137" i="17"/>
  <c r="F136" i="17"/>
  <c r="F135" i="17"/>
  <c r="F134" i="17"/>
  <c r="F133" i="17"/>
  <c r="F132" i="17"/>
  <c r="F131" i="17"/>
  <c r="F130" i="17"/>
  <c r="F129" i="17"/>
  <c r="F128" i="17"/>
  <c r="F127" i="17"/>
  <c r="F126" i="17"/>
  <c r="F125" i="17"/>
  <c r="F124" i="17"/>
  <c r="F123" i="17"/>
  <c r="F122" i="17"/>
  <c r="F121" i="17"/>
  <c r="F120" i="17"/>
  <c r="F119" i="17"/>
  <c r="F118" i="17"/>
  <c r="F117" i="17"/>
  <c r="F116" i="17"/>
  <c r="F115" i="17"/>
  <c r="F114" i="17"/>
  <c r="F113" i="17"/>
  <c r="F112" i="17"/>
  <c r="F111" i="17"/>
  <c r="F110" i="17"/>
  <c r="F109" i="17"/>
  <c r="F108" i="17"/>
  <c r="F107" i="17"/>
  <c r="F106" i="17"/>
  <c r="F105" i="17"/>
  <c r="F104" i="17"/>
  <c r="F103" i="17"/>
  <c r="F102" i="17"/>
  <c r="F101" i="17"/>
  <c r="F100" i="17"/>
  <c r="F99" i="17"/>
  <c r="F98" i="17"/>
  <c r="F97" i="17"/>
  <c r="F96" i="17"/>
  <c r="F95" i="17"/>
  <c r="F94" i="17"/>
  <c r="F93" i="17"/>
  <c r="F92" i="17"/>
  <c r="F91" i="17"/>
  <c r="F90" i="17"/>
  <c r="F89" i="17"/>
  <c r="F88" i="17"/>
  <c r="F87" i="17"/>
  <c r="F86" i="17"/>
  <c r="F85" i="17"/>
  <c r="F84" i="17"/>
  <c r="F83" i="17"/>
  <c r="F82" i="17"/>
  <c r="F81" i="17"/>
  <c r="F80" i="17"/>
  <c r="F79" i="17"/>
  <c r="F78" i="17"/>
  <c r="F77" i="17"/>
  <c r="F76" i="17"/>
  <c r="F75" i="17"/>
  <c r="F74" i="17"/>
  <c r="F73" i="17"/>
  <c r="F72" i="17"/>
  <c r="F71" i="17"/>
  <c r="F70" i="17"/>
  <c r="F69" i="17"/>
  <c r="F68" i="17"/>
  <c r="F67" i="17"/>
  <c r="F66" i="17"/>
  <c r="F65" i="17"/>
  <c r="F64" i="17"/>
  <c r="F63" i="17"/>
  <c r="F62" i="17"/>
  <c r="F61" i="17"/>
  <c r="F60" i="17"/>
  <c r="F59" i="17"/>
  <c r="F58" i="17"/>
  <c r="F57" i="17"/>
  <c r="F56" i="17"/>
  <c r="F55" i="17"/>
  <c r="F54" i="17"/>
  <c r="F53" i="17"/>
  <c r="F52" i="17"/>
  <c r="F51" i="17"/>
  <c r="F50" i="17"/>
  <c r="F49" i="17"/>
  <c r="F48" i="17"/>
  <c r="F47" i="17"/>
  <c r="F46" i="17"/>
  <c r="F45" i="17"/>
  <c r="F44" i="17"/>
  <c r="F43" i="17"/>
  <c r="F42" i="17"/>
  <c r="F41" i="17"/>
  <c r="F40" i="17"/>
  <c r="F39" i="17"/>
  <c r="F38" i="17"/>
  <c r="F37" i="17"/>
  <c r="F36" i="17"/>
  <c r="F35" i="17"/>
  <c r="F34" i="17"/>
  <c r="F33" i="17"/>
  <c r="F32" i="17"/>
  <c r="F31" i="17"/>
  <c r="F30" i="17"/>
  <c r="F29" i="17"/>
  <c r="F28" i="17"/>
  <c r="F27" i="17"/>
  <c r="F26" i="17"/>
  <c r="F25" i="17"/>
  <c r="F24" i="17"/>
  <c r="F23" i="17"/>
  <c r="F22" i="17"/>
  <c r="F21" i="17"/>
  <c r="F20" i="17"/>
  <c r="F19" i="17"/>
  <c r="F18" i="17"/>
  <c r="F17" i="17"/>
  <c r="F16" i="17"/>
  <c r="F15" i="17"/>
  <c r="F14" i="17"/>
  <c r="F13" i="17"/>
  <c r="F12" i="17"/>
  <c r="F11" i="17"/>
  <c r="F10" i="17"/>
  <c r="F9" i="17"/>
  <c r="F8" i="17"/>
  <c r="F7" i="17"/>
  <c r="F6" i="17"/>
  <c r="F5" i="17"/>
  <c r="F4" i="17"/>
  <c r="F3" i="17"/>
  <c r="F2" i="17"/>
  <c r="P1001" i="17"/>
  <c r="P1000" i="17"/>
  <c r="P999" i="17"/>
  <c r="P998" i="17"/>
  <c r="P997" i="17"/>
  <c r="P996" i="17"/>
  <c r="P995" i="17"/>
  <c r="P994" i="17"/>
  <c r="P993" i="17"/>
  <c r="P992" i="17"/>
  <c r="P991" i="17"/>
  <c r="P990" i="17"/>
  <c r="P989" i="17"/>
  <c r="P988" i="17"/>
  <c r="P987" i="17"/>
  <c r="P986" i="17"/>
  <c r="P985" i="17"/>
  <c r="P984" i="17"/>
  <c r="P983" i="17"/>
  <c r="P982" i="17"/>
  <c r="P981" i="17"/>
  <c r="P980" i="17"/>
  <c r="P979" i="17"/>
  <c r="P978" i="17"/>
  <c r="P977" i="17"/>
  <c r="P976" i="17"/>
  <c r="P975" i="17"/>
  <c r="P974" i="17"/>
  <c r="P973" i="17"/>
  <c r="P972" i="17"/>
  <c r="P971" i="17"/>
  <c r="P970" i="17"/>
  <c r="P969" i="17"/>
  <c r="P968" i="17"/>
  <c r="P967" i="17"/>
  <c r="P966" i="17"/>
  <c r="P965" i="17"/>
  <c r="P964" i="17"/>
  <c r="P963" i="17"/>
  <c r="P962" i="17"/>
  <c r="P961" i="17"/>
  <c r="P960" i="17"/>
  <c r="P959" i="17"/>
  <c r="P958" i="17"/>
  <c r="P957" i="17"/>
  <c r="P956" i="17"/>
  <c r="P955" i="17"/>
  <c r="P954" i="17"/>
  <c r="P953" i="17"/>
  <c r="P952" i="17"/>
  <c r="P951" i="17"/>
  <c r="P950" i="17"/>
  <c r="P949" i="17"/>
  <c r="P948" i="17"/>
  <c r="P947" i="17"/>
  <c r="P946" i="17"/>
  <c r="P945" i="17"/>
  <c r="P944" i="17"/>
  <c r="P943" i="17"/>
  <c r="P942" i="17"/>
  <c r="P941" i="17"/>
  <c r="P940" i="17"/>
  <c r="P939" i="17"/>
  <c r="P938" i="17"/>
  <c r="P937" i="17"/>
  <c r="P936" i="17"/>
  <c r="P935" i="17"/>
  <c r="P934" i="17"/>
  <c r="P933" i="17"/>
  <c r="P932" i="17"/>
  <c r="P931" i="17"/>
  <c r="P930" i="17"/>
  <c r="P929" i="17"/>
  <c r="P928" i="17"/>
  <c r="P927" i="17"/>
  <c r="P926" i="17"/>
  <c r="P925" i="17"/>
  <c r="P924" i="17"/>
  <c r="P923" i="17"/>
  <c r="P922" i="17"/>
  <c r="P921" i="17"/>
  <c r="P920" i="17"/>
  <c r="P919" i="17"/>
  <c r="P918" i="17"/>
  <c r="P917" i="17"/>
  <c r="P916" i="17"/>
  <c r="P915" i="17"/>
  <c r="P914" i="17"/>
  <c r="P913" i="17"/>
  <c r="P912" i="17"/>
  <c r="P911" i="17"/>
  <c r="P910" i="17"/>
  <c r="P909" i="17"/>
  <c r="P908" i="17"/>
  <c r="P907" i="17"/>
  <c r="P906" i="17"/>
  <c r="P905" i="17"/>
  <c r="P904" i="17"/>
  <c r="P903" i="17"/>
  <c r="P902" i="17"/>
  <c r="P901" i="17"/>
  <c r="P900" i="17"/>
  <c r="P899" i="17"/>
  <c r="P898" i="17"/>
  <c r="P897" i="17"/>
  <c r="P896" i="17"/>
  <c r="P895" i="17"/>
  <c r="P894" i="17"/>
  <c r="P893" i="17"/>
  <c r="P892" i="17"/>
  <c r="P891" i="17"/>
  <c r="P890" i="17"/>
  <c r="P889" i="17"/>
  <c r="P888" i="17"/>
  <c r="P887" i="17"/>
  <c r="P886" i="17"/>
  <c r="P885" i="17"/>
  <c r="P884" i="17"/>
  <c r="P883" i="17"/>
  <c r="P882" i="17"/>
  <c r="P881" i="17"/>
  <c r="P880" i="17"/>
  <c r="P879" i="17"/>
  <c r="P878" i="17"/>
  <c r="P877" i="17"/>
  <c r="P876" i="17"/>
  <c r="P875" i="17"/>
  <c r="P874" i="17"/>
  <c r="P873" i="17"/>
  <c r="P872" i="17"/>
  <c r="P871" i="17"/>
  <c r="P870" i="17"/>
  <c r="P869" i="17"/>
  <c r="P868" i="17"/>
  <c r="P867" i="17"/>
  <c r="P866" i="17"/>
  <c r="P865" i="17"/>
  <c r="P864" i="17"/>
  <c r="P863" i="17"/>
  <c r="P862" i="17"/>
  <c r="P861" i="17"/>
  <c r="P860" i="17"/>
  <c r="P859" i="17"/>
  <c r="P858" i="17"/>
  <c r="P857" i="17"/>
  <c r="P856" i="17"/>
  <c r="P855" i="17"/>
  <c r="P854" i="17"/>
  <c r="P853" i="17"/>
  <c r="P852" i="17"/>
  <c r="P851" i="17"/>
  <c r="P850" i="17"/>
  <c r="P849" i="17"/>
  <c r="P848" i="17"/>
  <c r="P847" i="17"/>
  <c r="P846" i="17"/>
  <c r="P845" i="17"/>
  <c r="P844" i="17"/>
  <c r="P843" i="17"/>
  <c r="P842" i="17"/>
  <c r="P841" i="17"/>
  <c r="P840" i="17"/>
  <c r="P839" i="17"/>
  <c r="P838" i="17"/>
  <c r="P837" i="17"/>
  <c r="P836" i="17"/>
  <c r="P835" i="17"/>
  <c r="P834" i="17"/>
  <c r="P833" i="17"/>
  <c r="P832" i="17"/>
  <c r="P831" i="17"/>
  <c r="P830" i="17"/>
  <c r="P829" i="17"/>
  <c r="P828" i="17"/>
  <c r="P827" i="17"/>
  <c r="P826" i="17"/>
  <c r="P825" i="17"/>
  <c r="P824" i="17"/>
  <c r="P823" i="17"/>
  <c r="P822" i="17"/>
  <c r="P821" i="17"/>
  <c r="P820" i="17"/>
  <c r="P819" i="17"/>
  <c r="P818" i="17"/>
  <c r="P817" i="17"/>
  <c r="P816" i="17"/>
  <c r="P815" i="17"/>
  <c r="P814" i="17"/>
  <c r="P813" i="17"/>
  <c r="P812" i="17"/>
  <c r="P811" i="17"/>
  <c r="P810" i="17"/>
  <c r="P809" i="17"/>
  <c r="P808" i="17"/>
  <c r="P807" i="17"/>
  <c r="P806" i="17"/>
  <c r="P805" i="17"/>
  <c r="P804" i="17"/>
  <c r="P803" i="17"/>
  <c r="P802" i="17"/>
  <c r="P801" i="17"/>
  <c r="P800" i="17"/>
  <c r="P799" i="17"/>
  <c r="P798" i="17"/>
  <c r="P797" i="17"/>
  <c r="P796" i="17"/>
  <c r="P795" i="17"/>
  <c r="P794" i="17"/>
  <c r="P793" i="17"/>
  <c r="P792" i="17"/>
  <c r="P791" i="17"/>
  <c r="P790" i="17"/>
  <c r="P789" i="17"/>
  <c r="P788" i="17"/>
  <c r="P787" i="17"/>
  <c r="P786" i="17"/>
  <c r="P785" i="17"/>
  <c r="P784" i="17"/>
  <c r="P783" i="17"/>
  <c r="P782" i="17"/>
  <c r="P781" i="17"/>
  <c r="P780" i="17"/>
  <c r="P779" i="17"/>
  <c r="P778" i="17"/>
  <c r="P777" i="17"/>
  <c r="P776" i="17"/>
  <c r="P775" i="17"/>
  <c r="P774" i="17"/>
  <c r="P773" i="17"/>
  <c r="P772" i="17"/>
  <c r="P771" i="17"/>
  <c r="P770" i="17"/>
  <c r="P769" i="17"/>
  <c r="P768" i="17"/>
  <c r="P767" i="17"/>
  <c r="P766" i="17"/>
  <c r="P765" i="17"/>
  <c r="P764" i="17"/>
  <c r="P763" i="17"/>
  <c r="P762" i="17"/>
  <c r="P761" i="17"/>
  <c r="P760" i="17"/>
  <c r="P759" i="17"/>
  <c r="P758" i="17"/>
  <c r="P757" i="17"/>
  <c r="P756" i="17"/>
  <c r="P755" i="17"/>
  <c r="P754" i="17"/>
  <c r="P753" i="17"/>
  <c r="P752" i="17"/>
  <c r="P751" i="17"/>
  <c r="P750" i="17"/>
  <c r="P749" i="17"/>
  <c r="P748" i="17"/>
  <c r="P747" i="17"/>
  <c r="P746" i="17"/>
  <c r="P745" i="17"/>
  <c r="P744" i="17"/>
  <c r="P743" i="17"/>
  <c r="P742" i="17"/>
  <c r="P741" i="17"/>
  <c r="P740" i="17"/>
  <c r="P739" i="17"/>
  <c r="P738" i="17"/>
  <c r="P737" i="17"/>
  <c r="P736" i="17"/>
  <c r="P735" i="17"/>
  <c r="P734" i="17"/>
  <c r="P733" i="17"/>
  <c r="P732" i="17"/>
  <c r="P731" i="17"/>
  <c r="P730" i="17"/>
  <c r="P729" i="17"/>
  <c r="P728" i="17"/>
  <c r="P727" i="17"/>
  <c r="P726" i="17"/>
  <c r="P725" i="17"/>
  <c r="P724" i="17"/>
  <c r="P723" i="17"/>
  <c r="P722" i="17"/>
  <c r="P721" i="17"/>
  <c r="P720" i="17"/>
  <c r="P719" i="17"/>
  <c r="P718" i="17"/>
  <c r="P717" i="17"/>
  <c r="P716" i="17"/>
  <c r="P715" i="17"/>
  <c r="P714" i="17"/>
  <c r="P713" i="17"/>
  <c r="P712" i="17"/>
  <c r="P711" i="17"/>
  <c r="P710" i="17"/>
  <c r="P709" i="17"/>
  <c r="P708" i="17"/>
  <c r="P707" i="17"/>
  <c r="P706" i="17"/>
  <c r="P705" i="17"/>
  <c r="P704" i="17"/>
  <c r="P703" i="17"/>
  <c r="P702" i="17"/>
  <c r="P701" i="17"/>
  <c r="P700" i="17"/>
  <c r="P699" i="17"/>
  <c r="P698" i="17"/>
  <c r="P697" i="17"/>
  <c r="P696" i="17"/>
  <c r="P695" i="17"/>
  <c r="P694" i="17"/>
  <c r="P693" i="17"/>
  <c r="P692" i="17"/>
  <c r="P691" i="17"/>
  <c r="P690" i="17"/>
  <c r="P689" i="17"/>
  <c r="P688" i="17"/>
  <c r="P687" i="17"/>
  <c r="P686" i="17"/>
  <c r="P685" i="17"/>
  <c r="P684" i="17"/>
  <c r="P683" i="17"/>
  <c r="P682" i="17"/>
  <c r="P681" i="17"/>
  <c r="P680" i="17"/>
  <c r="P679" i="17"/>
  <c r="P678" i="17"/>
  <c r="P677" i="17"/>
  <c r="P676" i="17"/>
  <c r="P675" i="17"/>
  <c r="P674" i="17"/>
  <c r="P673" i="17"/>
  <c r="P672" i="17"/>
  <c r="P671" i="17"/>
  <c r="P670" i="17"/>
  <c r="P669" i="17"/>
  <c r="P668" i="17"/>
  <c r="P667" i="17"/>
  <c r="P666" i="17"/>
  <c r="P665" i="17"/>
  <c r="P664" i="17"/>
  <c r="P663" i="17"/>
  <c r="P662" i="17"/>
  <c r="P661" i="17"/>
  <c r="P660" i="17"/>
  <c r="P659" i="17"/>
  <c r="P658" i="17"/>
  <c r="P657" i="17"/>
  <c r="P656" i="17"/>
  <c r="P655" i="17"/>
  <c r="P654" i="17"/>
  <c r="P653" i="17"/>
  <c r="P652" i="17"/>
  <c r="P651" i="17"/>
  <c r="P650" i="17"/>
  <c r="P649" i="17"/>
  <c r="P648" i="17"/>
  <c r="P647" i="17"/>
  <c r="P646" i="17"/>
  <c r="P645" i="17"/>
  <c r="P644" i="17"/>
  <c r="P643" i="17"/>
  <c r="P642" i="17"/>
  <c r="P641" i="17"/>
  <c r="P640" i="17"/>
  <c r="P639" i="17"/>
  <c r="P638" i="17"/>
  <c r="P637" i="17"/>
  <c r="P636" i="17"/>
  <c r="P635" i="17"/>
  <c r="P634" i="17"/>
  <c r="P633" i="17"/>
  <c r="P632" i="17"/>
  <c r="P631" i="17"/>
  <c r="P630" i="17"/>
  <c r="P629" i="17"/>
  <c r="P628" i="17"/>
  <c r="P627" i="17"/>
  <c r="P626" i="17"/>
  <c r="P625" i="17"/>
  <c r="P624" i="17"/>
  <c r="P623" i="17"/>
  <c r="P622" i="17"/>
  <c r="P621" i="17"/>
  <c r="P620" i="17"/>
  <c r="P619" i="17"/>
  <c r="P618" i="17"/>
  <c r="P617" i="17"/>
  <c r="P616" i="17"/>
  <c r="P615" i="17"/>
  <c r="P614" i="17"/>
  <c r="P613" i="17"/>
  <c r="P612" i="17"/>
  <c r="P611" i="17"/>
  <c r="P610" i="17"/>
  <c r="P609" i="17"/>
  <c r="P608" i="17"/>
  <c r="P607" i="17"/>
  <c r="P606" i="17"/>
  <c r="P605" i="17"/>
  <c r="P604" i="17"/>
  <c r="P603" i="17"/>
  <c r="P602" i="17"/>
  <c r="P601" i="17"/>
  <c r="P600" i="17"/>
  <c r="P599" i="17"/>
  <c r="P598" i="17"/>
  <c r="P597" i="17"/>
  <c r="P596" i="17"/>
  <c r="P595" i="17"/>
  <c r="P594" i="17"/>
  <c r="P593" i="17"/>
  <c r="P592" i="17"/>
  <c r="P591" i="17"/>
  <c r="P590" i="17"/>
  <c r="P589" i="17"/>
  <c r="P588" i="17"/>
  <c r="P587" i="17"/>
  <c r="P586" i="17"/>
  <c r="P585" i="17"/>
  <c r="P584" i="17"/>
  <c r="P583" i="17"/>
  <c r="P582" i="17"/>
  <c r="P581" i="17"/>
  <c r="P580" i="17"/>
  <c r="P579" i="17"/>
  <c r="P578" i="17"/>
  <c r="P577" i="17"/>
  <c r="P576" i="17"/>
  <c r="P575" i="17"/>
  <c r="P574" i="17"/>
  <c r="P573" i="17"/>
  <c r="P572" i="17"/>
  <c r="P571" i="17"/>
  <c r="P570" i="17"/>
  <c r="P569" i="17"/>
  <c r="P568" i="17"/>
  <c r="P567" i="17"/>
  <c r="P566" i="17"/>
  <c r="P565" i="17"/>
  <c r="P564" i="17"/>
  <c r="P563" i="17"/>
  <c r="P562" i="17"/>
  <c r="P561" i="17"/>
  <c r="P560" i="17"/>
  <c r="P559" i="17"/>
  <c r="P558" i="17"/>
  <c r="P557" i="17"/>
  <c r="P556" i="17"/>
  <c r="P555" i="17"/>
  <c r="P554" i="17"/>
  <c r="P553" i="17"/>
  <c r="P552" i="17"/>
  <c r="P551" i="17"/>
  <c r="P550" i="17"/>
  <c r="P549" i="17"/>
  <c r="P548" i="17"/>
  <c r="P547" i="17"/>
  <c r="P546" i="17"/>
  <c r="P545" i="17"/>
  <c r="P544" i="17"/>
  <c r="P543" i="17"/>
  <c r="P542" i="17"/>
  <c r="P541" i="17"/>
  <c r="P540" i="17"/>
  <c r="P539" i="17"/>
  <c r="P538" i="17"/>
  <c r="P537" i="17"/>
  <c r="P536" i="17"/>
  <c r="P535" i="17"/>
  <c r="P534" i="17"/>
  <c r="P533" i="17"/>
  <c r="P532" i="17"/>
  <c r="P531" i="17"/>
  <c r="P530" i="17"/>
  <c r="P529" i="17"/>
  <c r="P528" i="17"/>
  <c r="P527" i="17"/>
  <c r="P526" i="17"/>
  <c r="P525" i="17"/>
  <c r="P524" i="17"/>
  <c r="P523" i="17"/>
  <c r="P522" i="17"/>
  <c r="P521" i="17"/>
  <c r="P520" i="17"/>
  <c r="P519" i="17"/>
  <c r="P518" i="17"/>
  <c r="P517" i="17"/>
  <c r="P516" i="17"/>
  <c r="P515" i="17"/>
  <c r="P514" i="17"/>
  <c r="P513" i="17"/>
  <c r="P512" i="17"/>
  <c r="P511" i="17"/>
  <c r="P510" i="17"/>
  <c r="P509" i="17"/>
  <c r="P508" i="17"/>
  <c r="P507" i="17"/>
  <c r="P506" i="17"/>
  <c r="P505" i="17"/>
  <c r="P504" i="17"/>
  <c r="P503" i="17"/>
  <c r="P502" i="17"/>
  <c r="P501" i="17"/>
  <c r="P500" i="17"/>
  <c r="P499" i="17"/>
  <c r="P498" i="17"/>
  <c r="P497" i="17"/>
  <c r="P496" i="17"/>
  <c r="P495" i="17"/>
  <c r="P494" i="17"/>
  <c r="P493" i="17"/>
  <c r="P492" i="17"/>
  <c r="P491" i="17"/>
  <c r="P490" i="17"/>
  <c r="P489" i="17"/>
  <c r="P488" i="17"/>
  <c r="P487" i="17"/>
  <c r="P486" i="17"/>
  <c r="P485" i="17"/>
  <c r="P484" i="17"/>
  <c r="P483" i="17"/>
  <c r="P482" i="17"/>
  <c r="P481" i="17"/>
  <c r="P480" i="17"/>
  <c r="P479" i="17"/>
  <c r="P478" i="17"/>
  <c r="P477" i="17"/>
  <c r="P476" i="17"/>
  <c r="P475" i="17"/>
  <c r="P474" i="17"/>
  <c r="P473" i="17"/>
  <c r="P472" i="17"/>
  <c r="P471" i="17"/>
  <c r="P470" i="17"/>
  <c r="P469" i="17"/>
  <c r="P468" i="17"/>
  <c r="P467" i="17"/>
  <c r="P466" i="17"/>
  <c r="P465" i="17"/>
  <c r="P464" i="17"/>
  <c r="P463" i="17"/>
  <c r="P462" i="17"/>
  <c r="P461" i="17"/>
  <c r="P460" i="17"/>
  <c r="P459" i="17"/>
  <c r="P458" i="17"/>
  <c r="P457" i="17"/>
  <c r="P456" i="17"/>
  <c r="P455" i="17"/>
  <c r="P454" i="17"/>
  <c r="P453" i="17"/>
  <c r="P452" i="17"/>
  <c r="P451" i="17"/>
  <c r="P450" i="17"/>
  <c r="P449" i="17"/>
  <c r="P448" i="17"/>
  <c r="P447" i="17"/>
  <c r="P446" i="17"/>
  <c r="P445" i="17"/>
  <c r="P444" i="17"/>
  <c r="P443" i="17"/>
  <c r="P442" i="17"/>
  <c r="P441" i="17"/>
  <c r="P440" i="17"/>
  <c r="P439" i="17"/>
  <c r="P438" i="17"/>
  <c r="P437" i="17"/>
  <c r="P436" i="17"/>
  <c r="P435" i="17"/>
  <c r="P434" i="17"/>
  <c r="P433" i="17"/>
  <c r="P432" i="17"/>
  <c r="P431" i="17"/>
  <c r="P430" i="17"/>
  <c r="P429" i="17"/>
  <c r="P428" i="17"/>
  <c r="P427" i="17"/>
  <c r="P426" i="17"/>
  <c r="P425" i="17"/>
  <c r="P424" i="17"/>
  <c r="P423" i="17"/>
  <c r="P422" i="17"/>
  <c r="P421" i="17"/>
  <c r="P420" i="17"/>
  <c r="P419" i="17"/>
  <c r="P418" i="17"/>
  <c r="P417" i="17"/>
  <c r="P416" i="17"/>
  <c r="P415" i="17"/>
  <c r="P414" i="17"/>
  <c r="P413" i="17"/>
  <c r="P412" i="17"/>
  <c r="P411" i="17"/>
  <c r="P410" i="17"/>
  <c r="P409" i="17"/>
  <c r="P408" i="17"/>
  <c r="P407" i="17"/>
  <c r="P406" i="17"/>
  <c r="P405" i="17"/>
  <c r="P404" i="17"/>
  <c r="P403" i="17"/>
  <c r="P402" i="17"/>
  <c r="P401" i="17"/>
  <c r="P400" i="17"/>
  <c r="P399" i="17"/>
  <c r="P398" i="17"/>
  <c r="P397" i="17"/>
  <c r="P396" i="17"/>
  <c r="P395" i="17"/>
  <c r="P394" i="17"/>
  <c r="P393" i="17"/>
  <c r="P392" i="17"/>
  <c r="P391" i="17"/>
  <c r="P390" i="17"/>
  <c r="P389" i="17"/>
  <c r="P388" i="17"/>
  <c r="P387" i="17"/>
  <c r="P386" i="17"/>
  <c r="P385" i="17"/>
  <c r="P384" i="17"/>
  <c r="P383" i="17"/>
  <c r="P382" i="17"/>
  <c r="P381" i="17"/>
  <c r="P380" i="17"/>
  <c r="P379" i="17"/>
  <c r="P378" i="17"/>
  <c r="P377" i="17"/>
  <c r="P376" i="17"/>
  <c r="P375" i="17"/>
  <c r="P374" i="17"/>
  <c r="P373" i="17"/>
  <c r="P372" i="17"/>
  <c r="P371" i="17"/>
  <c r="P370" i="17"/>
  <c r="P369" i="17"/>
  <c r="P368" i="17"/>
  <c r="P367" i="17"/>
  <c r="P366" i="17"/>
  <c r="P365" i="17"/>
  <c r="P364" i="17"/>
  <c r="P363" i="17"/>
  <c r="P362" i="17"/>
  <c r="P361" i="17"/>
  <c r="P360" i="17"/>
  <c r="P359" i="17"/>
  <c r="P358" i="17"/>
  <c r="P357" i="17"/>
  <c r="P356" i="17"/>
  <c r="P355" i="17"/>
  <c r="P354" i="17"/>
  <c r="P353" i="17"/>
  <c r="P352" i="17"/>
  <c r="P351" i="17"/>
  <c r="P350" i="17"/>
  <c r="P349" i="17"/>
  <c r="P348" i="17"/>
  <c r="P347" i="17"/>
  <c r="P346" i="17"/>
  <c r="P345" i="17"/>
  <c r="P344" i="17"/>
  <c r="P343" i="17"/>
  <c r="P342" i="17"/>
  <c r="P341" i="17"/>
  <c r="P340" i="17"/>
  <c r="P339" i="17"/>
  <c r="P338" i="17"/>
  <c r="P337" i="17"/>
  <c r="P336" i="17"/>
  <c r="P335" i="17"/>
  <c r="P334" i="17"/>
  <c r="P333" i="17"/>
  <c r="P332" i="17"/>
  <c r="P331" i="17"/>
  <c r="P330" i="17"/>
  <c r="P329" i="17"/>
  <c r="P328" i="17"/>
  <c r="P327" i="17"/>
  <c r="P326" i="17"/>
  <c r="P325" i="17"/>
  <c r="P324" i="17"/>
  <c r="P323" i="17"/>
  <c r="P322" i="17"/>
  <c r="P321" i="17"/>
  <c r="P320" i="17"/>
  <c r="P319" i="17"/>
  <c r="P318" i="17"/>
  <c r="P317" i="17"/>
  <c r="P316" i="17"/>
  <c r="P315" i="17"/>
  <c r="P314" i="17"/>
  <c r="P313" i="17"/>
  <c r="P312" i="17"/>
  <c r="P311" i="17"/>
  <c r="P310" i="17"/>
  <c r="P309" i="17"/>
  <c r="P308" i="17"/>
  <c r="P307" i="17"/>
  <c r="P306" i="17"/>
  <c r="P305" i="17"/>
  <c r="P304" i="17"/>
  <c r="P303" i="17"/>
  <c r="P302" i="17"/>
  <c r="P301" i="17"/>
  <c r="P300" i="17"/>
  <c r="P299" i="17"/>
  <c r="P298" i="17"/>
  <c r="P297" i="17"/>
  <c r="P296" i="17"/>
  <c r="P295" i="17"/>
  <c r="P294" i="17"/>
  <c r="P293" i="17"/>
  <c r="P292" i="17"/>
  <c r="P291" i="17"/>
  <c r="P290" i="17"/>
  <c r="P289" i="17"/>
  <c r="P288" i="17"/>
  <c r="P287" i="17"/>
  <c r="P286" i="17"/>
  <c r="P285" i="17"/>
  <c r="P284" i="17"/>
  <c r="P283" i="17"/>
  <c r="P282" i="17"/>
  <c r="P281" i="17"/>
  <c r="P280" i="17"/>
  <c r="P279" i="17"/>
  <c r="P278" i="17"/>
  <c r="P277" i="17"/>
  <c r="P276" i="17"/>
  <c r="P275" i="17"/>
  <c r="P274" i="17"/>
  <c r="P273" i="17"/>
  <c r="P272" i="17"/>
  <c r="P271" i="17"/>
  <c r="P270" i="17"/>
  <c r="P269" i="17"/>
  <c r="P268" i="17"/>
  <c r="P267" i="17"/>
  <c r="P266" i="17"/>
  <c r="P265" i="17"/>
  <c r="P264" i="17"/>
  <c r="P263" i="17"/>
  <c r="P262" i="17"/>
  <c r="P261" i="17"/>
  <c r="P260" i="17"/>
  <c r="P259" i="17"/>
  <c r="P258" i="17"/>
  <c r="P257" i="17"/>
  <c r="P256" i="17"/>
  <c r="P255" i="17"/>
  <c r="P254" i="17"/>
  <c r="P253" i="17"/>
  <c r="P252" i="17"/>
  <c r="P251" i="17"/>
  <c r="P250" i="17"/>
  <c r="P249" i="17"/>
  <c r="P248" i="17"/>
  <c r="P247" i="17"/>
  <c r="P246" i="17"/>
  <c r="P245" i="17"/>
  <c r="P244" i="17"/>
  <c r="P243" i="17"/>
  <c r="P242" i="17"/>
  <c r="P241" i="17"/>
  <c r="P240" i="17"/>
  <c r="P239" i="17"/>
  <c r="P238" i="17"/>
  <c r="P237" i="17"/>
  <c r="P236" i="17"/>
  <c r="P235" i="17"/>
  <c r="P234" i="17"/>
  <c r="P233" i="17"/>
  <c r="P232" i="17"/>
  <c r="P231" i="17"/>
  <c r="P230" i="17"/>
  <c r="P229" i="17"/>
  <c r="P228" i="17"/>
  <c r="P227" i="17"/>
  <c r="P226" i="17"/>
  <c r="P225" i="17"/>
  <c r="P224" i="17"/>
  <c r="P223" i="17"/>
  <c r="P222" i="17"/>
  <c r="P221" i="17"/>
  <c r="P220" i="17"/>
  <c r="P219" i="17"/>
  <c r="P218" i="17"/>
  <c r="P217" i="17"/>
  <c r="P216" i="17"/>
  <c r="P215" i="17"/>
  <c r="P214" i="17"/>
  <c r="P213" i="17"/>
  <c r="P212" i="17"/>
  <c r="P211" i="17"/>
  <c r="P210" i="17"/>
  <c r="P209" i="17"/>
  <c r="P208" i="17"/>
  <c r="P207" i="17"/>
  <c r="P206" i="17"/>
  <c r="P205" i="17"/>
  <c r="P204" i="17"/>
  <c r="P203" i="17"/>
  <c r="P202" i="17"/>
  <c r="P201" i="17"/>
  <c r="P200" i="17"/>
  <c r="P199" i="17"/>
  <c r="P198" i="17"/>
  <c r="P197" i="17"/>
  <c r="P196" i="17"/>
  <c r="P195" i="17"/>
  <c r="P194" i="17"/>
  <c r="P193" i="17"/>
  <c r="P192" i="17"/>
  <c r="P191" i="17"/>
  <c r="P190" i="17"/>
  <c r="P189" i="17"/>
  <c r="P188" i="17"/>
  <c r="P187" i="17"/>
  <c r="P186" i="17"/>
  <c r="P185" i="17"/>
  <c r="P184" i="17"/>
  <c r="P183" i="17"/>
  <c r="P182" i="17"/>
  <c r="P181" i="17"/>
  <c r="P180" i="17"/>
  <c r="P179" i="17"/>
  <c r="P178" i="17"/>
  <c r="P177" i="17"/>
  <c r="P176" i="17"/>
  <c r="P175" i="17"/>
  <c r="P174" i="17"/>
  <c r="P173" i="17"/>
  <c r="P172" i="17"/>
  <c r="P171" i="17"/>
  <c r="P170" i="17"/>
  <c r="P169" i="17"/>
  <c r="P168" i="17"/>
  <c r="P167" i="17"/>
  <c r="P166" i="17"/>
  <c r="P165" i="17"/>
  <c r="P164" i="17"/>
  <c r="P163" i="17"/>
  <c r="P162" i="17"/>
  <c r="P161" i="17"/>
  <c r="P160" i="17"/>
  <c r="P159" i="17"/>
  <c r="P158" i="17"/>
  <c r="P157" i="17"/>
  <c r="P156" i="17"/>
  <c r="P155" i="17"/>
  <c r="P154" i="17"/>
  <c r="P153" i="17"/>
  <c r="P152" i="17"/>
  <c r="P151" i="17"/>
  <c r="P150" i="17"/>
  <c r="P149" i="17"/>
  <c r="P148" i="17"/>
  <c r="P147" i="17"/>
  <c r="P146" i="17"/>
  <c r="P145" i="17"/>
  <c r="P144" i="17"/>
  <c r="P143" i="17"/>
  <c r="P142" i="17"/>
  <c r="P141" i="17"/>
  <c r="P140" i="17"/>
  <c r="P139" i="17"/>
  <c r="P138" i="17"/>
  <c r="P137" i="17"/>
  <c r="P136" i="17"/>
  <c r="P135" i="17"/>
  <c r="P134" i="17"/>
  <c r="P133" i="17"/>
  <c r="P132" i="17"/>
  <c r="P131" i="17"/>
  <c r="P130" i="17"/>
  <c r="P129" i="17"/>
  <c r="P128" i="17"/>
  <c r="P127" i="17"/>
  <c r="P126" i="17"/>
  <c r="P125" i="17"/>
  <c r="P124" i="17"/>
  <c r="P123" i="17"/>
  <c r="P122" i="17"/>
  <c r="P121" i="17"/>
  <c r="P120" i="17"/>
  <c r="P119" i="17"/>
  <c r="P118" i="17"/>
  <c r="P117" i="17"/>
  <c r="P116" i="17"/>
  <c r="P115" i="17"/>
  <c r="P114" i="17"/>
  <c r="P113" i="17"/>
  <c r="P112" i="17"/>
  <c r="P111" i="17"/>
  <c r="P110" i="17"/>
  <c r="P109" i="17"/>
  <c r="P108" i="17"/>
  <c r="P107" i="17"/>
  <c r="P106" i="17"/>
  <c r="P105" i="17"/>
  <c r="P104" i="17"/>
  <c r="P103" i="17"/>
  <c r="P102" i="17"/>
  <c r="P101" i="17"/>
  <c r="P100" i="17"/>
  <c r="P99" i="17"/>
  <c r="P98" i="17"/>
  <c r="P97" i="17"/>
  <c r="P96" i="17"/>
  <c r="P95" i="17"/>
  <c r="P94" i="17"/>
  <c r="P93" i="17"/>
  <c r="P92" i="17"/>
  <c r="P91" i="17"/>
  <c r="P90" i="17"/>
  <c r="P89" i="17"/>
  <c r="P88" i="17"/>
  <c r="P87" i="17"/>
  <c r="P86" i="17"/>
  <c r="P85" i="17"/>
  <c r="P84" i="17"/>
  <c r="P83" i="17"/>
  <c r="P82" i="17"/>
  <c r="P81" i="17"/>
  <c r="P80" i="17"/>
  <c r="P79" i="17"/>
  <c r="P78" i="17"/>
  <c r="P77" i="17"/>
  <c r="P76" i="17"/>
  <c r="P75" i="17"/>
  <c r="P74" i="17"/>
  <c r="P73" i="17"/>
  <c r="P72" i="17"/>
  <c r="P71" i="17"/>
  <c r="P70" i="17"/>
  <c r="P69" i="17"/>
  <c r="P68" i="17"/>
  <c r="P67" i="17"/>
  <c r="P66" i="17"/>
  <c r="P65" i="17"/>
  <c r="P64" i="17"/>
  <c r="P63" i="17"/>
  <c r="P62" i="17"/>
  <c r="P61" i="17"/>
  <c r="P60" i="17"/>
  <c r="P59" i="17"/>
  <c r="P58" i="17"/>
  <c r="P57" i="17"/>
  <c r="P56" i="17"/>
  <c r="P55" i="17"/>
  <c r="P54" i="17"/>
  <c r="P53" i="17"/>
  <c r="P52" i="17"/>
  <c r="P51" i="17"/>
  <c r="P50" i="17"/>
  <c r="P49" i="17"/>
  <c r="P48" i="17"/>
  <c r="P47" i="17"/>
  <c r="P46" i="17"/>
  <c r="P45" i="17"/>
  <c r="P44" i="17"/>
  <c r="P43" i="17"/>
  <c r="P42" i="17"/>
  <c r="P41" i="17"/>
  <c r="P40" i="17"/>
  <c r="P39" i="17"/>
  <c r="P38" i="17"/>
  <c r="P37" i="17"/>
  <c r="P36" i="17"/>
  <c r="P35" i="17"/>
  <c r="P34" i="17"/>
  <c r="P33" i="17"/>
  <c r="P32" i="17"/>
  <c r="P31" i="17"/>
  <c r="P30" i="17"/>
  <c r="P29" i="17"/>
  <c r="P28" i="17"/>
  <c r="P27" i="17"/>
  <c r="P26" i="17"/>
  <c r="P25" i="17"/>
  <c r="P24" i="17"/>
  <c r="P23" i="17"/>
  <c r="P22" i="17"/>
  <c r="P21" i="17"/>
  <c r="P20" i="17"/>
  <c r="P19" i="17"/>
  <c r="P18" i="17"/>
  <c r="P17" i="17"/>
  <c r="P16" i="17"/>
  <c r="P15" i="17"/>
  <c r="P14" i="17"/>
  <c r="P13" i="17"/>
  <c r="P12" i="17"/>
  <c r="P11" i="17"/>
  <c r="P10" i="17"/>
  <c r="P9" i="17"/>
  <c r="P8" i="17"/>
  <c r="P7" i="17"/>
  <c r="P6" i="17"/>
  <c r="P5" i="17"/>
  <c r="P4" i="17"/>
  <c r="P3" i="17"/>
  <c r="P2" i="17"/>
  <c r="M305" i="17"/>
  <c r="L1001" i="17"/>
  <c r="M1001" i="17" s="1"/>
  <c r="L1000" i="17"/>
  <c r="M1000" i="17" s="1"/>
  <c r="L999" i="17"/>
  <c r="M999" i="17" s="1"/>
  <c r="L998" i="17"/>
  <c r="M998" i="17" s="1"/>
  <c r="L997" i="17"/>
  <c r="M997" i="17" s="1"/>
  <c r="L996" i="17"/>
  <c r="M996" i="17" s="1"/>
  <c r="L995" i="17"/>
  <c r="M995" i="17" s="1"/>
  <c r="L994" i="17"/>
  <c r="L993" i="17"/>
  <c r="L992" i="17"/>
  <c r="M992" i="17" s="1"/>
  <c r="L991" i="17"/>
  <c r="M991" i="17" s="1"/>
  <c r="L990" i="17"/>
  <c r="M990" i="17" s="1"/>
  <c r="L989" i="17"/>
  <c r="M989" i="17" s="1"/>
  <c r="L988" i="17"/>
  <c r="M988" i="17" s="1"/>
  <c r="L987" i="17"/>
  <c r="M987" i="17" s="1"/>
  <c r="L986" i="17"/>
  <c r="L985" i="17"/>
  <c r="L984" i="17"/>
  <c r="M984" i="17" s="1"/>
  <c r="L983" i="17"/>
  <c r="M983" i="17" s="1"/>
  <c r="L982" i="17"/>
  <c r="M982" i="17" s="1"/>
  <c r="L981" i="17"/>
  <c r="L980" i="17"/>
  <c r="M980" i="17" s="1"/>
  <c r="L979" i="17"/>
  <c r="M979" i="17" s="1"/>
  <c r="L978" i="17"/>
  <c r="M978" i="17" s="1"/>
  <c r="L977" i="17"/>
  <c r="L976" i="17"/>
  <c r="M976" i="17" s="1"/>
  <c r="L975" i="17"/>
  <c r="M975" i="17" s="1"/>
  <c r="L974" i="17"/>
  <c r="L973" i="17"/>
  <c r="M973" i="17" s="1"/>
  <c r="L972" i="17"/>
  <c r="M972" i="17" s="1"/>
  <c r="L971" i="17"/>
  <c r="M971" i="17" s="1"/>
  <c r="L970" i="17"/>
  <c r="M970" i="17" s="1"/>
  <c r="L969" i="17"/>
  <c r="L968" i="17"/>
  <c r="M968" i="17" s="1"/>
  <c r="L967" i="17"/>
  <c r="M967" i="17" s="1"/>
  <c r="L966" i="17"/>
  <c r="M966" i="17" s="1"/>
  <c r="L965" i="17"/>
  <c r="M965" i="17" s="1"/>
  <c r="L964" i="17"/>
  <c r="M964" i="17" s="1"/>
  <c r="L963" i="17"/>
  <c r="M963" i="17" s="1"/>
  <c r="L962" i="17"/>
  <c r="M962" i="17" s="1"/>
  <c r="L961" i="17"/>
  <c r="L960" i="17"/>
  <c r="M960" i="17" s="1"/>
  <c r="L959" i="17"/>
  <c r="M959" i="17" s="1"/>
  <c r="L958" i="17"/>
  <c r="M958" i="17" s="1"/>
  <c r="L957" i="17"/>
  <c r="L956" i="17"/>
  <c r="M956" i="17" s="1"/>
  <c r="L955" i="17"/>
  <c r="M955" i="17" s="1"/>
  <c r="L954" i="17"/>
  <c r="L953" i="17"/>
  <c r="L952" i="17"/>
  <c r="M952" i="17" s="1"/>
  <c r="L951" i="17"/>
  <c r="M951" i="17" s="1"/>
  <c r="L950" i="17"/>
  <c r="M950" i="17" s="1"/>
  <c r="L949" i="17"/>
  <c r="L948" i="17"/>
  <c r="M948" i="17" s="1"/>
  <c r="L947" i="17"/>
  <c r="M947" i="17" s="1"/>
  <c r="L946" i="17"/>
  <c r="M946" i="17" s="1"/>
  <c r="L945" i="17"/>
  <c r="L944" i="17"/>
  <c r="M944" i="17" s="1"/>
  <c r="L943" i="17"/>
  <c r="M943" i="17" s="1"/>
  <c r="L942" i="17"/>
  <c r="M942" i="17" s="1"/>
  <c r="L941" i="17"/>
  <c r="L940" i="17"/>
  <c r="M940" i="17" s="1"/>
  <c r="L939" i="17"/>
  <c r="M939" i="17" s="1"/>
  <c r="L938" i="17"/>
  <c r="L937" i="17"/>
  <c r="L936" i="17"/>
  <c r="M936" i="17" s="1"/>
  <c r="L935" i="17"/>
  <c r="M935" i="17" s="1"/>
  <c r="L934" i="17"/>
  <c r="M934" i="17" s="1"/>
  <c r="L933" i="17"/>
  <c r="L932" i="17"/>
  <c r="M932" i="17" s="1"/>
  <c r="L931" i="17"/>
  <c r="M931" i="17" s="1"/>
  <c r="L930" i="17"/>
  <c r="M930" i="17" s="1"/>
  <c r="L929" i="17"/>
  <c r="L928" i="17"/>
  <c r="M928" i="17" s="1"/>
  <c r="L927" i="17"/>
  <c r="M927" i="17" s="1"/>
  <c r="L926" i="17"/>
  <c r="M926" i="17" s="1"/>
  <c r="L925" i="17"/>
  <c r="M925" i="17" s="1"/>
  <c r="L924" i="17"/>
  <c r="L923" i="17"/>
  <c r="M923" i="17" s="1"/>
  <c r="L922" i="17"/>
  <c r="L921" i="17"/>
  <c r="L920" i="17"/>
  <c r="M920" i="17" s="1"/>
  <c r="L919" i="17"/>
  <c r="M919" i="17" s="1"/>
  <c r="L918" i="17"/>
  <c r="M918" i="17" s="1"/>
  <c r="L917" i="17"/>
  <c r="M917" i="17" s="1"/>
  <c r="L916" i="17"/>
  <c r="M916" i="17" s="1"/>
  <c r="L915" i="17"/>
  <c r="M915" i="17" s="1"/>
  <c r="L914" i="17"/>
  <c r="M914" i="17" s="1"/>
  <c r="L913" i="17"/>
  <c r="L912" i="17"/>
  <c r="M912" i="17" s="1"/>
  <c r="L911" i="17"/>
  <c r="M911" i="17" s="1"/>
  <c r="L910" i="17"/>
  <c r="M910" i="17" s="1"/>
  <c r="L909" i="17"/>
  <c r="M909" i="17" s="1"/>
  <c r="L908" i="17"/>
  <c r="M908" i="17" s="1"/>
  <c r="L907" i="17"/>
  <c r="M907" i="17" s="1"/>
  <c r="L906" i="17"/>
  <c r="M906" i="17" s="1"/>
  <c r="L905" i="17"/>
  <c r="M905" i="17" s="1"/>
  <c r="L904" i="17"/>
  <c r="M904" i="17" s="1"/>
  <c r="L903" i="17"/>
  <c r="M903" i="17" s="1"/>
  <c r="L902" i="17"/>
  <c r="M902" i="17" s="1"/>
  <c r="L901" i="17"/>
  <c r="M901" i="17" s="1"/>
  <c r="L900" i="17"/>
  <c r="M900" i="17" s="1"/>
  <c r="L899" i="17"/>
  <c r="M899" i="17" s="1"/>
  <c r="L898" i="17"/>
  <c r="M898" i="17" s="1"/>
  <c r="L897" i="17"/>
  <c r="L896" i="17"/>
  <c r="M896" i="17" s="1"/>
  <c r="L895" i="17"/>
  <c r="M895" i="17" s="1"/>
  <c r="L894" i="17"/>
  <c r="L893" i="17"/>
  <c r="M893" i="17" s="1"/>
  <c r="L892" i="17"/>
  <c r="M892" i="17" s="1"/>
  <c r="L891" i="17"/>
  <c r="M891" i="17" s="1"/>
  <c r="L890" i="17"/>
  <c r="M890" i="17" s="1"/>
  <c r="L889" i="17"/>
  <c r="L888" i="17"/>
  <c r="M888" i="17" s="1"/>
  <c r="L887" i="17"/>
  <c r="M887" i="17" s="1"/>
  <c r="L886" i="17"/>
  <c r="M886" i="17" s="1"/>
  <c r="L885" i="17"/>
  <c r="M885" i="17" s="1"/>
  <c r="L884" i="17"/>
  <c r="M884" i="17" s="1"/>
  <c r="L883" i="17"/>
  <c r="M883" i="17" s="1"/>
  <c r="L882" i="17"/>
  <c r="M882" i="17" s="1"/>
  <c r="L881" i="17"/>
  <c r="L880" i="17"/>
  <c r="M880" i="17" s="1"/>
  <c r="L879" i="17"/>
  <c r="M879" i="17" s="1"/>
  <c r="L878" i="17"/>
  <c r="M878" i="17" s="1"/>
  <c r="L877" i="17"/>
  <c r="M877" i="17" s="1"/>
  <c r="L876" i="17"/>
  <c r="M876" i="17" s="1"/>
  <c r="L875" i="17"/>
  <c r="M875" i="17" s="1"/>
  <c r="L874" i="17"/>
  <c r="M874" i="17" s="1"/>
  <c r="L873" i="17"/>
  <c r="L872" i="17"/>
  <c r="M872" i="17" s="1"/>
  <c r="L871" i="17"/>
  <c r="M871" i="17" s="1"/>
  <c r="L870" i="17"/>
  <c r="M870" i="17" s="1"/>
  <c r="L869" i="17"/>
  <c r="M869" i="17" s="1"/>
  <c r="L868" i="17"/>
  <c r="M868" i="17" s="1"/>
  <c r="L867" i="17"/>
  <c r="M867" i="17" s="1"/>
  <c r="L866" i="17"/>
  <c r="L865" i="17"/>
  <c r="L864" i="17"/>
  <c r="M864" i="17" s="1"/>
  <c r="L863" i="17"/>
  <c r="L862" i="17"/>
  <c r="M862" i="17" s="1"/>
  <c r="L861" i="17"/>
  <c r="M861" i="17" s="1"/>
  <c r="L860" i="17"/>
  <c r="M860" i="17" s="1"/>
  <c r="L859" i="17"/>
  <c r="M859" i="17" s="1"/>
  <c r="L858" i="17"/>
  <c r="M858" i="17" s="1"/>
  <c r="L857" i="17"/>
  <c r="L856" i="17"/>
  <c r="M856" i="17" s="1"/>
  <c r="L855" i="17"/>
  <c r="M855" i="17" s="1"/>
  <c r="L854" i="17"/>
  <c r="M854" i="17" s="1"/>
  <c r="L853" i="17"/>
  <c r="M853" i="17" s="1"/>
  <c r="L852" i="17"/>
  <c r="M852" i="17" s="1"/>
  <c r="L851" i="17"/>
  <c r="M851" i="17" s="1"/>
  <c r="L850" i="17"/>
  <c r="M850" i="17" s="1"/>
  <c r="L849" i="17"/>
  <c r="L848" i="17"/>
  <c r="L847" i="17"/>
  <c r="M847" i="17" s="1"/>
  <c r="L846" i="17"/>
  <c r="M846" i="17" s="1"/>
  <c r="L845" i="17"/>
  <c r="M845" i="17" s="1"/>
  <c r="L844" i="17"/>
  <c r="M844" i="17" s="1"/>
  <c r="L843" i="17"/>
  <c r="M843" i="17" s="1"/>
  <c r="L842" i="17"/>
  <c r="M842" i="17" s="1"/>
  <c r="L841" i="17"/>
  <c r="L840" i="17"/>
  <c r="M840" i="17" s="1"/>
  <c r="L839" i="17"/>
  <c r="M839" i="17" s="1"/>
  <c r="L838" i="17"/>
  <c r="M838" i="17" s="1"/>
  <c r="L837" i="17"/>
  <c r="M837" i="17" s="1"/>
  <c r="L836" i="17"/>
  <c r="L835" i="17"/>
  <c r="M835" i="17" s="1"/>
  <c r="L834" i="17"/>
  <c r="M834" i="17" s="1"/>
  <c r="L833" i="17"/>
  <c r="L832" i="17"/>
  <c r="L831" i="17"/>
  <c r="M831" i="17" s="1"/>
  <c r="L830" i="17"/>
  <c r="M830" i="17" s="1"/>
  <c r="L829" i="17"/>
  <c r="M829" i="17" s="1"/>
  <c r="L828" i="17"/>
  <c r="M828" i="17" s="1"/>
  <c r="L827" i="17"/>
  <c r="M827" i="17" s="1"/>
  <c r="L826" i="17"/>
  <c r="M826" i="17" s="1"/>
  <c r="L825" i="17"/>
  <c r="L824" i="17"/>
  <c r="M824" i="17" s="1"/>
  <c r="L823" i="17"/>
  <c r="M823" i="17" s="1"/>
  <c r="L822" i="17"/>
  <c r="M822" i="17" s="1"/>
  <c r="L821" i="17"/>
  <c r="L820" i="17"/>
  <c r="M820" i="17" s="1"/>
  <c r="L819" i="17"/>
  <c r="M819" i="17" s="1"/>
  <c r="L818" i="17"/>
  <c r="L817" i="17"/>
  <c r="L816" i="17"/>
  <c r="M816" i="17" s="1"/>
  <c r="L815" i="17"/>
  <c r="M815" i="17" s="1"/>
  <c r="L814" i="17"/>
  <c r="M814" i="17" s="1"/>
  <c r="L813" i="17"/>
  <c r="M813" i="17" s="1"/>
  <c r="L812" i="17"/>
  <c r="M812" i="17" s="1"/>
  <c r="L811" i="17"/>
  <c r="L810" i="17"/>
  <c r="M810" i="17" s="1"/>
  <c r="L809" i="17"/>
  <c r="M809" i="17" s="1"/>
  <c r="L808" i="17"/>
  <c r="M808" i="17" s="1"/>
  <c r="L807" i="17"/>
  <c r="M807" i="17" s="1"/>
  <c r="L806" i="17"/>
  <c r="M806" i="17" s="1"/>
  <c r="L805" i="17"/>
  <c r="M805" i="17" s="1"/>
  <c r="L804" i="17"/>
  <c r="M804" i="17" s="1"/>
  <c r="L803" i="17"/>
  <c r="M803" i="17" s="1"/>
  <c r="L802" i="17"/>
  <c r="M802" i="17" s="1"/>
  <c r="L801" i="17"/>
  <c r="M801" i="17" s="1"/>
  <c r="L800" i="17"/>
  <c r="M800" i="17" s="1"/>
  <c r="L799" i="17"/>
  <c r="M799" i="17" s="1"/>
  <c r="L798" i="17"/>
  <c r="M798" i="17" s="1"/>
  <c r="L797" i="17"/>
  <c r="M797" i="17" s="1"/>
  <c r="L796" i="17"/>
  <c r="L795" i="17"/>
  <c r="M795" i="17" s="1"/>
  <c r="L794" i="17"/>
  <c r="M794" i="17" s="1"/>
  <c r="L793" i="17"/>
  <c r="L792" i="17"/>
  <c r="L791" i="17"/>
  <c r="M791" i="17" s="1"/>
  <c r="L790" i="17"/>
  <c r="M790" i="17" s="1"/>
  <c r="L789" i="17"/>
  <c r="M789" i="17" s="1"/>
  <c r="L788" i="17"/>
  <c r="M788" i="17" s="1"/>
  <c r="L787" i="17"/>
  <c r="M787" i="17" s="1"/>
  <c r="L786" i="17"/>
  <c r="M786" i="17" s="1"/>
  <c r="L785" i="17"/>
  <c r="L784" i="17"/>
  <c r="M784" i="17" s="1"/>
  <c r="L783" i="17"/>
  <c r="M783" i="17" s="1"/>
  <c r="L782" i="17"/>
  <c r="M782" i="17" s="1"/>
  <c r="L781" i="17"/>
  <c r="M781" i="17" s="1"/>
  <c r="L780" i="17"/>
  <c r="M780" i="17" s="1"/>
  <c r="L779" i="17"/>
  <c r="M779" i="17" s="1"/>
  <c r="L778" i="17"/>
  <c r="M778" i="17" s="1"/>
  <c r="L777" i="17"/>
  <c r="L776" i="17"/>
  <c r="M776" i="17" s="1"/>
  <c r="L775" i="17"/>
  <c r="M775" i="17" s="1"/>
  <c r="L774" i="17"/>
  <c r="M774" i="17" s="1"/>
  <c r="L773" i="17"/>
  <c r="M773" i="17" s="1"/>
  <c r="L772" i="17"/>
  <c r="M772" i="17" s="1"/>
  <c r="L771" i="17"/>
  <c r="M771" i="17" s="1"/>
  <c r="L770" i="17"/>
  <c r="M770" i="17" s="1"/>
  <c r="L769" i="17"/>
  <c r="M769" i="17" s="1"/>
  <c r="L768" i="17"/>
  <c r="M768" i="17" s="1"/>
  <c r="L767" i="17"/>
  <c r="M767" i="17" s="1"/>
  <c r="L766" i="17"/>
  <c r="M766" i="17" s="1"/>
  <c r="L765" i="17"/>
  <c r="M765" i="17" s="1"/>
  <c r="L764" i="17"/>
  <c r="M764" i="17" s="1"/>
  <c r="L763" i="17"/>
  <c r="M763" i="17" s="1"/>
  <c r="L762" i="17"/>
  <c r="M762" i="17" s="1"/>
  <c r="L761" i="17"/>
  <c r="L760" i="17"/>
  <c r="M760" i="17" s="1"/>
  <c r="L759" i="17"/>
  <c r="L758" i="17"/>
  <c r="M758" i="17" s="1"/>
  <c r="L757" i="17"/>
  <c r="M757" i="17" s="1"/>
  <c r="L756" i="17"/>
  <c r="M756" i="17" s="1"/>
  <c r="L755" i="17"/>
  <c r="M755" i="17" s="1"/>
  <c r="L754" i="17"/>
  <c r="M754" i="17" s="1"/>
  <c r="L753" i="17"/>
  <c r="L752" i="17"/>
  <c r="M752" i="17" s="1"/>
  <c r="L751" i="17"/>
  <c r="M751" i="17" s="1"/>
  <c r="L750" i="17"/>
  <c r="M750" i="17" s="1"/>
  <c r="L749" i="17"/>
  <c r="L748" i="17"/>
  <c r="M748" i="17" s="1"/>
  <c r="L747" i="17"/>
  <c r="M747" i="17" s="1"/>
  <c r="L746" i="17"/>
  <c r="L745" i="17"/>
  <c r="L744" i="17"/>
  <c r="M744" i="17" s="1"/>
  <c r="L743" i="17"/>
  <c r="M743" i="17" s="1"/>
  <c r="L742" i="17"/>
  <c r="M742" i="17" s="1"/>
  <c r="L741" i="17"/>
  <c r="M741" i="17" s="1"/>
  <c r="L740" i="17"/>
  <c r="M740" i="17" s="1"/>
  <c r="L739" i="17"/>
  <c r="M739" i="17" s="1"/>
  <c r="L738" i="17"/>
  <c r="M738" i="17" s="1"/>
  <c r="L737" i="17"/>
  <c r="L736" i="17"/>
  <c r="M736" i="17" s="1"/>
  <c r="L735" i="17"/>
  <c r="M735" i="17" s="1"/>
  <c r="L734" i="17"/>
  <c r="M734" i="17" s="1"/>
  <c r="L733" i="17"/>
  <c r="M733" i="17" s="1"/>
  <c r="L732" i="17"/>
  <c r="M732" i="17" s="1"/>
  <c r="L731" i="17"/>
  <c r="M731" i="17" s="1"/>
  <c r="L730" i="17"/>
  <c r="M730" i="17" s="1"/>
  <c r="L729" i="17"/>
  <c r="L728" i="17"/>
  <c r="M728" i="17" s="1"/>
  <c r="L727" i="17"/>
  <c r="M727" i="17" s="1"/>
  <c r="L726" i="17"/>
  <c r="M726" i="17" s="1"/>
  <c r="L725" i="17"/>
  <c r="L724" i="17"/>
  <c r="M724" i="17" s="1"/>
  <c r="L723" i="17"/>
  <c r="M723" i="17" s="1"/>
  <c r="L722" i="17"/>
  <c r="M722" i="17" s="1"/>
  <c r="L721" i="17"/>
  <c r="L720" i="17"/>
  <c r="M720" i="17" s="1"/>
  <c r="L719" i="17"/>
  <c r="M719" i="17" s="1"/>
  <c r="L718" i="17"/>
  <c r="M718" i="17" s="1"/>
  <c r="L717" i="17"/>
  <c r="M717" i="17" s="1"/>
  <c r="L716" i="17"/>
  <c r="M716" i="17" s="1"/>
  <c r="L715" i="17"/>
  <c r="M715" i="17" s="1"/>
  <c r="L714" i="17"/>
  <c r="M714" i="17" s="1"/>
  <c r="L713" i="17"/>
  <c r="L712" i="17"/>
  <c r="M712" i="17" s="1"/>
  <c r="L711" i="17"/>
  <c r="M711" i="17" s="1"/>
  <c r="L710" i="17"/>
  <c r="M710" i="17" s="1"/>
  <c r="L709" i="17"/>
  <c r="M709" i="17" s="1"/>
  <c r="L708" i="17"/>
  <c r="M708" i="17" s="1"/>
  <c r="L707" i="17"/>
  <c r="M707" i="17" s="1"/>
  <c r="L706" i="17"/>
  <c r="M706" i="17" s="1"/>
  <c r="L705" i="17"/>
  <c r="M705" i="17" s="1"/>
  <c r="L704" i="17"/>
  <c r="M704" i="17" s="1"/>
  <c r="L703" i="17"/>
  <c r="M703" i="17" s="1"/>
  <c r="L702" i="17"/>
  <c r="M702" i="17" s="1"/>
  <c r="L701" i="17"/>
  <c r="M701" i="17" s="1"/>
  <c r="L700" i="17"/>
  <c r="M700" i="17" s="1"/>
  <c r="L699" i="17"/>
  <c r="M699" i="17" s="1"/>
  <c r="L698" i="17"/>
  <c r="L697" i="17"/>
  <c r="M697" i="17" s="1"/>
  <c r="L696" i="17"/>
  <c r="M696" i="17" s="1"/>
  <c r="L695" i="17"/>
  <c r="M695" i="17" s="1"/>
  <c r="L694" i="17"/>
  <c r="M694" i="17" s="1"/>
  <c r="L693" i="17"/>
  <c r="M693" i="17" s="1"/>
  <c r="L692" i="17"/>
  <c r="L691" i="17"/>
  <c r="M691" i="17" s="1"/>
  <c r="L690" i="17"/>
  <c r="M690" i="17" s="1"/>
  <c r="L689" i="17"/>
  <c r="L688" i="17"/>
  <c r="M688" i="17" s="1"/>
  <c r="L687" i="17"/>
  <c r="M687" i="17" s="1"/>
  <c r="L686" i="17"/>
  <c r="M686" i="17" s="1"/>
  <c r="L685" i="17"/>
  <c r="M685" i="17" s="1"/>
  <c r="L684" i="17"/>
  <c r="M684" i="17" s="1"/>
  <c r="L683" i="17"/>
  <c r="L682" i="17"/>
  <c r="M682" i="17" s="1"/>
  <c r="L681" i="17"/>
  <c r="L680" i="17"/>
  <c r="M680" i="17" s="1"/>
  <c r="L679" i="17"/>
  <c r="M679" i="17" s="1"/>
  <c r="L678" i="17"/>
  <c r="M678" i="17" s="1"/>
  <c r="L677" i="17"/>
  <c r="M677" i="17" s="1"/>
  <c r="L676" i="17"/>
  <c r="M676" i="17" s="1"/>
  <c r="L675" i="17"/>
  <c r="M675" i="17" s="1"/>
  <c r="L674" i="17"/>
  <c r="M674" i="17" s="1"/>
  <c r="L673" i="17"/>
  <c r="L672" i="17"/>
  <c r="L671" i="17"/>
  <c r="M671" i="17" s="1"/>
  <c r="L670" i="17"/>
  <c r="M670" i="17" s="1"/>
  <c r="L669" i="17"/>
  <c r="M669" i="17" s="1"/>
  <c r="L668" i="17"/>
  <c r="M668" i="17" s="1"/>
  <c r="L667" i="17"/>
  <c r="M667" i="17" s="1"/>
  <c r="L666" i="17"/>
  <c r="M666" i="17" s="1"/>
  <c r="L665" i="17"/>
  <c r="L664" i="17"/>
  <c r="L663" i="17"/>
  <c r="M663" i="17" s="1"/>
  <c r="L662" i="17"/>
  <c r="M662" i="17" s="1"/>
  <c r="L661" i="17"/>
  <c r="M661" i="17" s="1"/>
  <c r="L660" i="17"/>
  <c r="M660" i="17" s="1"/>
  <c r="L659" i="17"/>
  <c r="M659" i="17" s="1"/>
  <c r="L658" i="17"/>
  <c r="M658" i="17" s="1"/>
  <c r="L657" i="17"/>
  <c r="L656" i="17"/>
  <c r="M656" i="17" s="1"/>
  <c r="L655" i="17"/>
  <c r="M655" i="17" s="1"/>
  <c r="L654" i="17"/>
  <c r="M654" i="17" s="1"/>
  <c r="L653" i="17"/>
  <c r="M653" i="17" s="1"/>
  <c r="L652" i="17"/>
  <c r="M652" i="17" s="1"/>
  <c r="L651" i="17"/>
  <c r="L650" i="17"/>
  <c r="M650" i="17" s="1"/>
  <c r="L649" i="17"/>
  <c r="L648" i="17"/>
  <c r="M648" i="17" s="1"/>
  <c r="L647" i="17"/>
  <c r="M647" i="17" s="1"/>
  <c r="L646" i="17"/>
  <c r="M646" i="17" s="1"/>
  <c r="L645" i="17"/>
  <c r="M645" i="17" s="1"/>
  <c r="L644" i="17"/>
  <c r="M644" i="17" s="1"/>
  <c r="L643" i="17"/>
  <c r="M643" i="17" s="1"/>
  <c r="L642" i="17"/>
  <c r="M642" i="17" s="1"/>
  <c r="L641" i="17"/>
  <c r="L640" i="17"/>
  <c r="M640" i="17" s="1"/>
  <c r="L639" i="17"/>
  <c r="M639" i="17" s="1"/>
  <c r="L638" i="17"/>
  <c r="M638" i="17" s="1"/>
  <c r="L637" i="17"/>
  <c r="L636" i="17"/>
  <c r="M636" i="17" s="1"/>
  <c r="L635" i="17"/>
  <c r="L634" i="17"/>
  <c r="L633" i="17"/>
  <c r="L632" i="17"/>
  <c r="M632" i="17" s="1"/>
  <c r="L631" i="17"/>
  <c r="M631" i="17" s="1"/>
  <c r="L630" i="17"/>
  <c r="M630" i="17" s="1"/>
  <c r="L629" i="17"/>
  <c r="L628" i="17"/>
  <c r="L627" i="17"/>
  <c r="M627" i="17" s="1"/>
  <c r="L626" i="17"/>
  <c r="M626" i="17" s="1"/>
  <c r="L625" i="17"/>
  <c r="L624" i="17"/>
  <c r="M624" i="17" s="1"/>
  <c r="L623" i="17"/>
  <c r="M623" i="17" s="1"/>
  <c r="L622" i="17"/>
  <c r="M622" i="17" s="1"/>
  <c r="L621" i="17"/>
  <c r="M621" i="17" s="1"/>
  <c r="L620" i="17"/>
  <c r="M620" i="17" s="1"/>
  <c r="L619" i="17"/>
  <c r="M619" i="17" s="1"/>
  <c r="L618" i="17"/>
  <c r="M618" i="17" s="1"/>
  <c r="L617" i="17"/>
  <c r="L616" i="17"/>
  <c r="M616" i="17" s="1"/>
  <c r="L615" i="17"/>
  <c r="M615" i="17" s="1"/>
  <c r="L614" i="17"/>
  <c r="M614" i="17" s="1"/>
  <c r="L613" i="17"/>
  <c r="L612" i="17"/>
  <c r="M612" i="17" s="1"/>
  <c r="L611" i="17"/>
  <c r="M611" i="17" s="1"/>
  <c r="L610" i="17"/>
  <c r="M610" i="17" s="1"/>
  <c r="L609" i="17"/>
  <c r="M609" i="17" s="1"/>
  <c r="L608" i="17"/>
  <c r="M608" i="17" s="1"/>
  <c r="L607" i="17"/>
  <c r="M607" i="17" s="1"/>
  <c r="L606" i="17"/>
  <c r="M606" i="17" s="1"/>
  <c r="L605" i="17"/>
  <c r="M605" i="17" s="1"/>
  <c r="L604" i="17"/>
  <c r="M604" i="17" s="1"/>
  <c r="L603" i="17"/>
  <c r="M603" i="17" s="1"/>
  <c r="L602" i="17"/>
  <c r="M602" i="17" s="1"/>
  <c r="L601" i="17"/>
  <c r="M601" i="17" s="1"/>
  <c r="L600" i="17"/>
  <c r="M600" i="17" s="1"/>
  <c r="L599" i="17"/>
  <c r="M599" i="17" s="1"/>
  <c r="L598" i="17"/>
  <c r="M598" i="17" s="1"/>
  <c r="L597" i="17"/>
  <c r="M597" i="17" s="1"/>
  <c r="L596" i="17"/>
  <c r="M596" i="17" s="1"/>
  <c r="L595" i="17"/>
  <c r="M595" i="17" s="1"/>
  <c r="L594" i="17"/>
  <c r="M594" i="17" s="1"/>
  <c r="L593" i="17"/>
  <c r="L592" i="17"/>
  <c r="L591" i="17"/>
  <c r="M591" i="17" s="1"/>
  <c r="L590" i="17"/>
  <c r="M590" i="17" s="1"/>
  <c r="L589" i="17"/>
  <c r="M589" i="17" s="1"/>
  <c r="L588" i="17"/>
  <c r="L587" i="17"/>
  <c r="M587" i="17" s="1"/>
  <c r="L586" i="17"/>
  <c r="M586" i="17" s="1"/>
  <c r="L585" i="17"/>
  <c r="L584" i="17"/>
  <c r="M584" i="17" s="1"/>
  <c r="L583" i="17"/>
  <c r="M583" i="17" s="1"/>
  <c r="L582" i="17"/>
  <c r="M582" i="17" s="1"/>
  <c r="L581" i="17"/>
  <c r="L580" i="17"/>
  <c r="M580" i="17" s="1"/>
  <c r="L579" i="17"/>
  <c r="M579" i="17" s="1"/>
  <c r="L578" i="17"/>
  <c r="M578" i="17" s="1"/>
  <c r="L577" i="17"/>
  <c r="L576" i="17"/>
  <c r="M576" i="17" s="1"/>
  <c r="L575" i="17"/>
  <c r="M575" i="17" s="1"/>
  <c r="L574" i="17"/>
  <c r="M574" i="17" s="1"/>
  <c r="L573" i="17"/>
  <c r="M573" i="17" s="1"/>
  <c r="L572" i="17"/>
  <c r="M572" i="17" s="1"/>
  <c r="L571" i="17"/>
  <c r="M571" i="17" s="1"/>
  <c r="L570" i="17"/>
  <c r="M570" i="17" s="1"/>
  <c r="L569" i="17"/>
  <c r="L568" i="17"/>
  <c r="M568" i="17" s="1"/>
  <c r="L567" i="17"/>
  <c r="M567" i="17" s="1"/>
  <c r="L566" i="17"/>
  <c r="M566" i="17" s="1"/>
  <c r="L565" i="17"/>
  <c r="M565" i="17" s="1"/>
  <c r="L564" i="17"/>
  <c r="M564" i="17" s="1"/>
  <c r="L563" i="17"/>
  <c r="M563" i="17" s="1"/>
  <c r="L562" i="17"/>
  <c r="M562" i="17" s="1"/>
  <c r="L561" i="17"/>
  <c r="L560" i="17"/>
  <c r="M560" i="17" s="1"/>
  <c r="L559" i="17"/>
  <c r="M559" i="17" s="1"/>
  <c r="L558" i="17"/>
  <c r="L557" i="17"/>
  <c r="M557" i="17" s="1"/>
  <c r="L556" i="17"/>
  <c r="M556" i="17" s="1"/>
  <c r="L555" i="17"/>
  <c r="M555" i="17" s="1"/>
  <c r="L554" i="17"/>
  <c r="M554" i="17" s="1"/>
  <c r="L553" i="17"/>
  <c r="M553" i="17" s="1"/>
  <c r="L552" i="17"/>
  <c r="M552" i="17" s="1"/>
  <c r="L551" i="17"/>
  <c r="M551" i="17" s="1"/>
  <c r="L550" i="17"/>
  <c r="M550" i="17" s="1"/>
  <c r="L549" i="17"/>
  <c r="M549" i="17" s="1"/>
  <c r="L548" i="17"/>
  <c r="M548" i="17" s="1"/>
  <c r="L547" i="17"/>
  <c r="M547" i="17" s="1"/>
  <c r="L546" i="17"/>
  <c r="M546" i="17" s="1"/>
  <c r="L545" i="17"/>
  <c r="L544" i="17"/>
  <c r="M544" i="17" s="1"/>
  <c r="L543" i="17"/>
  <c r="M543" i="17" s="1"/>
  <c r="L542" i="17"/>
  <c r="M542" i="17" s="1"/>
  <c r="L541" i="17"/>
  <c r="M541" i="17" s="1"/>
  <c r="L540" i="17"/>
  <c r="M540" i="17" s="1"/>
  <c r="L539" i="17"/>
  <c r="L538" i="17"/>
  <c r="M538" i="17" s="1"/>
  <c r="L537" i="17"/>
  <c r="L536" i="17"/>
  <c r="M536" i="17" s="1"/>
  <c r="L535" i="17"/>
  <c r="M535" i="17" s="1"/>
  <c r="L534" i="17"/>
  <c r="M534" i="17" s="1"/>
  <c r="L533" i="17"/>
  <c r="L532" i="17"/>
  <c r="M532" i="17" s="1"/>
  <c r="L531" i="17"/>
  <c r="L530" i="17"/>
  <c r="M530" i="17" s="1"/>
  <c r="L529" i="17"/>
  <c r="L528" i="17"/>
  <c r="M528" i="17" s="1"/>
  <c r="L527" i="17"/>
  <c r="M527" i="17" s="1"/>
  <c r="L526" i="17"/>
  <c r="M526" i="17" s="1"/>
  <c r="L525" i="17"/>
  <c r="M525" i="17" s="1"/>
  <c r="L524" i="17"/>
  <c r="M524" i="17" s="1"/>
  <c r="L523" i="17"/>
  <c r="M523" i="17" s="1"/>
  <c r="L522" i="17"/>
  <c r="M522" i="17" s="1"/>
  <c r="L521" i="17"/>
  <c r="L520" i="17"/>
  <c r="M520" i="17" s="1"/>
  <c r="L519" i="17"/>
  <c r="M519" i="17" s="1"/>
  <c r="L518" i="17"/>
  <c r="M518" i="17" s="1"/>
  <c r="L517" i="17"/>
  <c r="M517" i="17" s="1"/>
  <c r="L516" i="17"/>
  <c r="M516" i="17" s="1"/>
  <c r="L515" i="17"/>
  <c r="M515" i="17" s="1"/>
  <c r="L514" i="17"/>
  <c r="M514" i="17" s="1"/>
  <c r="L513" i="17"/>
  <c r="L512" i="17"/>
  <c r="M512" i="17" s="1"/>
  <c r="L511" i="17"/>
  <c r="M511" i="17" s="1"/>
  <c r="L510" i="17"/>
  <c r="M510" i="17" s="1"/>
  <c r="L509" i="17"/>
  <c r="M509" i="17" s="1"/>
  <c r="L508" i="17"/>
  <c r="M508" i="17" s="1"/>
  <c r="L507" i="17"/>
  <c r="M507" i="17" s="1"/>
  <c r="L506" i="17"/>
  <c r="M506" i="17" s="1"/>
  <c r="L505" i="17"/>
  <c r="M505" i="17" s="1"/>
  <c r="L504" i="17"/>
  <c r="M504" i="17" s="1"/>
  <c r="L503" i="17"/>
  <c r="M503" i="17" s="1"/>
  <c r="L502" i="17"/>
  <c r="M502" i="17" s="1"/>
  <c r="L501" i="17"/>
  <c r="M501" i="17" s="1"/>
  <c r="L500" i="17"/>
  <c r="M500" i="17" s="1"/>
  <c r="L499" i="17"/>
  <c r="M499" i="17" s="1"/>
  <c r="L498" i="17"/>
  <c r="M498" i="17" s="1"/>
  <c r="L497" i="17"/>
  <c r="L496" i="17"/>
  <c r="M496" i="17" s="1"/>
  <c r="L495" i="17"/>
  <c r="M495" i="17" s="1"/>
  <c r="L494" i="17"/>
  <c r="M494" i="17" s="1"/>
  <c r="L493" i="17"/>
  <c r="M493" i="17" s="1"/>
  <c r="L492" i="17"/>
  <c r="M492" i="17" s="1"/>
  <c r="L491" i="17"/>
  <c r="M491" i="17" s="1"/>
  <c r="L490" i="17"/>
  <c r="M490" i="17" s="1"/>
  <c r="L489" i="17"/>
  <c r="L488" i="17"/>
  <c r="M488" i="17" s="1"/>
  <c r="L487" i="17"/>
  <c r="M487" i="17" s="1"/>
  <c r="L486" i="17"/>
  <c r="M486" i="17" s="1"/>
  <c r="L485" i="17"/>
  <c r="M485" i="17" s="1"/>
  <c r="L484" i="17"/>
  <c r="M484" i="17" s="1"/>
  <c r="L483" i="17"/>
  <c r="M483" i="17" s="1"/>
  <c r="L482" i="17"/>
  <c r="M482" i="17" s="1"/>
  <c r="L481" i="17"/>
  <c r="L480" i="17"/>
  <c r="M480" i="17" s="1"/>
  <c r="L479" i="17"/>
  <c r="M479" i="17" s="1"/>
  <c r="L478" i="17"/>
  <c r="M478" i="17" s="1"/>
  <c r="L477" i="17"/>
  <c r="M477" i="17" s="1"/>
  <c r="L476" i="17"/>
  <c r="M476" i="17" s="1"/>
  <c r="L475" i="17"/>
  <c r="M475" i="17" s="1"/>
  <c r="L474" i="17"/>
  <c r="M474" i="17" s="1"/>
  <c r="L473" i="17"/>
  <c r="L472" i="17"/>
  <c r="M472" i="17" s="1"/>
  <c r="L471" i="17"/>
  <c r="M471" i="17" s="1"/>
  <c r="L470" i="17"/>
  <c r="M470" i="17" s="1"/>
  <c r="L469" i="17"/>
  <c r="M469" i="17" s="1"/>
  <c r="L468" i="17"/>
  <c r="M468" i="17" s="1"/>
  <c r="L467" i="17"/>
  <c r="M467" i="17" s="1"/>
  <c r="L466" i="17"/>
  <c r="L465" i="17"/>
  <c r="L464" i="17"/>
  <c r="M464" i="17" s="1"/>
  <c r="L463" i="17"/>
  <c r="M463" i="17" s="1"/>
  <c r="L462" i="17"/>
  <c r="M462" i="17" s="1"/>
  <c r="L461" i="17"/>
  <c r="L460" i="17"/>
  <c r="M460" i="17" s="1"/>
  <c r="L459" i="17"/>
  <c r="M459" i="17" s="1"/>
  <c r="L458" i="17"/>
  <c r="M458" i="17" s="1"/>
  <c r="L457" i="17"/>
  <c r="L456" i="17"/>
  <c r="M456" i="17" s="1"/>
  <c r="L455" i="17"/>
  <c r="M455" i="17" s="1"/>
  <c r="L454" i="17"/>
  <c r="M454" i="17" s="1"/>
  <c r="L453" i="17"/>
  <c r="M453" i="17" s="1"/>
  <c r="L452" i="17"/>
  <c r="M452" i="17" s="1"/>
  <c r="L451" i="17"/>
  <c r="M451" i="17" s="1"/>
  <c r="L450" i="17"/>
  <c r="M450" i="17" s="1"/>
  <c r="L449" i="17"/>
  <c r="L448" i="17"/>
  <c r="M448" i="17" s="1"/>
  <c r="L447" i="17"/>
  <c r="M447" i="17" s="1"/>
  <c r="L446" i="17"/>
  <c r="M446" i="17" s="1"/>
  <c r="L445" i="17"/>
  <c r="M445" i="17" s="1"/>
  <c r="L444" i="17"/>
  <c r="M444" i="17" s="1"/>
  <c r="L443" i="17"/>
  <c r="M443" i="17" s="1"/>
  <c r="L442" i="17"/>
  <c r="L441" i="17"/>
  <c r="L440" i="17"/>
  <c r="M440" i="17" s="1"/>
  <c r="L439" i="17"/>
  <c r="L438" i="17"/>
  <c r="M438" i="17" s="1"/>
  <c r="L437" i="17"/>
  <c r="M437" i="17" s="1"/>
  <c r="L436" i="17"/>
  <c r="M436" i="17" s="1"/>
  <c r="L435" i="17"/>
  <c r="M435" i="17" s="1"/>
  <c r="L434" i="17"/>
  <c r="M434" i="17" s="1"/>
  <c r="L433" i="17"/>
  <c r="M433" i="17" s="1"/>
  <c r="L432" i="17"/>
  <c r="M432" i="17" s="1"/>
  <c r="L431" i="17"/>
  <c r="M431" i="17" s="1"/>
  <c r="L430" i="17"/>
  <c r="M430" i="17" s="1"/>
  <c r="L429" i="17"/>
  <c r="M429" i="17" s="1"/>
  <c r="L428" i="17"/>
  <c r="L427" i="17"/>
  <c r="M427" i="17" s="1"/>
  <c r="L426" i="17"/>
  <c r="M426" i="17" s="1"/>
  <c r="L425" i="17"/>
  <c r="L424" i="17"/>
  <c r="M424" i="17" s="1"/>
  <c r="L423" i="17"/>
  <c r="M423" i="17" s="1"/>
  <c r="L422" i="17"/>
  <c r="M422" i="17" s="1"/>
  <c r="L421" i="17"/>
  <c r="M421" i="17" s="1"/>
  <c r="L420" i="17"/>
  <c r="M420" i="17" s="1"/>
  <c r="L419" i="17"/>
  <c r="M419" i="17" s="1"/>
  <c r="L418" i="17"/>
  <c r="M418" i="17" s="1"/>
  <c r="L417" i="17"/>
  <c r="L416" i="17"/>
  <c r="M416" i="17" s="1"/>
  <c r="L415" i="17"/>
  <c r="M415" i="17" s="1"/>
  <c r="L414" i="17"/>
  <c r="M414" i="17" s="1"/>
  <c r="L413" i="17"/>
  <c r="M413" i="17" s="1"/>
  <c r="L412" i="17"/>
  <c r="M412" i="17" s="1"/>
  <c r="L411" i="17"/>
  <c r="M411" i="17" s="1"/>
  <c r="L410" i="17"/>
  <c r="M410" i="17" s="1"/>
  <c r="L409" i="17"/>
  <c r="M409" i="17" s="1"/>
  <c r="L408" i="17"/>
  <c r="M408" i="17" s="1"/>
  <c r="L407" i="17"/>
  <c r="M407" i="17" s="1"/>
  <c r="L406" i="17"/>
  <c r="M406" i="17" s="1"/>
  <c r="L405" i="17"/>
  <c r="M405" i="17" s="1"/>
  <c r="L404" i="17"/>
  <c r="M404" i="17" s="1"/>
  <c r="L403" i="17"/>
  <c r="M403" i="17" s="1"/>
  <c r="L402" i="17"/>
  <c r="M402" i="17" s="1"/>
  <c r="L401" i="17"/>
  <c r="M401" i="17" s="1"/>
  <c r="L400" i="17"/>
  <c r="M400" i="17" s="1"/>
  <c r="L399" i="17"/>
  <c r="M399" i="17" s="1"/>
  <c r="L398" i="17"/>
  <c r="M398" i="17" s="1"/>
  <c r="L397" i="17"/>
  <c r="L396" i="17"/>
  <c r="M396" i="17" s="1"/>
  <c r="L395" i="17"/>
  <c r="M395" i="17" s="1"/>
  <c r="L394" i="17"/>
  <c r="L393" i="17"/>
  <c r="L392" i="17"/>
  <c r="M392" i="17" s="1"/>
  <c r="L391" i="17"/>
  <c r="M391" i="17" s="1"/>
  <c r="L390" i="17"/>
  <c r="M390" i="17" s="1"/>
  <c r="L389" i="17"/>
  <c r="M389" i="17" s="1"/>
  <c r="L388" i="17"/>
  <c r="M388" i="17" s="1"/>
  <c r="L387" i="17"/>
  <c r="M387" i="17" s="1"/>
  <c r="L386" i="17"/>
  <c r="M386" i="17" s="1"/>
  <c r="L385" i="17"/>
  <c r="L384" i="17"/>
  <c r="L383" i="17"/>
  <c r="M383" i="17" s="1"/>
  <c r="L382" i="17"/>
  <c r="M382" i="17" s="1"/>
  <c r="L381" i="17"/>
  <c r="M381" i="17" s="1"/>
  <c r="L380" i="17"/>
  <c r="M380" i="17" s="1"/>
  <c r="L379" i="17"/>
  <c r="M379" i="17" s="1"/>
  <c r="L378" i="17"/>
  <c r="M378" i="17" s="1"/>
  <c r="L377" i="17"/>
  <c r="M377" i="17" s="1"/>
  <c r="L376" i="17"/>
  <c r="M376" i="17" s="1"/>
  <c r="L375" i="17"/>
  <c r="M375" i="17" s="1"/>
  <c r="L374" i="17"/>
  <c r="M374" i="17" s="1"/>
  <c r="L373" i="17"/>
  <c r="M373" i="17" s="1"/>
  <c r="L372" i="17"/>
  <c r="M372" i="17" s="1"/>
  <c r="L371" i="17"/>
  <c r="M371" i="17" s="1"/>
  <c r="L370" i="17"/>
  <c r="M370" i="17" s="1"/>
  <c r="L369" i="17"/>
  <c r="M369" i="17" s="1"/>
  <c r="L368" i="17"/>
  <c r="L367" i="17"/>
  <c r="M367" i="17" s="1"/>
  <c r="L366" i="17"/>
  <c r="L365" i="17"/>
  <c r="M365" i="17" s="1"/>
  <c r="L364" i="17"/>
  <c r="L363" i="17"/>
  <c r="M363" i="17" s="1"/>
  <c r="L362" i="17"/>
  <c r="M362" i="17" s="1"/>
  <c r="L361" i="17"/>
  <c r="L360" i="17"/>
  <c r="M360" i="17" s="1"/>
  <c r="L359" i="17"/>
  <c r="M359" i="17" s="1"/>
  <c r="L358" i="17"/>
  <c r="M358" i="17" s="1"/>
  <c r="L357" i="17"/>
  <c r="M357" i="17" s="1"/>
  <c r="L356" i="17"/>
  <c r="M356" i="17" s="1"/>
  <c r="L355" i="17"/>
  <c r="M355" i="17" s="1"/>
  <c r="L354" i="17"/>
  <c r="M354" i="17" s="1"/>
  <c r="L353" i="17"/>
  <c r="L352" i="17"/>
  <c r="M352" i="17" s="1"/>
  <c r="L351" i="17"/>
  <c r="M351" i="17" s="1"/>
  <c r="L350" i="17"/>
  <c r="M350" i="17" s="1"/>
  <c r="L349" i="17"/>
  <c r="M349" i="17" s="1"/>
  <c r="L348" i="17"/>
  <c r="M348" i="17" s="1"/>
  <c r="L347" i="17"/>
  <c r="L346" i="17"/>
  <c r="M346" i="17" s="1"/>
  <c r="L345" i="17"/>
  <c r="M345" i="17" s="1"/>
  <c r="L344" i="17"/>
  <c r="M344" i="17" s="1"/>
  <c r="L343" i="17"/>
  <c r="M343" i="17" s="1"/>
  <c r="L342" i="17"/>
  <c r="M342" i="17" s="1"/>
  <c r="L341" i="17"/>
  <c r="M341" i="17" s="1"/>
  <c r="L340" i="17"/>
  <c r="M340" i="17" s="1"/>
  <c r="L339" i="17"/>
  <c r="M339" i="17" s="1"/>
  <c r="L338" i="17"/>
  <c r="M338" i="17" s="1"/>
  <c r="L337" i="17"/>
  <c r="L336" i="17"/>
  <c r="M336" i="17" s="1"/>
  <c r="L335" i="17"/>
  <c r="M335" i="17" s="1"/>
  <c r="L334" i="17"/>
  <c r="M334" i="17" s="1"/>
  <c r="L333" i="17"/>
  <c r="M333" i="17" s="1"/>
  <c r="L332" i="17"/>
  <c r="M332" i="17" s="1"/>
  <c r="L331" i="17"/>
  <c r="M331" i="17" s="1"/>
  <c r="L330" i="17"/>
  <c r="M330" i="17" s="1"/>
  <c r="L329" i="17"/>
  <c r="L328" i="17"/>
  <c r="M328" i="17" s="1"/>
  <c r="L327" i="17"/>
  <c r="M327" i="17" s="1"/>
  <c r="L326" i="17"/>
  <c r="M326" i="17" s="1"/>
  <c r="L325" i="17"/>
  <c r="M325" i="17" s="1"/>
  <c r="L324" i="17"/>
  <c r="M324" i="17" s="1"/>
  <c r="L323" i="17"/>
  <c r="M323" i="17" s="1"/>
  <c r="L322" i="17"/>
  <c r="M322" i="17" s="1"/>
  <c r="L321" i="17"/>
  <c r="M321" i="17" s="1"/>
  <c r="L320" i="17"/>
  <c r="M320" i="17" s="1"/>
  <c r="L319" i="17"/>
  <c r="L318" i="17"/>
  <c r="M318" i="17" s="1"/>
  <c r="L317" i="17"/>
  <c r="M317" i="17" s="1"/>
  <c r="L316" i="17"/>
  <c r="M316" i="17" s="1"/>
  <c r="L315" i="17"/>
  <c r="M315" i="17" s="1"/>
  <c r="L314" i="17"/>
  <c r="M314" i="17" s="1"/>
  <c r="L313" i="17"/>
  <c r="L312" i="17"/>
  <c r="M312" i="17" s="1"/>
  <c r="L311" i="17"/>
  <c r="M311" i="17" s="1"/>
  <c r="L310" i="17"/>
  <c r="M310" i="17" s="1"/>
  <c r="L309" i="17"/>
  <c r="M309" i="17" s="1"/>
  <c r="L308" i="17"/>
  <c r="M308" i="17" s="1"/>
  <c r="L307" i="17"/>
  <c r="M307" i="17" s="1"/>
  <c r="L306" i="17"/>
  <c r="M306" i="17" s="1"/>
  <c r="L305" i="17"/>
  <c r="L304" i="17"/>
  <c r="M304" i="17" s="1"/>
  <c r="L303" i="17"/>
  <c r="M303" i="17" s="1"/>
  <c r="L302" i="17"/>
  <c r="M302" i="17" s="1"/>
  <c r="L301" i="17"/>
  <c r="M301" i="17" s="1"/>
  <c r="L300" i="17"/>
  <c r="M300" i="17" s="1"/>
  <c r="L299" i="17"/>
  <c r="M299" i="17" s="1"/>
  <c r="L298" i="17"/>
  <c r="M298" i="17" s="1"/>
  <c r="L297" i="17"/>
  <c r="M297" i="17" s="1"/>
  <c r="L296" i="17"/>
  <c r="M296" i="17" s="1"/>
  <c r="L295" i="17"/>
  <c r="M295" i="17" s="1"/>
  <c r="L294" i="17"/>
  <c r="M294" i="17" s="1"/>
  <c r="L293" i="17"/>
  <c r="M293" i="17" s="1"/>
  <c r="L292" i="17"/>
  <c r="M292" i="17" s="1"/>
  <c r="L291" i="17"/>
  <c r="M291" i="17" s="1"/>
  <c r="L290" i="17"/>
  <c r="M290" i="17" s="1"/>
  <c r="L289" i="17"/>
  <c r="L288" i="17"/>
  <c r="M288" i="17" s="1"/>
  <c r="L287" i="17"/>
  <c r="M287" i="17" s="1"/>
  <c r="L286" i="17"/>
  <c r="M286" i="17" s="1"/>
  <c r="L285" i="17"/>
  <c r="M285" i="17" s="1"/>
  <c r="L284" i="17"/>
  <c r="M284" i="17" s="1"/>
  <c r="L283" i="17"/>
  <c r="M283" i="17" s="1"/>
  <c r="L282" i="17"/>
  <c r="M282" i="17" s="1"/>
  <c r="L281" i="17"/>
  <c r="L280" i="17"/>
  <c r="M280" i="17" s="1"/>
  <c r="L279" i="17"/>
  <c r="M279" i="17" s="1"/>
  <c r="L278" i="17"/>
  <c r="M278" i="17" s="1"/>
  <c r="L277" i="17"/>
  <c r="M277" i="17" s="1"/>
  <c r="L276" i="17"/>
  <c r="M276" i="17" s="1"/>
  <c r="L275" i="17"/>
  <c r="M275" i="17" s="1"/>
  <c r="L274" i="17"/>
  <c r="M274" i="17" s="1"/>
  <c r="L273" i="17"/>
  <c r="L272" i="17"/>
  <c r="M272" i="17" s="1"/>
  <c r="L271" i="17"/>
  <c r="M271" i="17" s="1"/>
  <c r="L270" i="17"/>
  <c r="M270" i="17" s="1"/>
  <c r="L269" i="17"/>
  <c r="M269" i="17" s="1"/>
  <c r="L268" i="17"/>
  <c r="M268" i="17" s="1"/>
  <c r="L267" i="17"/>
  <c r="M267" i="17" s="1"/>
  <c r="L266" i="17"/>
  <c r="M266" i="17" s="1"/>
  <c r="L265" i="17"/>
  <c r="L264" i="17"/>
  <c r="M264" i="17" s="1"/>
  <c r="L263" i="17"/>
  <c r="M263" i="17" s="1"/>
  <c r="L262" i="17"/>
  <c r="M262" i="17" s="1"/>
  <c r="L261" i="17"/>
  <c r="M261" i="17" s="1"/>
  <c r="L260" i="17"/>
  <c r="M260" i="17" s="1"/>
  <c r="L259" i="17"/>
  <c r="L258" i="17"/>
  <c r="M258" i="17" s="1"/>
  <c r="L257" i="17"/>
  <c r="L256" i="17"/>
  <c r="M256" i="17" s="1"/>
  <c r="L255" i="17"/>
  <c r="M255" i="17" s="1"/>
  <c r="L254" i="17"/>
  <c r="M254" i="17" s="1"/>
  <c r="L253" i="17"/>
  <c r="M253" i="17" s="1"/>
  <c r="L252" i="17"/>
  <c r="M252" i="17" s="1"/>
  <c r="L251" i="17"/>
  <c r="M251" i="17" s="1"/>
  <c r="L250" i="17"/>
  <c r="M250" i="17" s="1"/>
  <c r="L249" i="17"/>
  <c r="L248" i="17"/>
  <c r="M248" i="17" s="1"/>
  <c r="L247" i="17"/>
  <c r="M247" i="17" s="1"/>
  <c r="L246" i="17"/>
  <c r="M246" i="17" s="1"/>
  <c r="L245" i="17"/>
  <c r="M245" i="17" s="1"/>
  <c r="L244" i="17"/>
  <c r="M244" i="17" s="1"/>
  <c r="L243" i="17"/>
  <c r="M243" i="17" s="1"/>
  <c r="L242" i="17"/>
  <c r="M242" i="17" s="1"/>
  <c r="L241" i="17"/>
  <c r="L240" i="17"/>
  <c r="M240" i="17" s="1"/>
  <c r="L239" i="17"/>
  <c r="M239" i="17" s="1"/>
  <c r="L238" i="17"/>
  <c r="M238" i="17" s="1"/>
  <c r="L237" i="17"/>
  <c r="M237" i="17" s="1"/>
  <c r="L236" i="17"/>
  <c r="M236" i="17" s="1"/>
  <c r="L235" i="17"/>
  <c r="M235" i="17" s="1"/>
  <c r="L234" i="17"/>
  <c r="M234" i="17" s="1"/>
  <c r="L233" i="17"/>
  <c r="M233" i="17" s="1"/>
  <c r="L232" i="17"/>
  <c r="M232" i="17" s="1"/>
  <c r="L231" i="17"/>
  <c r="M231" i="17" s="1"/>
  <c r="L230" i="17"/>
  <c r="M230" i="17" s="1"/>
  <c r="L229" i="17"/>
  <c r="M229" i="17" s="1"/>
  <c r="L228" i="17"/>
  <c r="M228" i="17" s="1"/>
  <c r="L227" i="17"/>
  <c r="M227" i="17" s="1"/>
  <c r="L226" i="17"/>
  <c r="L225" i="17"/>
  <c r="L224" i="17"/>
  <c r="M224" i="17" s="1"/>
  <c r="L223" i="17"/>
  <c r="M223" i="17" s="1"/>
  <c r="L222" i="17"/>
  <c r="M222" i="17" s="1"/>
  <c r="L221" i="17"/>
  <c r="M221" i="17" s="1"/>
  <c r="L220" i="17"/>
  <c r="M220" i="17" s="1"/>
  <c r="L219" i="17"/>
  <c r="M219" i="17" s="1"/>
  <c r="L218" i="17"/>
  <c r="M218" i="17" s="1"/>
  <c r="L217" i="17"/>
  <c r="M217" i="17" s="1"/>
  <c r="L216" i="17"/>
  <c r="M216" i="17" s="1"/>
  <c r="L215" i="17"/>
  <c r="M215" i="17" s="1"/>
  <c r="L214" i="17"/>
  <c r="M214" i="17" s="1"/>
  <c r="L213" i="17"/>
  <c r="L212" i="17"/>
  <c r="M212" i="17" s="1"/>
  <c r="L211" i="17"/>
  <c r="M211" i="17" s="1"/>
  <c r="L210" i="17"/>
  <c r="M210" i="17" s="1"/>
  <c r="L209" i="17"/>
  <c r="M209" i="17" s="1"/>
  <c r="L208" i="17"/>
  <c r="M208" i="17" s="1"/>
  <c r="L207" i="17"/>
  <c r="M207" i="17" s="1"/>
  <c r="L206" i="17"/>
  <c r="M206" i="17" s="1"/>
  <c r="L205" i="17"/>
  <c r="M205" i="17" s="1"/>
  <c r="L204" i="17"/>
  <c r="M204" i="17" s="1"/>
  <c r="L203" i="17"/>
  <c r="M203" i="17" s="1"/>
  <c r="L202" i="17"/>
  <c r="M202" i="17" s="1"/>
  <c r="L201" i="17"/>
  <c r="M201" i="17" s="1"/>
  <c r="L200" i="17"/>
  <c r="M200" i="17" s="1"/>
  <c r="L199" i="17"/>
  <c r="M199" i="17" s="1"/>
  <c r="L198" i="17"/>
  <c r="M198" i="17" s="1"/>
  <c r="L197" i="17"/>
  <c r="M197" i="17" s="1"/>
  <c r="L196" i="17"/>
  <c r="M196" i="17" s="1"/>
  <c r="L195" i="17"/>
  <c r="M195" i="17" s="1"/>
  <c r="L194" i="17"/>
  <c r="M194" i="17" s="1"/>
  <c r="L193" i="17"/>
  <c r="L192" i="17"/>
  <c r="M192" i="17" s="1"/>
  <c r="L191" i="17"/>
  <c r="M191" i="17" s="1"/>
  <c r="L190" i="17"/>
  <c r="M190" i="17" s="1"/>
  <c r="L189" i="17"/>
  <c r="M189" i="17" s="1"/>
  <c r="L188" i="17"/>
  <c r="L187" i="17"/>
  <c r="M187" i="17" s="1"/>
  <c r="L186" i="17"/>
  <c r="M186" i="17" s="1"/>
  <c r="L185" i="17"/>
  <c r="M185" i="17" s="1"/>
  <c r="L184" i="17"/>
  <c r="M184" i="17" s="1"/>
  <c r="L183" i="17"/>
  <c r="L182" i="17"/>
  <c r="M182" i="17" s="1"/>
  <c r="L181" i="17"/>
  <c r="M181" i="17" s="1"/>
  <c r="L180" i="17"/>
  <c r="M180" i="17" s="1"/>
  <c r="L179" i="17"/>
  <c r="M179" i="17" s="1"/>
  <c r="L178" i="17"/>
  <c r="M178" i="17" s="1"/>
  <c r="L177" i="17"/>
  <c r="L176" i="17"/>
  <c r="M176" i="17" s="1"/>
  <c r="L175" i="17"/>
  <c r="M175" i="17" s="1"/>
  <c r="L174" i="17"/>
  <c r="M174" i="17" s="1"/>
  <c r="L173" i="17"/>
  <c r="M173" i="17" s="1"/>
  <c r="L172" i="17"/>
  <c r="M172" i="17" s="1"/>
  <c r="L171" i="17"/>
  <c r="M171" i="17" s="1"/>
  <c r="L170" i="17"/>
  <c r="M170" i="17" s="1"/>
  <c r="L169" i="17"/>
  <c r="L168" i="17"/>
  <c r="M168" i="17" s="1"/>
  <c r="L167" i="17"/>
  <c r="M167" i="17" s="1"/>
  <c r="L166" i="17"/>
  <c r="M166" i="17" s="1"/>
  <c r="L165" i="17"/>
  <c r="M165" i="17" s="1"/>
  <c r="L164" i="17"/>
  <c r="M164" i="17" s="1"/>
  <c r="L163" i="17"/>
  <c r="M163" i="17" s="1"/>
  <c r="L162" i="17"/>
  <c r="M162" i="17" s="1"/>
  <c r="L161" i="17"/>
  <c r="M161" i="17" s="1"/>
  <c r="L160" i="17"/>
  <c r="M160" i="17" s="1"/>
  <c r="L159" i="17"/>
  <c r="M159" i="17" s="1"/>
  <c r="L158" i="17"/>
  <c r="L157" i="17"/>
  <c r="M157" i="17" s="1"/>
  <c r="L156" i="17"/>
  <c r="M156" i="17" s="1"/>
  <c r="L155" i="17"/>
  <c r="M155" i="17" s="1"/>
  <c r="L154" i="17"/>
  <c r="M154" i="17" s="1"/>
  <c r="L153" i="17"/>
  <c r="M153" i="17" s="1"/>
  <c r="L152" i="17"/>
  <c r="M152" i="17" s="1"/>
  <c r="L151" i="17"/>
  <c r="M151" i="17" s="1"/>
  <c r="L150" i="17"/>
  <c r="M150" i="17" s="1"/>
  <c r="L149" i="17"/>
  <c r="M149" i="17" s="1"/>
  <c r="L148" i="17"/>
  <c r="M148" i="17" s="1"/>
  <c r="L147" i="17"/>
  <c r="M147" i="17" s="1"/>
  <c r="L146" i="17"/>
  <c r="M146" i="17" s="1"/>
  <c r="L145" i="17"/>
  <c r="M145" i="17" s="1"/>
  <c r="L144" i="17"/>
  <c r="M144" i="17" s="1"/>
  <c r="L143" i="17"/>
  <c r="M143" i="17" s="1"/>
  <c r="L142" i="17"/>
  <c r="M142" i="17" s="1"/>
  <c r="L141" i="17"/>
  <c r="M141" i="17" s="1"/>
  <c r="L140" i="17"/>
  <c r="M140" i="17" s="1"/>
  <c r="L139" i="17"/>
  <c r="M139" i="17" s="1"/>
  <c r="L138" i="17"/>
  <c r="M138" i="17" s="1"/>
  <c r="L137" i="17"/>
  <c r="L136" i="17"/>
  <c r="M136" i="17" s="1"/>
  <c r="L135" i="17"/>
  <c r="M135" i="17" s="1"/>
  <c r="L134" i="17"/>
  <c r="M134" i="17" s="1"/>
  <c r="L133" i="17"/>
  <c r="L132" i="17"/>
  <c r="M132" i="17" s="1"/>
  <c r="L131" i="17"/>
  <c r="M131" i="17" s="1"/>
  <c r="L130" i="17"/>
  <c r="M130" i="17" s="1"/>
  <c r="L129" i="17"/>
  <c r="L128" i="17"/>
  <c r="M128" i="17" s="1"/>
  <c r="L127" i="17"/>
  <c r="M127" i="17" s="1"/>
  <c r="L126" i="17"/>
  <c r="M126" i="17" s="1"/>
  <c r="L125" i="17"/>
  <c r="M125" i="17" s="1"/>
  <c r="L124" i="17"/>
  <c r="M124" i="17" s="1"/>
  <c r="L123" i="17"/>
  <c r="M123" i="17" s="1"/>
  <c r="L122" i="17"/>
  <c r="M122" i="17" s="1"/>
  <c r="L121" i="17"/>
  <c r="L120" i="17"/>
  <c r="M120" i="17" s="1"/>
  <c r="L119" i="17"/>
  <c r="M119" i="17" s="1"/>
  <c r="L118" i="17"/>
  <c r="M118" i="17" s="1"/>
  <c r="L117" i="17"/>
  <c r="M117" i="17" s="1"/>
  <c r="L116" i="17"/>
  <c r="M116" i="17" s="1"/>
  <c r="L115" i="17"/>
  <c r="M115" i="17" s="1"/>
  <c r="L114" i="17"/>
  <c r="M114" i="17" s="1"/>
  <c r="L113" i="17"/>
  <c r="M113" i="17" s="1"/>
  <c r="L112" i="17"/>
  <c r="M112" i="17" s="1"/>
  <c r="L111" i="17"/>
  <c r="M111" i="17" s="1"/>
  <c r="L110" i="17"/>
  <c r="M110" i="17" s="1"/>
  <c r="L109" i="17"/>
  <c r="M109" i="17" s="1"/>
  <c r="L108" i="17"/>
  <c r="M108" i="17" s="1"/>
  <c r="L107" i="17"/>
  <c r="M107" i="17" s="1"/>
  <c r="L106" i="17"/>
  <c r="M106" i="17" s="1"/>
  <c r="L105" i="17"/>
  <c r="M105" i="17" s="1"/>
  <c r="L104" i="17"/>
  <c r="M104" i="17" s="1"/>
  <c r="L103" i="17"/>
  <c r="M103" i="17" s="1"/>
  <c r="L102" i="17"/>
  <c r="M102" i="17" s="1"/>
  <c r="L101" i="17"/>
  <c r="M101" i="17" s="1"/>
  <c r="L100" i="17"/>
  <c r="M100" i="17" s="1"/>
  <c r="L99" i="17"/>
  <c r="L98" i="17"/>
  <c r="M98" i="17" s="1"/>
  <c r="L97" i="17"/>
  <c r="L96" i="17"/>
  <c r="M96" i="17" s="1"/>
  <c r="L95" i="17"/>
  <c r="M95" i="17" s="1"/>
  <c r="L94" i="17"/>
  <c r="L93" i="17"/>
  <c r="M93" i="17" s="1"/>
  <c r="L92" i="17"/>
  <c r="M92" i="17" s="1"/>
  <c r="L91" i="17"/>
  <c r="L90" i="17"/>
  <c r="M90" i="17" s="1"/>
  <c r="L89" i="17"/>
  <c r="M89" i="17" s="1"/>
  <c r="L88" i="17"/>
  <c r="L87" i="17"/>
  <c r="M87" i="17" s="1"/>
  <c r="L86" i="17"/>
  <c r="M86" i="17" s="1"/>
  <c r="L85" i="17"/>
  <c r="M85" i="17" s="1"/>
  <c r="L84" i="17"/>
  <c r="M84" i="17" s="1"/>
  <c r="L83" i="17"/>
  <c r="L82" i="17"/>
  <c r="M82" i="17" s="1"/>
  <c r="L81" i="17"/>
  <c r="M81" i="17" s="1"/>
  <c r="L80" i="17"/>
  <c r="M80" i="17" s="1"/>
  <c r="L79" i="17"/>
  <c r="M79" i="17" s="1"/>
  <c r="L78" i="17"/>
  <c r="L77" i="17"/>
  <c r="M77" i="17" s="1"/>
  <c r="L76" i="17"/>
  <c r="M76" i="17" s="1"/>
  <c r="L75" i="17"/>
  <c r="M75" i="17" s="1"/>
  <c r="L74" i="17"/>
  <c r="M74" i="17" s="1"/>
  <c r="L73" i="17"/>
  <c r="L72" i="17"/>
  <c r="M72" i="17" s="1"/>
  <c r="L71" i="17"/>
  <c r="M71" i="17" s="1"/>
  <c r="L70" i="17"/>
  <c r="M70" i="17" s="1"/>
  <c r="L69" i="17"/>
  <c r="M69" i="17" s="1"/>
  <c r="L68" i="17"/>
  <c r="M68" i="17" s="1"/>
  <c r="L67" i="17"/>
  <c r="M67" i="17" s="1"/>
  <c r="L66" i="17"/>
  <c r="M66" i="17" s="1"/>
  <c r="L65" i="17"/>
  <c r="L64" i="17"/>
  <c r="L63" i="17"/>
  <c r="M63" i="17" s="1"/>
  <c r="L62" i="17"/>
  <c r="M62" i="17" s="1"/>
  <c r="L61" i="17"/>
  <c r="M61" i="17" s="1"/>
  <c r="L60" i="17"/>
  <c r="M60" i="17" s="1"/>
  <c r="L59" i="17"/>
  <c r="M59" i="17" s="1"/>
  <c r="L58" i="17"/>
  <c r="L57" i="17"/>
  <c r="L56" i="17"/>
  <c r="M56" i="17" s="1"/>
  <c r="L55" i="17"/>
  <c r="M55" i="17" s="1"/>
  <c r="L54" i="17"/>
  <c r="L53" i="17"/>
  <c r="M53" i="17" s="1"/>
  <c r="L52" i="17"/>
  <c r="M52" i="17" s="1"/>
  <c r="L51" i="17"/>
  <c r="L50" i="17"/>
  <c r="M50" i="17" s="1"/>
  <c r="L49" i="17"/>
  <c r="L48" i="17"/>
  <c r="M48" i="17" s="1"/>
  <c r="L47" i="17"/>
  <c r="M47" i="17" s="1"/>
  <c r="L46" i="17"/>
  <c r="M46" i="17" s="1"/>
  <c r="L45" i="17"/>
  <c r="M45" i="17" s="1"/>
  <c r="L44" i="17"/>
  <c r="L43" i="17"/>
  <c r="M43" i="17" s="1"/>
  <c r="L42" i="17"/>
  <c r="L41" i="17"/>
  <c r="L40" i="17"/>
  <c r="M40" i="17" s="1"/>
  <c r="L39" i="17"/>
  <c r="M39" i="17" s="1"/>
  <c r="L38" i="17"/>
  <c r="M38" i="17" s="1"/>
  <c r="L37" i="17"/>
  <c r="M37" i="17" s="1"/>
  <c r="L36" i="17"/>
  <c r="M36" i="17" s="1"/>
  <c r="L35" i="17"/>
  <c r="M35" i="17" s="1"/>
  <c r="L34" i="17"/>
  <c r="M34" i="17" s="1"/>
  <c r="L33" i="17"/>
  <c r="L32" i="17"/>
  <c r="M32" i="17" s="1"/>
  <c r="L31" i="17"/>
  <c r="M31" i="17" s="1"/>
  <c r="L30" i="17"/>
  <c r="M30" i="17" s="1"/>
  <c r="L29" i="17"/>
  <c r="M29" i="17" s="1"/>
  <c r="L28" i="17"/>
  <c r="M28" i="17" s="1"/>
  <c r="L27" i="17"/>
  <c r="M27" i="17" s="1"/>
  <c r="L26" i="17"/>
  <c r="L25" i="17"/>
  <c r="L24" i="17"/>
  <c r="L23" i="17"/>
  <c r="M23" i="17" s="1"/>
  <c r="L22" i="17"/>
  <c r="M22" i="17" s="1"/>
  <c r="L21" i="17"/>
  <c r="M21" i="17" s="1"/>
  <c r="L20" i="17"/>
  <c r="M20" i="17" s="1"/>
  <c r="L19" i="17"/>
  <c r="M19" i="17" s="1"/>
  <c r="L18" i="17"/>
  <c r="M18" i="17" s="1"/>
  <c r="L17" i="17"/>
  <c r="L16" i="17"/>
  <c r="M16" i="17" s="1"/>
  <c r="L15" i="17"/>
  <c r="M15" i="17" s="1"/>
  <c r="L14" i="17"/>
  <c r="M14" i="17" s="1"/>
  <c r="L13" i="17"/>
  <c r="M13" i="17" s="1"/>
  <c r="L12" i="17"/>
  <c r="M12" i="17" s="1"/>
  <c r="L11" i="17"/>
  <c r="M11" i="17" s="1"/>
  <c r="L10" i="17"/>
  <c r="M10" i="17" s="1"/>
  <c r="L9" i="17"/>
  <c r="L8" i="17"/>
  <c r="M8" i="17" s="1"/>
  <c r="L7" i="17"/>
  <c r="M7" i="17" s="1"/>
  <c r="L6" i="17"/>
  <c r="M6" i="17" s="1"/>
  <c r="L5" i="17"/>
  <c r="M5" i="17" s="1"/>
  <c r="L4" i="17"/>
  <c r="M4" i="17" s="1"/>
  <c r="L3" i="17"/>
  <c r="L2" i="17"/>
  <c r="M2" i="17" s="1"/>
  <c r="K1001" i="17"/>
  <c r="K1000" i="17"/>
  <c r="K999" i="17"/>
  <c r="K998" i="17"/>
  <c r="K997" i="17"/>
  <c r="K996" i="17"/>
  <c r="K995" i="17"/>
  <c r="K994" i="17"/>
  <c r="K993" i="17"/>
  <c r="K992" i="17"/>
  <c r="K991" i="17"/>
  <c r="K990" i="17"/>
  <c r="K989" i="17"/>
  <c r="K988" i="17"/>
  <c r="K987" i="17"/>
  <c r="K986" i="17"/>
  <c r="K985" i="17"/>
  <c r="K984" i="17"/>
  <c r="K983" i="17"/>
  <c r="K982" i="17"/>
  <c r="K981" i="17"/>
  <c r="K980" i="17"/>
  <c r="K979" i="17"/>
  <c r="K978" i="17"/>
  <c r="K977" i="17"/>
  <c r="K976" i="17"/>
  <c r="K975" i="17"/>
  <c r="K974" i="17"/>
  <c r="K973" i="17"/>
  <c r="K972" i="17"/>
  <c r="K971" i="17"/>
  <c r="K970" i="17"/>
  <c r="K969" i="17"/>
  <c r="K968" i="17"/>
  <c r="K967" i="17"/>
  <c r="K966" i="17"/>
  <c r="K965" i="17"/>
  <c r="K964" i="17"/>
  <c r="K963" i="17"/>
  <c r="K962" i="17"/>
  <c r="K961" i="17"/>
  <c r="K960" i="17"/>
  <c r="K959" i="17"/>
  <c r="K958" i="17"/>
  <c r="K957" i="17"/>
  <c r="K956" i="17"/>
  <c r="K955" i="17"/>
  <c r="K954" i="17"/>
  <c r="K953" i="17"/>
  <c r="K952" i="17"/>
  <c r="K951" i="17"/>
  <c r="K950" i="17"/>
  <c r="K949" i="17"/>
  <c r="K948" i="17"/>
  <c r="K947" i="17"/>
  <c r="K946" i="17"/>
  <c r="K945" i="17"/>
  <c r="K944" i="17"/>
  <c r="K943" i="17"/>
  <c r="K942" i="17"/>
  <c r="K941" i="17"/>
  <c r="K940" i="17"/>
  <c r="K939" i="17"/>
  <c r="K938" i="17"/>
  <c r="K937" i="17"/>
  <c r="K936" i="17"/>
  <c r="K935" i="17"/>
  <c r="K934" i="17"/>
  <c r="K933" i="17"/>
  <c r="K932" i="17"/>
  <c r="K931" i="17"/>
  <c r="K930" i="17"/>
  <c r="K929" i="17"/>
  <c r="K928" i="17"/>
  <c r="K927" i="17"/>
  <c r="K926" i="17"/>
  <c r="K925" i="17"/>
  <c r="K924" i="17"/>
  <c r="K923" i="17"/>
  <c r="K922" i="17"/>
  <c r="K921" i="17"/>
  <c r="K920" i="17"/>
  <c r="K919" i="17"/>
  <c r="K918" i="17"/>
  <c r="K917" i="17"/>
  <c r="K916" i="17"/>
  <c r="K915" i="17"/>
  <c r="K914" i="17"/>
  <c r="K913" i="17"/>
  <c r="K912" i="17"/>
  <c r="K911" i="17"/>
  <c r="K910" i="17"/>
  <c r="K909" i="17"/>
  <c r="K908" i="17"/>
  <c r="K907" i="17"/>
  <c r="K906" i="17"/>
  <c r="K905" i="17"/>
  <c r="K904" i="17"/>
  <c r="K903" i="17"/>
  <c r="K902" i="17"/>
  <c r="K901" i="17"/>
  <c r="K900" i="17"/>
  <c r="K899" i="17"/>
  <c r="K898" i="17"/>
  <c r="K897" i="17"/>
  <c r="K896" i="17"/>
  <c r="K895" i="17"/>
  <c r="K894" i="17"/>
  <c r="K893" i="17"/>
  <c r="K892" i="17"/>
  <c r="K891" i="17"/>
  <c r="K890" i="17"/>
  <c r="K889" i="17"/>
  <c r="K888" i="17"/>
  <c r="K887" i="17"/>
  <c r="K886" i="17"/>
  <c r="K885" i="17"/>
  <c r="K884" i="17"/>
  <c r="K883" i="17"/>
  <c r="K882" i="17"/>
  <c r="K881" i="17"/>
  <c r="K880" i="17"/>
  <c r="K879" i="17"/>
  <c r="K878" i="17"/>
  <c r="K877" i="17"/>
  <c r="K876" i="17"/>
  <c r="K875" i="17"/>
  <c r="K874" i="17"/>
  <c r="K873" i="17"/>
  <c r="K872" i="17"/>
  <c r="K871" i="17"/>
  <c r="K870" i="17"/>
  <c r="K869" i="17"/>
  <c r="K868" i="17"/>
  <c r="K867" i="17"/>
  <c r="K866" i="17"/>
  <c r="K865" i="17"/>
  <c r="K864" i="17"/>
  <c r="K863" i="17"/>
  <c r="K862" i="17"/>
  <c r="K861" i="17"/>
  <c r="K860" i="17"/>
  <c r="K859" i="17"/>
  <c r="K858" i="17"/>
  <c r="K857" i="17"/>
  <c r="K856" i="17"/>
  <c r="K855" i="17"/>
  <c r="K854" i="17"/>
  <c r="K853" i="17"/>
  <c r="K852" i="17"/>
  <c r="K851" i="17"/>
  <c r="K850" i="17"/>
  <c r="K849" i="17"/>
  <c r="K848" i="17"/>
  <c r="K847" i="17"/>
  <c r="K846" i="17"/>
  <c r="K845" i="17"/>
  <c r="K844" i="17"/>
  <c r="K843" i="17"/>
  <c r="K842" i="17"/>
  <c r="K841" i="17"/>
  <c r="K840" i="17"/>
  <c r="K839" i="17"/>
  <c r="K838" i="17"/>
  <c r="K837" i="17"/>
  <c r="K836" i="17"/>
  <c r="K835" i="17"/>
  <c r="K834" i="17"/>
  <c r="K833" i="17"/>
  <c r="K832" i="17"/>
  <c r="K831" i="17"/>
  <c r="K830" i="17"/>
  <c r="K829" i="17"/>
  <c r="K828" i="17"/>
  <c r="K827" i="17"/>
  <c r="K826" i="17"/>
  <c r="K825" i="17"/>
  <c r="K824" i="17"/>
  <c r="K823" i="17"/>
  <c r="K822" i="17"/>
  <c r="K821" i="17"/>
  <c r="K820" i="17"/>
  <c r="K819" i="17"/>
  <c r="K818" i="17"/>
  <c r="K817" i="17"/>
  <c r="K816" i="17"/>
  <c r="K815" i="17"/>
  <c r="K814" i="17"/>
  <c r="K813" i="17"/>
  <c r="K812" i="17"/>
  <c r="K811" i="17"/>
  <c r="K810" i="17"/>
  <c r="K809" i="17"/>
  <c r="K808" i="17"/>
  <c r="K807" i="17"/>
  <c r="K806" i="17"/>
  <c r="K805" i="17"/>
  <c r="K804" i="17"/>
  <c r="K803" i="17"/>
  <c r="K802" i="17"/>
  <c r="K801" i="17"/>
  <c r="K800" i="17"/>
  <c r="K799" i="17"/>
  <c r="K798" i="17"/>
  <c r="K797" i="17"/>
  <c r="K796" i="17"/>
  <c r="K795" i="17"/>
  <c r="K794" i="17"/>
  <c r="K793" i="17"/>
  <c r="K792" i="17"/>
  <c r="K791" i="17"/>
  <c r="K790" i="17"/>
  <c r="K789" i="17"/>
  <c r="K788" i="17"/>
  <c r="K787" i="17"/>
  <c r="K786" i="17"/>
  <c r="K785" i="17"/>
  <c r="K784" i="17"/>
  <c r="K783" i="17"/>
  <c r="K782" i="17"/>
  <c r="K781" i="17"/>
  <c r="K780" i="17"/>
  <c r="K779" i="17"/>
  <c r="K778" i="17"/>
  <c r="K777" i="17"/>
  <c r="K776" i="17"/>
  <c r="K775" i="17"/>
  <c r="K774" i="17"/>
  <c r="K773" i="17"/>
  <c r="K772" i="17"/>
  <c r="K771" i="17"/>
  <c r="K770" i="17"/>
  <c r="K769" i="17"/>
  <c r="K768" i="17"/>
  <c r="K767" i="17"/>
  <c r="K766" i="17"/>
  <c r="K765" i="17"/>
  <c r="K764" i="17"/>
  <c r="K763" i="17"/>
  <c r="K762" i="17"/>
  <c r="K761" i="17"/>
  <c r="K760" i="17"/>
  <c r="K759" i="17"/>
  <c r="K758" i="17"/>
  <c r="K757" i="17"/>
  <c r="K756" i="17"/>
  <c r="K755" i="17"/>
  <c r="K754" i="17"/>
  <c r="K753" i="17"/>
  <c r="K752" i="17"/>
  <c r="K751" i="17"/>
  <c r="K750" i="17"/>
  <c r="K749" i="17"/>
  <c r="K748" i="17"/>
  <c r="K747" i="17"/>
  <c r="K746" i="17"/>
  <c r="K745" i="17"/>
  <c r="K744" i="17"/>
  <c r="K743" i="17"/>
  <c r="K742" i="17"/>
  <c r="K741" i="17"/>
  <c r="K740" i="17"/>
  <c r="K739" i="17"/>
  <c r="K738" i="17"/>
  <c r="K737" i="17"/>
  <c r="K736" i="17"/>
  <c r="K735" i="17"/>
  <c r="K734" i="17"/>
  <c r="K733" i="17"/>
  <c r="K732" i="17"/>
  <c r="K731" i="17"/>
  <c r="K730" i="17"/>
  <c r="K729" i="17"/>
  <c r="K728" i="17"/>
  <c r="K727" i="17"/>
  <c r="K726" i="17"/>
  <c r="K725" i="17"/>
  <c r="K724" i="17"/>
  <c r="K723" i="17"/>
  <c r="K722" i="17"/>
  <c r="K721" i="17"/>
  <c r="K720" i="17"/>
  <c r="K719" i="17"/>
  <c r="K718" i="17"/>
  <c r="K717" i="17"/>
  <c r="K716" i="17"/>
  <c r="K715" i="17"/>
  <c r="K714" i="17"/>
  <c r="K713" i="17"/>
  <c r="K712" i="17"/>
  <c r="K711" i="17"/>
  <c r="K710" i="17"/>
  <c r="K709" i="17"/>
  <c r="K708" i="17"/>
  <c r="K707" i="17"/>
  <c r="K706" i="17"/>
  <c r="K705" i="17"/>
  <c r="K704" i="17"/>
  <c r="K703" i="17"/>
  <c r="K702" i="17"/>
  <c r="K701" i="17"/>
  <c r="K700" i="17"/>
  <c r="K699" i="17"/>
  <c r="K698" i="17"/>
  <c r="K697" i="17"/>
  <c r="K696" i="17"/>
  <c r="K695" i="17"/>
  <c r="K694" i="17"/>
  <c r="K693" i="17"/>
  <c r="K692" i="17"/>
  <c r="K691" i="17"/>
  <c r="K690" i="17"/>
  <c r="K689" i="17"/>
  <c r="K688" i="17"/>
  <c r="K687" i="17"/>
  <c r="K686" i="17"/>
  <c r="K685" i="17"/>
  <c r="K684" i="17"/>
  <c r="K683" i="17"/>
  <c r="K682" i="17"/>
  <c r="K681" i="17"/>
  <c r="K680" i="17"/>
  <c r="K679" i="17"/>
  <c r="K678" i="17"/>
  <c r="K677" i="17"/>
  <c r="K676" i="17"/>
  <c r="K675" i="17"/>
  <c r="K674" i="17"/>
  <c r="K673" i="17"/>
  <c r="K672" i="17"/>
  <c r="K671" i="17"/>
  <c r="K670" i="17"/>
  <c r="K669" i="17"/>
  <c r="K668" i="17"/>
  <c r="K667" i="17"/>
  <c r="K666" i="17"/>
  <c r="K665" i="17"/>
  <c r="K664" i="17"/>
  <c r="K663" i="17"/>
  <c r="K662" i="17"/>
  <c r="K661" i="17"/>
  <c r="K660" i="17"/>
  <c r="K659" i="17"/>
  <c r="K658" i="17"/>
  <c r="K657" i="17"/>
  <c r="K656" i="17"/>
  <c r="K655" i="17"/>
  <c r="K654" i="17"/>
  <c r="K653" i="17"/>
  <c r="K652" i="17"/>
  <c r="K651" i="17"/>
  <c r="K650" i="17"/>
  <c r="K649" i="17"/>
  <c r="K648" i="17"/>
  <c r="K647" i="17"/>
  <c r="K646" i="17"/>
  <c r="K645" i="17"/>
  <c r="K644" i="17"/>
  <c r="K643" i="17"/>
  <c r="K642" i="17"/>
  <c r="K641" i="17"/>
  <c r="K640" i="17"/>
  <c r="K639" i="17"/>
  <c r="K638" i="17"/>
  <c r="K637" i="17"/>
  <c r="K636" i="17"/>
  <c r="K635" i="17"/>
  <c r="K634" i="17"/>
  <c r="K633" i="17"/>
  <c r="K632" i="17"/>
  <c r="K631" i="17"/>
  <c r="K630" i="17"/>
  <c r="K629" i="17"/>
  <c r="K628" i="17"/>
  <c r="K627" i="17"/>
  <c r="K626" i="17"/>
  <c r="K625" i="17"/>
  <c r="K624" i="17"/>
  <c r="K623" i="17"/>
  <c r="K622" i="17"/>
  <c r="K621" i="17"/>
  <c r="K620" i="17"/>
  <c r="K619" i="17"/>
  <c r="K618" i="17"/>
  <c r="K617" i="17"/>
  <c r="K616" i="17"/>
  <c r="K615" i="17"/>
  <c r="K614" i="17"/>
  <c r="K613" i="17"/>
  <c r="K612" i="17"/>
  <c r="K611" i="17"/>
  <c r="K610" i="17"/>
  <c r="K609" i="17"/>
  <c r="K608" i="17"/>
  <c r="K607" i="17"/>
  <c r="K606" i="17"/>
  <c r="K605" i="17"/>
  <c r="K604" i="17"/>
  <c r="K603" i="17"/>
  <c r="K602" i="17"/>
  <c r="K601" i="17"/>
  <c r="K600" i="17"/>
  <c r="K599" i="17"/>
  <c r="K598" i="17"/>
  <c r="K597" i="17"/>
  <c r="K596" i="17"/>
  <c r="K595" i="17"/>
  <c r="K594" i="17"/>
  <c r="K593" i="17"/>
  <c r="K592" i="17"/>
  <c r="K591" i="17"/>
  <c r="K590" i="17"/>
  <c r="K589" i="17"/>
  <c r="K588" i="17"/>
  <c r="K587" i="17"/>
  <c r="K586" i="17"/>
  <c r="K585" i="17"/>
  <c r="K584" i="17"/>
  <c r="K583" i="17"/>
  <c r="K582" i="17"/>
  <c r="K581" i="17"/>
  <c r="K580" i="17"/>
  <c r="K579" i="17"/>
  <c r="K578" i="17"/>
  <c r="K577" i="17"/>
  <c r="K576" i="17"/>
  <c r="K575" i="17"/>
  <c r="K574" i="17"/>
  <c r="K573" i="17"/>
  <c r="K572" i="17"/>
  <c r="K571" i="17"/>
  <c r="K570" i="17"/>
  <c r="K569" i="17"/>
  <c r="K568" i="17"/>
  <c r="K567" i="17"/>
  <c r="K566" i="17"/>
  <c r="K565" i="17"/>
  <c r="K564" i="17"/>
  <c r="K563" i="17"/>
  <c r="K562" i="17"/>
  <c r="K561" i="17"/>
  <c r="K560" i="17"/>
  <c r="K559" i="17"/>
  <c r="K558" i="17"/>
  <c r="K557" i="17"/>
  <c r="K556" i="17"/>
  <c r="K555" i="17"/>
  <c r="K554" i="17"/>
  <c r="K553" i="17"/>
  <c r="K552" i="17"/>
  <c r="K551" i="17"/>
  <c r="K550" i="17"/>
  <c r="K549" i="17"/>
  <c r="K548" i="17"/>
  <c r="K547" i="17"/>
  <c r="K546" i="17"/>
  <c r="K545" i="17"/>
  <c r="K544" i="17"/>
  <c r="K543" i="17"/>
  <c r="K542" i="17"/>
  <c r="K541" i="17"/>
  <c r="K540" i="17"/>
  <c r="K539" i="17"/>
  <c r="K538" i="17"/>
  <c r="K537" i="17"/>
  <c r="K536" i="17"/>
  <c r="K535" i="17"/>
  <c r="K534" i="17"/>
  <c r="K533" i="17"/>
  <c r="K532" i="17"/>
  <c r="K531" i="17"/>
  <c r="K530" i="17"/>
  <c r="K529" i="17"/>
  <c r="K528" i="17"/>
  <c r="K527" i="17"/>
  <c r="K526" i="17"/>
  <c r="K525" i="17"/>
  <c r="K524" i="17"/>
  <c r="K523" i="17"/>
  <c r="K522" i="17"/>
  <c r="K521" i="17"/>
  <c r="K520" i="17"/>
  <c r="K519" i="17"/>
  <c r="K518" i="17"/>
  <c r="K517" i="17"/>
  <c r="K516" i="17"/>
  <c r="K515" i="17"/>
  <c r="K514" i="17"/>
  <c r="K513" i="17"/>
  <c r="K512" i="17"/>
  <c r="K511" i="17"/>
  <c r="K510" i="17"/>
  <c r="K509" i="17"/>
  <c r="K508" i="17"/>
  <c r="K507" i="17"/>
  <c r="K506" i="17"/>
  <c r="K505" i="17"/>
  <c r="K504" i="17"/>
  <c r="K503" i="17"/>
  <c r="K502" i="17"/>
  <c r="K501" i="17"/>
  <c r="K500" i="17"/>
  <c r="K499" i="17"/>
  <c r="K498" i="17"/>
  <c r="K497" i="17"/>
  <c r="K496" i="17"/>
  <c r="K495" i="17"/>
  <c r="K494" i="17"/>
  <c r="K493" i="17"/>
  <c r="K492" i="17"/>
  <c r="K491" i="17"/>
  <c r="K490" i="17"/>
  <c r="K489" i="17"/>
  <c r="K488" i="17"/>
  <c r="K487" i="17"/>
  <c r="K486" i="17"/>
  <c r="K485" i="17"/>
  <c r="K484" i="17"/>
  <c r="K483" i="17"/>
  <c r="K482" i="17"/>
  <c r="K481" i="17"/>
  <c r="K480" i="17"/>
  <c r="K479" i="17"/>
  <c r="K478" i="17"/>
  <c r="K477" i="17"/>
  <c r="K476" i="17"/>
  <c r="K475" i="17"/>
  <c r="K474" i="17"/>
  <c r="K473" i="17"/>
  <c r="K472" i="17"/>
  <c r="K471" i="17"/>
  <c r="K470" i="17"/>
  <c r="K469" i="17"/>
  <c r="K468" i="17"/>
  <c r="K467" i="17"/>
  <c r="K466" i="17"/>
  <c r="K465" i="17"/>
  <c r="K464" i="17"/>
  <c r="K463" i="17"/>
  <c r="K462" i="17"/>
  <c r="K461" i="17"/>
  <c r="K460" i="17"/>
  <c r="K459" i="17"/>
  <c r="K458" i="17"/>
  <c r="K457" i="17"/>
  <c r="K456" i="17"/>
  <c r="K455" i="17"/>
  <c r="K454" i="17"/>
  <c r="K453" i="17"/>
  <c r="K452" i="17"/>
  <c r="K451" i="17"/>
  <c r="K450" i="17"/>
  <c r="K449" i="17"/>
  <c r="K448" i="17"/>
  <c r="K447" i="17"/>
  <c r="K446" i="17"/>
  <c r="K445" i="17"/>
  <c r="K444" i="17"/>
  <c r="K443" i="17"/>
  <c r="K442" i="17"/>
  <c r="K441" i="17"/>
  <c r="K440" i="17"/>
  <c r="K439" i="17"/>
  <c r="K438" i="17"/>
  <c r="K437" i="17"/>
  <c r="K436" i="17"/>
  <c r="K435" i="17"/>
  <c r="K434" i="17"/>
  <c r="K433" i="17"/>
  <c r="K432" i="17"/>
  <c r="K431" i="17"/>
  <c r="K430" i="17"/>
  <c r="K429" i="17"/>
  <c r="K428" i="17"/>
  <c r="K427" i="17"/>
  <c r="K426" i="17"/>
  <c r="K425" i="17"/>
  <c r="K424" i="17"/>
  <c r="K423" i="17"/>
  <c r="K422" i="17"/>
  <c r="K421" i="17"/>
  <c r="K420" i="17"/>
  <c r="K419" i="17"/>
  <c r="K418" i="17"/>
  <c r="K417" i="17"/>
  <c r="K416" i="17"/>
  <c r="K415" i="17"/>
  <c r="K414" i="17"/>
  <c r="K413" i="17"/>
  <c r="K412" i="17"/>
  <c r="K411" i="17"/>
  <c r="K410" i="17"/>
  <c r="K409" i="17"/>
  <c r="K408" i="17"/>
  <c r="K407" i="17"/>
  <c r="K406" i="17"/>
  <c r="K405" i="17"/>
  <c r="K404" i="17"/>
  <c r="K403" i="17"/>
  <c r="K402" i="17"/>
  <c r="K401" i="17"/>
  <c r="K400" i="17"/>
  <c r="K399" i="17"/>
  <c r="K398" i="17"/>
  <c r="K397" i="17"/>
  <c r="K396" i="17"/>
  <c r="K395" i="17"/>
  <c r="K394" i="17"/>
  <c r="K393" i="17"/>
  <c r="K392" i="17"/>
  <c r="K391" i="17"/>
  <c r="K390" i="17"/>
  <c r="K389" i="17"/>
  <c r="K388" i="17"/>
  <c r="K387" i="17"/>
  <c r="K386" i="17"/>
  <c r="K385" i="17"/>
  <c r="K384" i="17"/>
  <c r="K383" i="17"/>
  <c r="K382" i="17"/>
  <c r="K381" i="17"/>
  <c r="K380" i="17"/>
  <c r="K379" i="17"/>
  <c r="K378" i="17"/>
  <c r="K377" i="17"/>
  <c r="K376" i="17"/>
  <c r="K375" i="17"/>
  <c r="K374" i="17"/>
  <c r="K373" i="17"/>
  <c r="K372" i="17"/>
  <c r="K371" i="17"/>
  <c r="K370" i="17"/>
  <c r="K369" i="17"/>
  <c r="K368" i="17"/>
  <c r="K367" i="17"/>
  <c r="K366" i="17"/>
  <c r="K365" i="17"/>
  <c r="K364" i="17"/>
  <c r="K363" i="17"/>
  <c r="K362" i="17"/>
  <c r="K361" i="17"/>
  <c r="K360" i="17"/>
  <c r="K359" i="17"/>
  <c r="K358" i="17"/>
  <c r="K357" i="17"/>
  <c r="K356" i="17"/>
  <c r="K355" i="17"/>
  <c r="K354" i="17"/>
  <c r="K353" i="17"/>
  <c r="K352" i="17"/>
  <c r="K351" i="17"/>
  <c r="K350" i="17"/>
  <c r="K349" i="17"/>
  <c r="K348" i="17"/>
  <c r="K347" i="17"/>
  <c r="K346" i="17"/>
  <c r="K345" i="17"/>
  <c r="K344" i="17"/>
  <c r="K343" i="17"/>
  <c r="K342" i="17"/>
  <c r="K341" i="17"/>
  <c r="K340" i="17"/>
  <c r="K339" i="17"/>
  <c r="K338" i="17"/>
  <c r="K337" i="17"/>
  <c r="K336" i="17"/>
  <c r="K335" i="17"/>
  <c r="K334" i="17"/>
  <c r="K333" i="17"/>
  <c r="K332" i="17"/>
  <c r="K331" i="17"/>
  <c r="K330" i="17"/>
  <c r="K329" i="17"/>
  <c r="K328" i="17"/>
  <c r="K327" i="17"/>
  <c r="K326" i="17"/>
  <c r="K325" i="17"/>
  <c r="K324" i="17"/>
  <c r="K323" i="17"/>
  <c r="K322" i="17"/>
  <c r="K321" i="17"/>
  <c r="K320" i="17"/>
  <c r="K319" i="17"/>
  <c r="K318" i="17"/>
  <c r="K317" i="17"/>
  <c r="K316" i="17"/>
  <c r="K315" i="17"/>
  <c r="K314" i="17"/>
  <c r="K313" i="17"/>
  <c r="K312" i="17"/>
  <c r="K311" i="17"/>
  <c r="K310" i="17"/>
  <c r="K309" i="17"/>
  <c r="K308" i="17"/>
  <c r="K307" i="17"/>
  <c r="K306" i="17"/>
  <c r="K305" i="17"/>
  <c r="K304" i="17"/>
  <c r="K303" i="17"/>
  <c r="K302" i="17"/>
  <c r="K301" i="17"/>
  <c r="K300" i="17"/>
  <c r="K299" i="17"/>
  <c r="K298" i="17"/>
  <c r="K297" i="17"/>
  <c r="K296" i="17"/>
  <c r="K295" i="17"/>
  <c r="K294" i="17"/>
  <c r="K293" i="17"/>
  <c r="K292" i="17"/>
  <c r="K291" i="17"/>
  <c r="K290" i="17"/>
  <c r="K289" i="17"/>
  <c r="K288" i="17"/>
  <c r="K287" i="17"/>
  <c r="K286" i="17"/>
  <c r="K285" i="17"/>
  <c r="K284" i="17"/>
  <c r="K283" i="17"/>
  <c r="K282" i="17"/>
  <c r="K281" i="17"/>
  <c r="K280" i="17"/>
  <c r="K279" i="17"/>
  <c r="K278" i="17"/>
  <c r="K277" i="17"/>
  <c r="K276" i="17"/>
  <c r="K275" i="17"/>
  <c r="K274" i="17"/>
  <c r="K273" i="17"/>
  <c r="K272" i="17"/>
  <c r="K271" i="17"/>
  <c r="K270" i="17"/>
  <c r="K269" i="17"/>
  <c r="K268" i="17"/>
  <c r="K267" i="17"/>
  <c r="K266" i="17"/>
  <c r="K265" i="17"/>
  <c r="K264" i="17"/>
  <c r="K263" i="17"/>
  <c r="K262" i="17"/>
  <c r="K261" i="17"/>
  <c r="K260" i="17"/>
  <c r="K259" i="17"/>
  <c r="K258" i="17"/>
  <c r="K257" i="17"/>
  <c r="K256" i="17"/>
  <c r="K255" i="17"/>
  <c r="K254" i="17"/>
  <c r="K253" i="17"/>
  <c r="K252" i="17"/>
  <c r="K251" i="17"/>
  <c r="K250" i="17"/>
  <c r="K249" i="17"/>
  <c r="K248" i="17"/>
  <c r="K247" i="17"/>
  <c r="K246" i="17"/>
  <c r="K245" i="17"/>
  <c r="K244" i="17"/>
  <c r="K243" i="17"/>
  <c r="K242" i="17"/>
  <c r="K241" i="17"/>
  <c r="K240" i="17"/>
  <c r="K239" i="17"/>
  <c r="K238" i="17"/>
  <c r="K237" i="17"/>
  <c r="K236" i="17"/>
  <c r="K235" i="17"/>
  <c r="K234" i="17"/>
  <c r="K233" i="17"/>
  <c r="K232" i="17"/>
  <c r="K231" i="17"/>
  <c r="K230" i="17"/>
  <c r="K229" i="17"/>
  <c r="K228" i="17"/>
  <c r="K227" i="17"/>
  <c r="K226" i="17"/>
  <c r="K225" i="17"/>
  <c r="K224" i="17"/>
  <c r="K223" i="17"/>
  <c r="K222" i="17"/>
  <c r="K221" i="17"/>
  <c r="K220" i="17"/>
  <c r="K219" i="17"/>
  <c r="K218" i="17"/>
  <c r="K217" i="17"/>
  <c r="K216" i="17"/>
  <c r="K215" i="17"/>
  <c r="K214" i="17"/>
  <c r="K213" i="17"/>
  <c r="K212" i="17"/>
  <c r="K211" i="17"/>
  <c r="K210" i="17"/>
  <c r="K209" i="17"/>
  <c r="K208" i="17"/>
  <c r="K207" i="17"/>
  <c r="K206" i="17"/>
  <c r="K205" i="17"/>
  <c r="K204" i="17"/>
  <c r="K203" i="17"/>
  <c r="K202" i="17"/>
  <c r="K201" i="17"/>
  <c r="K200" i="17"/>
  <c r="K199" i="17"/>
  <c r="K198" i="17"/>
  <c r="K197" i="17"/>
  <c r="K196" i="17"/>
  <c r="K195" i="17"/>
  <c r="K194" i="17"/>
  <c r="K193" i="17"/>
  <c r="K192" i="17"/>
  <c r="K191" i="17"/>
  <c r="K190" i="17"/>
  <c r="K189" i="17"/>
  <c r="K188" i="17"/>
  <c r="K187" i="17"/>
  <c r="K186" i="17"/>
  <c r="K185" i="17"/>
  <c r="K184" i="17"/>
  <c r="K183" i="17"/>
  <c r="K182" i="17"/>
  <c r="K181" i="17"/>
  <c r="K180" i="17"/>
  <c r="K179" i="17"/>
  <c r="K178" i="17"/>
  <c r="K177" i="17"/>
  <c r="K176" i="17"/>
  <c r="K175" i="17"/>
  <c r="K174" i="17"/>
  <c r="K173" i="17"/>
  <c r="K172" i="17"/>
  <c r="K171" i="17"/>
  <c r="K170" i="17"/>
  <c r="K169" i="17"/>
  <c r="K168" i="17"/>
  <c r="K167" i="17"/>
  <c r="K166" i="17"/>
  <c r="K165" i="17"/>
  <c r="K164" i="17"/>
  <c r="K163" i="17"/>
  <c r="K162" i="17"/>
  <c r="K161" i="17"/>
  <c r="K160" i="17"/>
  <c r="K159" i="17"/>
  <c r="K158" i="17"/>
  <c r="K157" i="17"/>
  <c r="K156" i="17"/>
  <c r="K155" i="17"/>
  <c r="K154" i="17"/>
  <c r="K153" i="17"/>
  <c r="K152" i="17"/>
  <c r="K151" i="17"/>
  <c r="K150" i="17"/>
  <c r="K149" i="17"/>
  <c r="K148" i="17"/>
  <c r="K147" i="17"/>
  <c r="K146" i="17"/>
  <c r="K145" i="17"/>
  <c r="K144" i="17"/>
  <c r="K143" i="17"/>
  <c r="K142" i="17"/>
  <c r="K141" i="17"/>
  <c r="K140" i="17"/>
  <c r="K139" i="17"/>
  <c r="K138" i="17"/>
  <c r="K137" i="17"/>
  <c r="K136" i="17"/>
  <c r="K135" i="17"/>
  <c r="K134" i="17"/>
  <c r="K133" i="17"/>
  <c r="K132" i="17"/>
  <c r="K131" i="17"/>
  <c r="K130" i="17"/>
  <c r="K129" i="17"/>
  <c r="K128" i="17"/>
  <c r="K127" i="17"/>
  <c r="K126" i="17"/>
  <c r="K125" i="17"/>
  <c r="K124" i="17"/>
  <c r="K123" i="17"/>
  <c r="K122" i="17"/>
  <c r="K121" i="17"/>
  <c r="K120" i="17"/>
  <c r="K119" i="17"/>
  <c r="K118" i="17"/>
  <c r="K117" i="17"/>
  <c r="K116" i="17"/>
  <c r="K115" i="17"/>
  <c r="K114" i="17"/>
  <c r="K113" i="17"/>
  <c r="K112" i="17"/>
  <c r="K111" i="17"/>
  <c r="K110" i="17"/>
  <c r="K109" i="17"/>
  <c r="K108" i="17"/>
  <c r="K107" i="17"/>
  <c r="K106" i="17"/>
  <c r="K105" i="17"/>
  <c r="K104" i="17"/>
  <c r="K103" i="17"/>
  <c r="K102" i="17"/>
  <c r="K101" i="17"/>
  <c r="K100" i="17"/>
  <c r="K99" i="17"/>
  <c r="K98" i="17"/>
  <c r="K97" i="17"/>
  <c r="K96" i="17"/>
  <c r="K95" i="17"/>
  <c r="K94" i="17"/>
  <c r="K93" i="17"/>
  <c r="K92" i="17"/>
  <c r="K91" i="17"/>
  <c r="K90" i="17"/>
  <c r="K89" i="17"/>
  <c r="K88" i="17"/>
  <c r="K87" i="17"/>
  <c r="K86" i="17"/>
  <c r="K85" i="17"/>
  <c r="K84" i="17"/>
  <c r="K83" i="17"/>
  <c r="K82" i="17"/>
  <c r="K81" i="17"/>
  <c r="K80" i="17"/>
  <c r="K79" i="17"/>
  <c r="K78" i="17"/>
  <c r="K77" i="17"/>
  <c r="K76" i="17"/>
  <c r="K75" i="17"/>
  <c r="K74" i="17"/>
  <c r="K73" i="17"/>
  <c r="K72" i="17"/>
  <c r="K71" i="17"/>
  <c r="K70" i="17"/>
  <c r="K69" i="17"/>
  <c r="K68" i="17"/>
  <c r="K67" i="17"/>
  <c r="K66" i="17"/>
  <c r="K65" i="17"/>
  <c r="K64" i="17"/>
  <c r="K63" i="17"/>
  <c r="K62" i="17"/>
  <c r="K61" i="17"/>
  <c r="K60" i="17"/>
  <c r="K59" i="17"/>
  <c r="K58" i="17"/>
  <c r="K57" i="17"/>
  <c r="K56" i="17"/>
  <c r="K55" i="17"/>
  <c r="K54" i="17"/>
  <c r="K53" i="17"/>
  <c r="K52" i="17"/>
  <c r="K51" i="17"/>
  <c r="K50" i="17"/>
  <c r="K49" i="17"/>
  <c r="K48" i="17"/>
  <c r="K47" i="17"/>
  <c r="K46" i="17"/>
  <c r="K45" i="17"/>
  <c r="K44" i="17"/>
  <c r="K43" i="17"/>
  <c r="K42" i="17"/>
  <c r="K41" i="17"/>
  <c r="K40" i="17"/>
  <c r="K39" i="17"/>
  <c r="K38" i="17"/>
  <c r="K37" i="17"/>
  <c r="K36" i="17"/>
  <c r="K35" i="17"/>
  <c r="K34" i="17"/>
  <c r="K33" i="17"/>
  <c r="K32" i="17"/>
  <c r="K31" i="17"/>
  <c r="K30" i="17"/>
  <c r="K29" i="17"/>
  <c r="K28" i="17"/>
  <c r="K27" i="17"/>
  <c r="K26" i="17"/>
  <c r="K25" i="17"/>
  <c r="K24" i="17"/>
  <c r="K23" i="17"/>
  <c r="K22" i="17"/>
  <c r="K21" i="17"/>
  <c r="K20" i="17"/>
  <c r="K19" i="17"/>
  <c r="K18" i="17"/>
  <c r="K17" i="17"/>
  <c r="K16" i="17"/>
  <c r="K15" i="17"/>
  <c r="K14" i="17"/>
  <c r="K13" i="17"/>
  <c r="K12" i="17"/>
  <c r="K11" i="17"/>
  <c r="K10" i="17"/>
  <c r="K9" i="17"/>
  <c r="K8" i="17"/>
  <c r="K7" i="17"/>
  <c r="K6" i="17"/>
  <c r="K5" i="17"/>
  <c r="K4" i="17"/>
  <c r="K3" i="17"/>
  <c r="K2" i="17"/>
  <c r="J1001" i="17"/>
  <c r="O1001" i="17" s="1"/>
  <c r="J1000" i="17"/>
  <c r="O1000" i="17" s="1"/>
  <c r="J999" i="17"/>
  <c r="O999" i="17" s="1"/>
  <c r="J998" i="17"/>
  <c r="J997" i="17"/>
  <c r="O997" i="17" s="1"/>
  <c r="J996" i="17"/>
  <c r="O996" i="17" s="1"/>
  <c r="J995" i="17"/>
  <c r="O995" i="17" s="1"/>
  <c r="J994" i="17"/>
  <c r="O994" i="17" s="1"/>
  <c r="J993" i="17"/>
  <c r="J992" i="17"/>
  <c r="J991" i="17"/>
  <c r="O991" i="17" s="1"/>
  <c r="J990" i="17"/>
  <c r="O990" i="17" s="1"/>
  <c r="J989" i="17"/>
  <c r="O989" i="17" s="1"/>
  <c r="J988" i="17"/>
  <c r="O988" i="17" s="1"/>
  <c r="J987" i="17"/>
  <c r="O987" i="17" s="1"/>
  <c r="J986" i="17"/>
  <c r="O986" i="17" s="1"/>
  <c r="J985" i="17"/>
  <c r="J984" i="17"/>
  <c r="O984" i="17" s="1"/>
  <c r="J983" i="17"/>
  <c r="O983" i="17" s="1"/>
  <c r="J982" i="17"/>
  <c r="O982" i="17" s="1"/>
  <c r="J981" i="17"/>
  <c r="O981" i="17" s="1"/>
  <c r="J980" i="17"/>
  <c r="O980" i="17" s="1"/>
  <c r="J979" i="17"/>
  <c r="O979" i="17" s="1"/>
  <c r="J978" i="17"/>
  <c r="O978" i="17" s="1"/>
  <c r="J977" i="17"/>
  <c r="J976" i="17"/>
  <c r="O976" i="17" s="1"/>
  <c r="J975" i="17"/>
  <c r="O975" i="17" s="1"/>
  <c r="J974" i="17"/>
  <c r="O974" i="17" s="1"/>
  <c r="J973" i="17"/>
  <c r="O973" i="17" s="1"/>
  <c r="J972" i="17"/>
  <c r="O972" i="17" s="1"/>
  <c r="J971" i="17"/>
  <c r="O971" i="17" s="1"/>
  <c r="J970" i="17"/>
  <c r="O970" i="17" s="1"/>
  <c r="J969" i="17"/>
  <c r="J968" i="17"/>
  <c r="O968" i="17" s="1"/>
  <c r="J967" i="17"/>
  <c r="O967" i="17" s="1"/>
  <c r="J966" i="17"/>
  <c r="J965" i="17"/>
  <c r="O965" i="17" s="1"/>
  <c r="J964" i="17"/>
  <c r="O964" i="17" s="1"/>
  <c r="J963" i="17"/>
  <c r="O963" i="17" s="1"/>
  <c r="J962" i="17"/>
  <c r="O962" i="17" s="1"/>
  <c r="J961" i="17"/>
  <c r="J960" i="17"/>
  <c r="O960" i="17" s="1"/>
  <c r="J959" i="17"/>
  <c r="O959" i="17" s="1"/>
  <c r="J958" i="17"/>
  <c r="O958" i="17" s="1"/>
  <c r="J957" i="17"/>
  <c r="O957" i="17" s="1"/>
  <c r="J956" i="17"/>
  <c r="O956" i="17" s="1"/>
  <c r="J955" i="17"/>
  <c r="O955" i="17" s="1"/>
  <c r="J954" i="17"/>
  <c r="O954" i="17" s="1"/>
  <c r="J953" i="17"/>
  <c r="J952" i="17"/>
  <c r="O952" i="17" s="1"/>
  <c r="J951" i="17"/>
  <c r="O951" i="17" s="1"/>
  <c r="J950" i="17"/>
  <c r="O950" i="17" s="1"/>
  <c r="J949" i="17"/>
  <c r="O949" i="17" s="1"/>
  <c r="J948" i="17"/>
  <c r="O948" i="17" s="1"/>
  <c r="J947" i="17"/>
  <c r="O947" i="17" s="1"/>
  <c r="J946" i="17"/>
  <c r="O946" i="17" s="1"/>
  <c r="J945" i="17"/>
  <c r="J944" i="17"/>
  <c r="O944" i="17" s="1"/>
  <c r="J943" i="17"/>
  <c r="O943" i="17" s="1"/>
  <c r="J942" i="17"/>
  <c r="O942" i="17" s="1"/>
  <c r="J941" i="17"/>
  <c r="O941" i="17" s="1"/>
  <c r="J940" i="17"/>
  <c r="O940" i="17" s="1"/>
  <c r="J939" i="17"/>
  <c r="O939" i="17" s="1"/>
  <c r="J938" i="17"/>
  <c r="J937" i="17"/>
  <c r="J936" i="17"/>
  <c r="O936" i="17" s="1"/>
  <c r="J935" i="17"/>
  <c r="O935" i="17" s="1"/>
  <c r="J934" i="17"/>
  <c r="O934" i="17" s="1"/>
  <c r="J933" i="17"/>
  <c r="O933" i="17" s="1"/>
  <c r="J932" i="17"/>
  <c r="O932" i="17" s="1"/>
  <c r="J931" i="17"/>
  <c r="O931" i="17" s="1"/>
  <c r="J930" i="17"/>
  <c r="O930" i="17" s="1"/>
  <c r="J929" i="17"/>
  <c r="J928" i="17"/>
  <c r="O928" i="17" s="1"/>
  <c r="J927" i="17"/>
  <c r="O927" i="17" s="1"/>
  <c r="J926" i="17"/>
  <c r="O926" i="17" s="1"/>
  <c r="J925" i="17"/>
  <c r="O925" i="17" s="1"/>
  <c r="J924" i="17"/>
  <c r="J923" i="17"/>
  <c r="O923" i="17" s="1"/>
  <c r="J922" i="17"/>
  <c r="J921" i="17"/>
  <c r="J920" i="17"/>
  <c r="O920" i="17" s="1"/>
  <c r="J919" i="17"/>
  <c r="O919" i="17" s="1"/>
  <c r="J918" i="17"/>
  <c r="O918" i="17" s="1"/>
  <c r="J917" i="17"/>
  <c r="O917" i="17" s="1"/>
  <c r="J916" i="17"/>
  <c r="O916" i="17" s="1"/>
  <c r="J915" i="17"/>
  <c r="O915" i="17" s="1"/>
  <c r="J914" i="17"/>
  <c r="J913" i="17"/>
  <c r="J912" i="17"/>
  <c r="O912" i="17" s="1"/>
  <c r="J911" i="17"/>
  <c r="O911" i="17" s="1"/>
  <c r="J910" i="17"/>
  <c r="O910" i="17" s="1"/>
  <c r="J909" i="17"/>
  <c r="O909" i="17" s="1"/>
  <c r="J908" i="17"/>
  <c r="O908" i="17" s="1"/>
  <c r="J907" i="17"/>
  <c r="O907" i="17" s="1"/>
  <c r="J906" i="17"/>
  <c r="O906" i="17" s="1"/>
  <c r="J905" i="17"/>
  <c r="O905" i="17" s="1"/>
  <c r="J904" i="17"/>
  <c r="O904" i="17" s="1"/>
  <c r="J903" i="17"/>
  <c r="O903" i="17" s="1"/>
  <c r="J902" i="17"/>
  <c r="O902" i="17" s="1"/>
  <c r="J901" i="17"/>
  <c r="O901" i="17" s="1"/>
  <c r="J900" i="17"/>
  <c r="O900" i="17" s="1"/>
  <c r="J899" i="17"/>
  <c r="O899" i="17" s="1"/>
  <c r="J898" i="17"/>
  <c r="O898" i="17" s="1"/>
  <c r="J897" i="17"/>
  <c r="J896" i="17"/>
  <c r="O896" i="17" s="1"/>
  <c r="J895" i="17"/>
  <c r="O895" i="17" s="1"/>
  <c r="J894" i="17"/>
  <c r="J893" i="17"/>
  <c r="O893" i="17" s="1"/>
  <c r="J892" i="17"/>
  <c r="O892" i="17" s="1"/>
  <c r="J891" i="17"/>
  <c r="O891" i="17" s="1"/>
  <c r="J890" i="17"/>
  <c r="O890" i="17" s="1"/>
  <c r="J889" i="17"/>
  <c r="J888" i="17"/>
  <c r="O888" i="17" s="1"/>
  <c r="J887" i="17"/>
  <c r="O887" i="17" s="1"/>
  <c r="J886" i="17"/>
  <c r="J885" i="17"/>
  <c r="O885" i="17" s="1"/>
  <c r="J884" i="17"/>
  <c r="O884" i="17" s="1"/>
  <c r="J883" i="17"/>
  <c r="O883" i="17" s="1"/>
  <c r="J882" i="17"/>
  <c r="O882" i="17" s="1"/>
  <c r="J881" i="17"/>
  <c r="J880" i="17"/>
  <c r="O880" i="17" s="1"/>
  <c r="J879" i="17"/>
  <c r="O879" i="17" s="1"/>
  <c r="J878" i="17"/>
  <c r="O878" i="17" s="1"/>
  <c r="J877" i="17"/>
  <c r="J876" i="17"/>
  <c r="O876" i="17" s="1"/>
  <c r="J875" i="17"/>
  <c r="O875" i="17" s="1"/>
  <c r="J874" i="17"/>
  <c r="O874" i="17" s="1"/>
  <c r="J873" i="17"/>
  <c r="J872" i="17"/>
  <c r="O872" i="17" s="1"/>
  <c r="J871" i="17"/>
  <c r="O871" i="17" s="1"/>
  <c r="J870" i="17"/>
  <c r="O870" i="17" s="1"/>
  <c r="J869" i="17"/>
  <c r="O869" i="17" s="1"/>
  <c r="J868" i="17"/>
  <c r="O868" i="17" s="1"/>
  <c r="J867" i="17"/>
  <c r="O867" i="17" s="1"/>
  <c r="J866" i="17"/>
  <c r="O866" i="17" s="1"/>
  <c r="J865" i="17"/>
  <c r="J864" i="17"/>
  <c r="O864" i="17" s="1"/>
  <c r="J863" i="17"/>
  <c r="O863" i="17" s="1"/>
  <c r="J862" i="17"/>
  <c r="O862" i="17" s="1"/>
  <c r="J861" i="17"/>
  <c r="O861" i="17" s="1"/>
  <c r="J860" i="17"/>
  <c r="O860" i="17" s="1"/>
  <c r="J859" i="17"/>
  <c r="O859" i="17" s="1"/>
  <c r="J858" i="17"/>
  <c r="J857" i="17"/>
  <c r="J856" i="17"/>
  <c r="O856" i="17" s="1"/>
  <c r="J855" i="17"/>
  <c r="J854" i="17"/>
  <c r="O854" i="17" s="1"/>
  <c r="J853" i="17"/>
  <c r="O853" i="17" s="1"/>
  <c r="J852" i="17"/>
  <c r="O852" i="17" s="1"/>
  <c r="J851" i="17"/>
  <c r="O851" i="17" s="1"/>
  <c r="J850" i="17"/>
  <c r="O850" i="17" s="1"/>
  <c r="J849" i="17"/>
  <c r="J848" i="17"/>
  <c r="J847" i="17"/>
  <c r="O847" i="17" s="1"/>
  <c r="J846" i="17"/>
  <c r="O846" i="17" s="1"/>
  <c r="J845" i="17"/>
  <c r="O845" i="17" s="1"/>
  <c r="J844" i="17"/>
  <c r="O844" i="17" s="1"/>
  <c r="J843" i="17"/>
  <c r="O843" i="17" s="1"/>
  <c r="J842" i="17"/>
  <c r="O842" i="17" s="1"/>
  <c r="J841" i="17"/>
  <c r="J840" i="17"/>
  <c r="O840" i="17" s="1"/>
  <c r="J839" i="17"/>
  <c r="O839" i="17" s="1"/>
  <c r="J838" i="17"/>
  <c r="O838" i="17" s="1"/>
  <c r="J837" i="17"/>
  <c r="J836" i="17"/>
  <c r="J835" i="17"/>
  <c r="O835" i="17" s="1"/>
  <c r="J834" i="17"/>
  <c r="J833" i="17"/>
  <c r="J832" i="17"/>
  <c r="O832" i="17" s="1"/>
  <c r="J831" i="17"/>
  <c r="O831" i="17" s="1"/>
  <c r="J830" i="17"/>
  <c r="O830" i="17" s="1"/>
  <c r="J829" i="17"/>
  <c r="O829" i="17" s="1"/>
  <c r="J828" i="17"/>
  <c r="O828" i="17" s="1"/>
  <c r="J827" i="17"/>
  <c r="O827" i="17" s="1"/>
  <c r="J826" i="17"/>
  <c r="O826" i="17" s="1"/>
  <c r="J825" i="17"/>
  <c r="J824" i="17"/>
  <c r="O824" i="17" s="1"/>
  <c r="J823" i="17"/>
  <c r="O823" i="17" s="1"/>
  <c r="J822" i="17"/>
  <c r="O822" i="17" s="1"/>
  <c r="J821" i="17"/>
  <c r="O821" i="17" s="1"/>
  <c r="J820" i="17"/>
  <c r="O820" i="17" s="1"/>
  <c r="J819" i="17"/>
  <c r="O819" i="17" s="1"/>
  <c r="J818" i="17"/>
  <c r="J817" i="17"/>
  <c r="J816" i="17"/>
  <c r="O816" i="17" s="1"/>
  <c r="J815" i="17"/>
  <c r="O815" i="17" s="1"/>
  <c r="J814" i="17"/>
  <c r="O814" i="17" s="1"/>
  <c r="J813" i="17"/>
  <c r="J812" i="17"/>
  <c r="O812" i="17" s="1"/>
  <c r="J811" i="17"/>
  <c r="O811" i="17" s="1"/>
  <c r="J810" i="17"/>
  <c r="O810" i="17" s="1"/>
  <c r="J809" i="17"/>
  <c r="O809" i="17" s="1"/>
  <c r="J808" i="17"/>
  <c r="O808" i="17" s="1"/>
  <c r="J807" i="17"/>
  <c r="O807" i="17" s="1"/>
  <c r="J806" i="17"/>
  <c r="O806" i="17" s="1"/>
  <c r="J805" i="17"/>
  <c r="O805" i="17" s="1"/>
  <c r="J804" i="17"/>
  <c r="O804" i="17" s="1"/>
  <c r="J803" i="17"/>
  <c r="O803" i="17" s="1"/>
  <c r="J802" i="17"/>
  <c r="O802" i="17" s="1"/>
  <c r="J801" i="17"/>
  <c r="O801" i="17" s="1"/>
  <c r="J800" i="17"/>
  <c r="O800" i="17" s="1"/>
  <c r="J799" i="17"/>
  <c r="O799" i="17" s="1"/>
  <c r="J798" i="17"/>
  <c r="O798" i="17" s="1"/>
  <c r="J797" i="17"/>
  <c r="O797" i="17" s="1"/>
  <c r="J796" i="17"/>
  <c r="J795" i="17"/>
  <c r="O795" i="17" s="1"/>
  <c r="J794" i="17"/>
  <c r="O794" i="17" s="1"/>
  <c r="J793" i="17"/>
  <c r="O793" i="17" s="1"/>
  <c r="J792" i="17"/>
  <c r="J791" i="17"/>
  <c r="O791" i="17" s="1"/>
  <c r="J790" i="17"/>
  <c r="O790" i="17" s="1"/>
  <c r="J789" i="17"/>
  <c r="O789" i="17" s="1"/>
  <c r="J788" i="17"/>
  <c r="O788" i="17" s="1"/>
  <c r="J787" i="17"/>
  <c r="O787" i="17" s="1"/>
  <c r="J786" i="17"/>
  <c r="O786" i="17" s="1"/>
  <c r="J785" i="17"/>
  <c r="J784" i="17"/>
  <c r="O784" i="17" s="1"/>
  <c r="J783" i="17"/>
  <c r="O783" i="17" s="1"/>
  <c r="J782" i="17"/>
  <c r="J781" i="17"/>
  <c r="O781" i="17" s="1"/>
  <c r="J780" i="17"/>
  <c r="O780" i="17" s="1"/>
  <c r="J779" i="17"/>
  <c r="J778" i="17"/>
  <c r="O778" i="17" s="1"/>
  <c r="J777" i="17"/>
  <c r="J776" i="17"/>
  <c r="O776" i="17" s="1"/>
  <c r="J775" i="17"/>
  <c r="O775" i="17" s="1"/>
  <c r="J774" i="17"/>
  <c r="O774" i="17" s="1"/>
  <c r="J773" i="17"/>
  <c r="O773" i="17" s="1"/>
  <c r="J772" i="17"/>
  <c r="O772" i="17" s="1"/>
  <c r="J771" i="17"/>
  <c r="O771" i="17" s="1"/>
  <c r="J770" i="17"/>
  <c r="O770" i="17" s="1"/>
  <c r="J769" i="17"/>
  <c r="J768" i="17"/>
  <c r="O768" i="17" s="1"/>
  <c r="J767" i="17"/>
  <c r="O767" i="17" s="1"/>
  <c r="J766" i="17"/>
  <c r="O766" i="17" s="1"/>
  <c r="J765" i="17"/>
  <c r="O765" i="17" s="1"/>
  <c r="J764" i="17"/>
  <c r="O764" i="17" s="1"/>
  <c r="J763" i="17"/>
  <c r="O763" i="17" s="1"/>
  <c r="J762" i="17"/>
  <c r="O762" i="17" s="1"/>
  <c r="J761" i="17"/>
  <c r="J760" i="17"/>
  <c r="O760" i="17" s="1"/>
  <c r="J759" i="17"/>
  <c r="O759" i="17" s="1"/>
  <c r="J758" i="17"/>
  <c r="O758" i="17" s="1"/>
  <c r="J757" i="17"/>
  <c r="O757" i="17" s="1"/>
  <c r="J756" i="17"/>
  <c r="O756" i="17" s="1"/>
  <c r="J755" i="17"/>
  <c r="O755" i="17" s="1"/>
  <c r="J754" i="17"/>
  <c r="O754" i="17" s="1"/>
  <c r="J753" i="17"/>
  <c r="O753" i="17" s="1"/>
  <c r="J752" i="17"/>
  <c r="O752" i="17" s="1"/>
  <c r="J751" i="17"/>
  <c r="O751" i="17" s="1"/>
  <c r="J750" i="17"/>
  <c r="O750" i="17" s="1"/>
  <c r="J749" i="17"/>
  <c r="O749" i="17" s="1"/>
  <c r="J748" i="17"/>
  <c r="J747" i="17"/>
  <c r="O747" i="17" s="1"/>
  <c r="J746" i="17"/>
  <c r="O746" i="17" s="1"/>
  <c r="J745" i="17"/>
  <c r="J744" i="17"/>
  <c r="O744" i="17" s="1"/>
  <c r="J743" i="17"/>
  <c r="O743" i="17" s="1"/>
  <c r="J742" i="17"/>
  <c r="O742" i="17" s="1"/>
  <c r="J741" i="17"/>
  <c r="J740" i="17"/>
  <c r="O740" i="17" s="1"/>
  <c r="J739" i="17"/>
  <c r="J738" i="17"/>
  <c r="J737" i="17"/>
  <c r="J736" i="17"/>
  <c r="O736" i="17" s="1"/>
  <c r="J735" i="17"/>
  <c r="O735" i="17" s="1"/>
  <c r="J734" i="17"/>
  <c r="O734" i="17" s="1"/>
  <c r="J733" i="17"/>
  <c r="O733" i="17" s="1"/>
  <c r="J732" i="17"/>
  <c r="O732" i="17" s="1"/>
  <c r="J731" i="17"/>
  <c r="O731" i="17" s="1"/>
  <c r="J730" i="17"/>
  <c r="O730" i="17" s="1"/>
  <c r="J729" i="17"/>
  <c r="O729" i="17" s="1"/>
  <c r="J728" i="17"/>
  <c r="O728" i="17" s="1"/>
  <c r="J727" i="17"/>
  <c r="O727" i="17" s="1"/>
  <c r="J726" i="17"/>
  <c r="O726" i="17" s="1"/>
  <c r="J725" i="17"/>
  <c r="O725" i="17" s="1"/>
  <c r="J724" i="17"/>
  <c r="J723" i="17"/>
  <c r="O723" i="17" s="1"/>
  <c r="J722" i="17"/>
  <c r="O722" i="17" s="1"/>
  <c r="J721" i="17"/>
  <c r="J720" i="17"/>
  <c r="O720" i="17" s="1"/>
  <c r="J719" i="17"/>
  <c r="O719" i="17" s="1"/>
  <c r="J718" i="17"/>
  <c r="O718" i="17" s="1"/>
  <c r="J717" i="17"/>
  <c r="O717" i="17" s="1"/>
  <c r="J716" i="17"/>
  <c r="J715" i="17"/>
  <c r="O715" i="17" s="1"/>
  <c r="J714" i="17"/>
  <c r="O714" i="17" s="1"/>
  <c r="J713" i="17"/>
  <c r="O713" i="17" s="1"/>
  <c r="J712" i="17"/>
  <c r="O712" i="17" s="1"/>
  <c r="J711" i="17"/>
  <c r="O711" i="17" s="1"/>
  <c r="J710" i="17"/>
  <c r="O710" i="17" s="1"/>
  <c r="J709" i="17"/>
  <c r="O709" i="17" s="1"/>
  <c r="J708" i="17"/>
  <c r="O708" i="17" s="1"/>
  <c r="J707" i="17"/>
  <c r="O707" i="17" s="1"/>
  <c r="J706" i="17"/>
  <c r="O706" i="17" s="1"/>
  <c r="J705" i="17"/>
  <c r="O705" i="17" s="1"/>
  <c r="J704" i="17"/>
  <c r="O704" i="17" s="1"/>
  <c r="J703" i="17"/>
  <c r="O703" i="17" s="1"/>
  <c r="J702" i="17"/>
  <c r="O702" i="17" s="1"/>
  <c r="J701" i="17"/>
  <c r="O701" i="17" s="1"/>
  <c r="J700" i="17"/>
  <c r="O700" i="17" s="1"/>
  <c r="J699" i="17"/>
  <c r="O699" i="17" s="1"/>
  <c r="J698" i="17"/>
  <c r="O698" i="17" s="1"/>
  <c r="J697" i="17"/>
  <c r="J696" i="17"/>
  <c r="J695" i="17"/>
  <c r="O695" i="17" s="1"/>
  <c r="J694" i="17"/>
  <c r="O694" i="17" s="1"/>
  <c r="J693" i="17"/>
  <c r="O693" i="17" s="1"/>
  <c r="J692" i="17"/>
  <c r="J691" i="17"/>
  <c r="O691" i="17" s="1"/>
  <c r="J690" i="17"/>
  <c r="O690" i="17" s="1"/>
  <c r="J689" i="17"/>
  <c r="O689" i="17" s="1"/>
  <c r="J688" i="17"/>
  <c r="O688" i="17" s="1"/>
  <c r="J687" i="17"/>
  <c r="O687" i="17" s="1"/>
  <c r="J686" i="17"/>
  <c r="O686" i="17" s="1"/>
  <c r="J685" i="17"/>
  <c r="O685" i="17" s="1"/>
  <c r="J684" i="17"/>
  <c r="O684" i="17" s="1"/>
  <c r="J683" i="17"/>
  <c r="O683" i="17" s="1"/>
  <c r="J682" i="17"/>
  <c r="O682" i="17" s="1"/>
  <c r="J681" i="17"/>
  <c r="J680" i="17"/>
  <c r="O680" i="17" s="1"/>
  <c r="J679" i="17"/>
  <c r="O679" i="17" s="1"/>
  <c r="J678" i="17"/>
  <c r="O678" i="17" s="1"/>
  <c r="J677" i="17"/>
  <c r="J676" i="17"/>
  <c r="O676" i="17" s="1"/>
  <c r="J675" i="17"/>
  <c r="O675" i="17" s="1"/>
  <c r="J674" i="17"/>
  <c r="O674" i="17" s="1"/>
  <c r="J673" i="17"/>
  <c r="J672" i="17"/>
  <c r="O672" i="17" s="1"/>
  <c r="J671" i="17"/>
  <c r="O671" i="17" s="1"/>
  <c r="J670" i="17"/>
  <c r="O670" i="17" s="1"/>
  <c r="J669" i="17"/>
  <c r="O669" i="17" s="1"/>
  <c r="J668" i="17"/>
  <c r="O668" i="17" s="1"/>
  <c r="J667" i="17"/>
  <c r="O667" i="17" s="1"/>
  <c r="J666" i="17"/>
  <c r="O666" i="17" s="1"/>
  <c r="J665" i="17"/>
  <c r="J664" i="17"/>
  <c r="O664" i="17" s="1"/>
  <c r="J663" i="17"/>
  <c r="O663" i="17" s="1"/>
  <c r="J662" i="17"/>
  <c r="O662" i="17" s="1"/>
  <c r="J661" i="17"/>
  <c r="O661" i="17" s="1"/>
  <c r="J660" i="17"/>
  <c r="O660" i="17" s="1"/>
  <c r="J659" i="17"/>
  <c r="O659" i="17" s="1"/>
  <c r="J658" i="17"/>
  <c r="O658" i="17" s="1"/>
  <c r="J657" i="17"/>
  <c r="J656" i="17"/>
  <c r="O656" i="17" s="1"/>
  <c r="J655" i="17"/>
  <c r="O655" i="17" s="1"/>
  <c r="J654" i="17"/>
  <c r="O654" i="17" s="1"/>
  <c r="J653" i="17"/>
  <c r="J652" i="17"/>
  <c r="O652" i="17" s="1"/>
  <c r="J651" i="17"/>
  <c r="O651" i="17" s="1"/>
  <c r="J650" i="17"/>
  <c r="O650" i="17" s="1"/>
  <c r="J649" i="17"/>
  <c r="O649" i="17" s="1"/>
  <c r="J648" i="17"/>
  <c r="O648" i="17" s="1"/>
  <c r="J647" i="17"/>
  <c r="O647" i="17" s="1"/>
  <c r="J646" i="17"/>
  <c r="O646" i="17" s="1"/>
  <c r="J645" i="17"/>
  <c r="O645" i="17" s="1"/>
  <c r="J644" i="17"/>
  <c r="O644" i="17" s="1"/>
  <c r="J643" i="17"/>
  <c r="O643" i="17" s="1"/>
  <c r="J642" i="17"/>
  <c r="J641" i="17"/>
  <c r="O641" i="17" s="1"/>
  <c r="J640" i="17"/>
  <c r="O640" i="17" s="1"/>
  <c r="J639" i="17"/>
  <c r="O639" i="17" s="1"/>
  <c r="J638" i="17"/>
  <c r="O638" i="17" s="1"/>
  <c r="J637" i="17"/>
  <c r="O637" i="17" s="1"/>
  <c r="J636" i="17"/>
  <c r="O636" i="17" s="1"/>
  <c r="J635" i="17"/>
  <c r="O635" i="17" s="1"/>
  <c r="J634" i="17"/>
  <c r="O634" i="17" s="1"/>
  <c r="J633" i="17"/>
  <c r="J632" i="17"/>
  <c r="O632" i="17" s="1"/>
  <c r="J631" i="17"/>
  <c r="O631" i="17" s="1"/>
  <c r="J630" i="17"/>
  <c r="O630" i="17" s="1"/>
  <c r="J629" i="17"/>
  <c r="O629" i="17" s="1"/>
  <c r="J628" i="17"/>
  <c r="J627" i="17"/>
  <c r="O627" i="17" s="1"/>
  <c r="J626" i="17"/>
  <c r="J625" i="17"/>
  <c r="J624" i="17"/>
  <c r="J623" i="17"/>
  <c r="J622" i="17"/>
  <c r="O622" i="17" s="1"/>
  <c r="J621" i="17"/>
  <c r="O621" i="17" s="1"/>
  <c r="J620" i="17"/>
  <c r="O620" i="17" s="1"/>
  <c r="J619" i="17"/>
  <c r="O619" i="17" s="1"/>
  <c r="J618" i="17"/>
  <c r="O618" i="17" s="1"/>
  <c r="J617" i="17"/>
  <c r="J616" i="17"/>
  <c r="O616" i="17" s="1"/>
  <c r="J615" i="17"/>
  <c r="O615" i="17" s="1"/>
  <c r="J614" i="17"/>
  <c r="O614" i="17" s="1"/>
  <c r="J613" i="17"/>
  <c r="O613" i="17" s="1"/>
  <c r="J612" i="17"/>
  <c r="O612" i="17" s="1"/>
  <c r="J611" i="17"/>
  <c r="O611" i="17" s="1"/>
  <c r="J610" i="17"/>
  <c r="O610" i="17" s="1"/>
  <c r="J609" i="17"/>
  <c r="O609" i="17" s="1"/>
  <c r="J608" i="17"/>
  <c r="O608" i="17" s="1"/>
  <c r="J607" i="17"/>
  <c r="O607" i="17" s="1"/>
  <c r="J606" i="17"/>
  <c r="O606" i="17" s="1"/>
  <c r="J605" i="17"/>
  <c r="O605" i="17" s="1"/>
  <c r="J604" i="17"/>
  <c r="O604" i="17" s="1"/>
  <c r="J603" i="17"/>
  <c r="O603" i="17" s="1"/>
  <c r="J602" i="17"/>
  <c r="O602" i="17" s="1"/>
  <c r="J601" i="17"/>
  <c r="O601" i="17" s="1"/>
  <c r="J600" i="17"/>
  <c r="O600" i="17" s="1"/>
  <c r="J599" i="17"/>
  <c r="O599" i="17" s="1"/>
  <c r="J598" i="17"/>
  <c r="O598" i="17" s="1"/>
  <c r="J597" i="17"/>
  <c r="O597" i="17" s="1"/>
  <c r="J596" i="17"/>
  <c r="O596" i="17" s="1"/>
  <c r="J595" i="17"/>
  <c r="O595" i="17" s="1"/>
  <c r="J594" i="17"/>
  <c r="O594" i="17" s="1"/>
  <c r="J593" i="17"/>
  <c r="J592" i="17"/>
  <c r="O592" i="17" s="1"/>
  <c r="J591" i="17"/>
  <c r="O591" i="17" s="1"/>
  <c r="J590" i="17"/>
  <c r="O590" i="17" s="1"/>
  <c r="J589" i="17"/>
  <c r="O589" i="17" s="1"/>
  <c r="J588" i="17"/>
  <c r="O588" i="17" s="1"/>
  <c r="J587" i="17"/>
  <c r="O587" i="17" s="1"/>
  <c r="J586" i="17"/>
  <c r="O586" i="17" s="1"/>
  <c r="J585" i="17"/>
  <c r="J584" i="17"/>
  <c r="O584" i="17" s="1"/>
  <c r="J583" i="17"/>
  <c r="O583" i="17" s="1"/>
  <c r="J582" i="17"/>
  <c r="O582" i="17" s="1"/>
  <c r="J581" i="17"/>
  <c r="O581" i="17" s="1"/>
  <c r="J580" i="17"/>
  <c r="O580" i="17" s="1"/>
  <c r="J579" i="17"/>
  <c r="O579" i="17" s="1"/>
  <c r="J578" i="17"/>
  <c r="O578" i="17" s="1"/>
  <c r="J577" i="17"/>
  <c r="O577" i="17" s="1"/>
  <c r="J576" i="17"/>
  <c r="O576" i="17" s="1"/>
  <c r="J575" i="17"/>
  <c r="O575" i="17" s="1"/>
  <c r="J574" i="17"/>
  <c r="O574" i="17" s="1"/>
  <c r="J573" i="17"/>
  <c r="O573" i="17" s="1"/>
  <c r="J572" i="17"/>
  <c r="O572" i="17" s="1"/>
  <c r="J571" i="17"/>
  <c r="O571" i="17" s="1"/>
  <c r="J570" i="17"/>
  <c r="O570" i="17" s="1"/>
  <c r="J569" i="17"/>
  <c r="J568" i="17"/>
  <c r="O568" i="17" s="1"/>
  <c r="J567" i="17"/>
  <c r="O567" i="17" s="1"/>
  <c r="J566" i="17"/>
  <c r="O566" i="17" s="1"/>
  <c r="J565" i="17"/>
  <c r="O565" i="17" s="1"/>
  <c r="J564" i="17"/>
  <c r="O564" i="17" s="1"/>
  <c r="J563" i="17"/>
  <c r="O563" i="17" s="1"/>
  <c r="J562" i="17"/>
  <c r="O562" i="17" s="1"/>
  <c r="J561" i="17"/>
  <c r="O561" i="17" s="1"/>
  <c r="J560" i="17"/>
  <c r="O560" i="17" s="1"/>
  <c r="J559" i="17"/>
  <c r="O559" i="17" s="1"/>
  <c r="J558" i="17"/>
  <c r="O558" i="17" s="1"/>
  <c r="J557" i="17"/>
  <c r="O557" i="17" s="1"/>
  <c r="J556" i="17"/>
  <c r="O556" i="17" s="1"/>
  <c r="J555" i="17"/>
  <c r="O555" i="17" s="1"/>
  <c r="J554" i="17"/>
  <c r="O554" i="17" s="1"/>
  <c r="J553" i="17"/>
  <c r="J552" i="17"/>
  <c r="O552" i="17" s="1"/>
  <c r="J551" i="17"/>
  <c r="O551" i="17" s="1"/>
  <c r="J550" i="17"/>
  <c r="O550" i="17" s="1"/>
  <c r="J549" i="17"/>
  <c r="O549" i="17" s="1"/>
  <c r="J548" i="17"/>
  <c r="O548" i="17" s="1"/>
  <c r="J547" i="17"/>
  <c r="O547" i="17" s="1"/>
  <c r="J546" i="17"/>
  <c r="O546" i="17" s="1"/>
  <c r="J545" i="17"/>
  <c r="J544" i="17"/>
  <c r="O544" i="17" s="1"/>
  <c r="J543" i="17"/>
  <c r="O543" i="17" s="1"/>
  <c r="J542" i="17"/>
  <c r="O542" i="17" s="1"/>
  <c r="J541" i="17"/>
  <c r="O541" i="17" s="1"/>
  <c r="J540" i="17"/>
  <c r="O540" i="17" s="1"/>
  <c r="J539" i="17"/>
  <c r="O539" i="17" s="1"/>
  <c r="J538" i="17"/>
  <c r="O538" i="17" s="1"/>
  <c r="J537" i="17"/>
  <c r="J536" i="17"/>
  <c r="O536" i="17" s="1"/>
  <c r="J535" i="17"/>
  <c r="O535" i="17" s="1"/>
  <c r="J534" i="17"/>
  <c r="O534" i="17" s="1"/>
  <c r="J533" i="17"/>
  <c r="O533" i="17" s="1"/>
  <c r="J532" i="17"/>
  <c r="O532" i="17" s="1"/>
  <c r="J531" i="17"/>
  <c r="O531" i="17" s="1"/>
  <c r="J530" i="17"/>
  <c r="O530" i="17" s="1"/>
  <c r="J529" i="17"/>
  <c r="J528" i="17"/>
  <c r="O528" i="17" s="1"/>
  <c r="J527" i="17"/>
  <c r="O527" i="17" s="1"/>
  <c r="J526" i="17"/>
  <c r="J525" i="17"/>
  <c r="O525" i="17" s="1"/>
  <c r="J524" i="17"/>
  <c r="O524" i="17" s="1"/>
  <c r="J523" i="17"/>
  <c r="O523" i="17" s="1"/>
  <c r="J522" i="17"/>
  <c r="O522" i="17" s="1"/>
  <c r="J521" i="17"/>
  <c r="J520" i="17"/>
  <c r="O520" i="17" s="1"/>
  <c r="J519" i="17"/>
  <c r="O519" i="17" s="1"/>
  <c r="J518" i="17"/>
  <c r="J517" i="17"/>
  <c r="O517" i="17" s="1"/>
  <c r="J516" i="17"/>
  <c r="O516" i="17" s="1"/>
  <c r="J515" i="17"/>
  <c r="O515" i="17" s="1"/>
  <c r="J514" i="17"/>
  <c r="O514" i="17" s="1"/>
  <c r="J513" i="17"/>
  <c r="O513" i="17" s="1"/>
  <c r="J512" i="17"/>
  <c r="O512" i="17" s="1"/>
  <c r="J511" i="17"/>
  <c r="O511" i="17" s="1"/>
  <c r="J510" i="17"/>
  <c r="O510" i="17" s="1"/>
  <c r="J509" i="17"/>
  <c r="O509" i="17" s="1"/>
  <c r="J508" i="17"/>
  <c r="O508" i="17" s="1"/>
  <c r="J507" i="17"/>
  <c r="O507" i="17" s="1"/>
  <c r="J506" i="17"/>
  <c r="O506" i="17" s="1"/>
  <c r="J505" i="17"/>
  <c r="O505" i="17" s="1"/>
  <c r="J504" i="17"/>
  <c r="O504" i="17" s="1"/>
  <c r="J503" i="17"/>
  <c r="O503" i="17" s="1"/>
  <c r="J502" i="17"/>
  <c r="O502" i="17" s="1"/>
  <c r="J501" i="17"/>
  <c r="O501" i="17" s="1"/>
  <c r="J500" i="17"/>
  <c r="O500" i="17" s="1"/>
  <c r="J499" i="17"/>
  <c r="O499" i="17" s="1"/>
  <c r="J498" i="17"/>
  <c r="O498" i="17" s="1"/>
  <c r="J497" i="17"/>
  <c r="J496" i="17"/>
  <c r="O496" i="17" s="1"/>
  <c r="J495" i="17"/>
  <c r="O495" i="17" s="1"/>
  <c r="J494" i="17"/>
  <c r="O494" i="17" s="1"/>
  <c r="J493" i="17"/>
  <c r="O493" i="17" s="1"/>
  <c r="J492" i="17"/>
  <c r="O492" i="17" s="1"/>
  <c r="J491" i="17"/>
  <c r="O491" i="17" s="1"/>
  <c r="J490" i="17"/>
  <c r="O490" i="17" s="1"/>
  <c r="J489" i="17"/>
  <c r="J488" i="17"/>
  <c r="O488" i="17" s="1"/>
  <c r="J487" i="17"/>
  <c r="O487" i="17" s="1"/>
  <c r="J486" i="17"/>
  <c r="O486" i="17" s="1"/>
  <c r="J485" i="17"/>
  <c r="O485" i="17" s="1"/>
  <c r="J484" i="17"/>
  <c r="O484" i="17" s="1"/>
  <c r="J483" i="17"/>
  <c r="O483" i="17" s="1"/>
  <c r="J482" i="17"/>
  <c r="O482" i="17" s="1"/>
  <c r="J481" i="17"/>
  <c r="J480" i="17"/>
  <c r="O480" i="17" s="1"/>
  <c r="J479" i="17"/>
  <c r="O479" i="17" s="1"/>
  <c r="J478" i="17"/>
  <c r="O478" i="17" s="1"/>
  <c r="J477" i="17"/>
  <c r="J476" i="17"/>
  <c r="O476" i="17" s="1"/>
  <c r="J475" i="17"/>
  <c r="O475" i="17" s="1"/>
  <c r="J474" i="17"/>
  <c r="O474" i="17" s="1"/>
  <c r="J473" i="17"/>
  <c r="J472" i="17"/>
  <c r="J471" i="17"/>
  <c r="O471" i="17" s="1"/>
  <c r="J470" i="17"/>
  <c r="O470" i="17" s="1"/>
  <c r="J469" i="17"/>
  <c r="J468" i="17"/>
  <c r="O468" i="17" s="1"/>
  <c r="J467" i="17"/>
  <c r="O467" i="17" s="1"/>
  <c r="J466" i="17"/>
  <c r="O466" i="17" s="1"/>
  <c r="J465" i="17"/>
  <c r="J464" i="17"/>
  <c r="O464" i="17" s="1"/>
  <c r="J463" i="17"/>
  <c r="O463" i="17" s="1"/>
  <c r="J462" i="17"/>
  <c r="O462" i="17" s="1"/>
  <c r="J461" i="17"/>
  <c r="O461" i="17" s="1"/>
  <c r="J460" i="17"/>
  <c r="O460" i="17" s="1"/>
  <c r="J459" i="17"/>
  <c r="O459" i="17" s="1"/>
  <c r="J458" i="17"/>
  <c r="O458" i="17" s="1"/>
  <c r="J457" i="17"/>
  <c r="J456" i="17"/>
  <c r="O456" i="17" s="1"/>
  <c r="J455" i="17"/>
  <c r="O455" i="17" s="1"/>
  <c r="J454" i="17"/>
  <c r="O454" i="17" s="1"/>
  <c r="J453" i="17"/>
  <c r="O453" i="17" s="1"/>
  <c r="J452" i="17"/>
  <c r="O452" i="17" s="1"/>
  <c r="J451" i="17"/>
  <c r="O451" i="17" s="1"/>
  <c r="J450" i="17"/>
  <c r="O450" i="17" s="1"/>
  <c r="J449" i="17"/>
  <c r="O449" i="17" s="1"/>
  <c r="J448" i="17"/>
  <c r="O448" i="17" s="1"/>
  <c r="J447" i="17"/>
  <c r="O447" i="17" s="1"/>
  <c r="J446" i="17"/>
  <c r="O446" i="17" s="1"/>
  <c r="J445" i="17"/>
  <c r="O445" i="17" s="1"/>
  <c r="J444" i="17"/>
  <c r="O444" i="17" s="1"/>
  <c r="J443" i="17"/>
  <c r="O443" i="17" s="1"/>
  <c r="J442" i="17"/>
  <c r="O442" i="17" s="1"/>
  <c r="J441" i="17"/>
  <c r="J440" i="17"/>
  <c r="O440" i="17" s="1"/>
  <c r="J439" i="17"/>
  <c r="O439" i="17" s="1"/>
  <c r="J438" i="17"/>
  <c r="O438" i="17" s="1"/>
  <c r="J437" i="17"/>
  <c r="O437" i="17" s="1"/>
  <c r="J436" i="17"/>
  <c r="O436" i="17" s="1"/>
  <c r="J435" i="17"/>
  <c r="O435" i="17" s="1"/>
  <c r="J434" i="17"/>
  <c r="O434" i="17" s="1"/>
  <c r="J433" i="17"/>
  <c r="O433" i="17" s="1"/>
  <c r="J432" i="17"/>
  <c r="O432" i="17" s="1"/>
  <c r="J431" i="17"/>
  <c r="O431" i="17" s="1"/>
  <c r="J430" i="17"/>
  <c r="O430" i="17" s="1"/>
  <c r="J429" i="17"/>
  <c r="O429" i="17" s="1"/>
  <c r="J428" i="17"/>
  <c r="J427" i="17"/>
  <c r="O427" i="17" s="1"/>
  <c r="J426" i="17"/>
  <c r="O426" i="17" s="1"/>
  <c r="J425" i="17"/>
  <c r="O425" i="17" s="1"/>
  <c r="J424" i="17"/>
  <c r="O424" i="17" s="1"/>
  <c r="J423" i="17"/>
  <c r="O423" i="17" s="1"/>
  <c r="J422" i="17"/>
  <c r="O422" i="17" s="1"/>
  <c r="J421" i="17"/>
  <c r="O421" i="17" s="1"/>
  <c r="J420" i="17"/>
  <c r="O420" i="17" s="1"/>
  <c r="J419" i="17"/>
  <c r="O419" i="17" s="1"/>
  <c r="J418" i="17"/>
  <c r="J417" i="17"/>
  <c r="O417" i="17" s="1"/>
  <c r="J416" i="17"/>
  <c r="O416" i="17" s="1"/>
  <c r="J415" i="17"/>
  <c r="O415" i="17" s="1"/>
  <c r="J414" i="17"/>
  <c r="O414" i="17" s="1"/>
  <c r="J413" i="17"/>
  <c r="O413" i="17" s="1"/>
  <c r="J412" i="17"/>
  <c r="O412" i="17" s="1"/>
  <c r="J411" i="17"/>
  <c r="O411" i="17" s="1"/>
  <c r="J410" i="17"/>
  <c r="O410" i="17" s="1"/>
  <c r="J409" i="17"/>
  <c r="O409" i="17" s="1"/>
  <c r="J408" i="17"/>
  <c r="O408" i="17" s="1"/>
  <c r="J407" i="17"/>
  <c r="O407" i="17" s="1"/>
  <c r="J406" i="17"/>
  <c r="O406" i="17" s="1"/>
  <c r="J405" i="17"/>
  <c r="O405" i="17" s="1"/>
  <c r="J404" i="17"/>
  <c r="O404" i="17" s="1"/>
  <c r="J403" i="17"/>
  <c r="O403" i="17" s="1"/>
  <c r="J402" i="17"/>
  <c r="O402" i="17" s="1"/>
  <c r="J401" i="17"/>
  <c r="O401" i="17" s="1"/>
  <c r="J400" i="17"/>
  <c r="O400" i="17" s="1"/>
  <c r="J399" i="17"/>
  <c r="O399" i="17" s="1"/>
  <c r="J398" i="17"/>
  <c r="O398" i="17" s="1"/>
  <c r="J397" i="17"/>
  <c r="O397" i="17" s="1"/>
  <c r="J396" i="17"/>
  <c r="O396" i="17" s="1"/>
  <c r="J395" i="17"/>
  <c r="O395" i="17" s="1"/>
  <c r="J394" i="17"/>
  <c r="O394" i="17" s="1"/>
  <c r="J393" i="17"/>
  <c r="O393" i="17" s="1"/>
  <c r="J392" i="17"/>
  <c r="O392" i="17" s="1"/>
  <c r="J391" i="17"/>
  <c r="O391" i="17" s="1"/>
  <c r="J390" i="17"/>
  <c r="O390" i="17" s="1"/>
  <c r="J389" i="17"/>
  <c r="O389" i="17" s="1"/>
  <c r="J388" i="17"/>
  <c r="O388" i="17" s="1"/>
  <c r="J387" i="17"/>
  <c r="O387" i="17" s="1"/>
  <c r="J386" i="17"/>
  <c r="O386" i="17" s="1"/>
  <c r="J385" i="17"/>
  <c r="O385" i="17" s="1"/>
  <c r="J384" i="17"/>
  <c r="O384" i="17" s="1"/>
  <c r="J383" i="17"/>
  <c r="O383" i="17" s="1"/>
  <c r="J382" i="17"/>
  <c r="O382" i="17" s="1"/>
  <c r="J381" i="17"/>
  <c r="O381" i="17" s="1"/>
  <c r="J380" i="17"/>
  <c r="O380" i="17" s="1"/>
  <c r="J379" i="17"/>
  <c r="O379" i="17" s="1"/>
  <c r="J378" i="17"/>
  <c r="O378" i="17" s="1"/>
  <c r="J377" i="17"/>
  <c r="O377" i="17" s="1"/>
  <c r="J376" i="17"/>
  <c r="O376" i="17" s="1"/>
  <c r="J375" i="17"/>
  <c r="O375" i="17" s="1"/>
  <c r="J374" i="17"/>
  <c r="O374" i="17" s="1"/>
  <c r="J373" i="17"/>
  <c r="O373" i="17" s="1"/>
  <c r="J372" i="17"/>
  <c r="O372" i="17" s="1"/>
  <c r="J371" i="17"/>
  <c r="O371" i="17" s="1"/>
  <c r="J370" i="17"/>
  <c r="O370" i="17" s="1"/>
  <c r="J369" i="17"/>
  <c r="O369" i="17" s="1"/>
  <c r="J368" i="17"/>
  <c r="O368" i="17" s="1"/>
  <c r="J367" i="17"/>
  <c r="O367" i="17" s="1"/>
  <c r="J366" i="17"/>
  <c r="O366" i="17" s="1"/>
  <c r="J365" i="17"/>
  <c r="O365" i="17" s="1"/>
  <c r="J364" i="17"/>
  <c r="J363" i="17"/>
  <c r="O363" i="17" s="1"/>
  <c r="J362" i="17"/>
  <c r="O362" i="17" s="1"/>
  <c r="J361" i="17"/>
  <c r="J360" i="17"/>
  <c r="O360" i="17" s="1"/>
  <c r="J359" i="17"/>
  <c r="O359" i="17" s="1"/>
  <c r="J358" i="17"/>
  <c r="O358" i="17" s="1"/>
  <c r="J357" i="17"/>
  <c r="O357" i="17" s="1"/>
  <c r="J356" i="17"/>
  <c r="O356" i="17" s="1"/>
  <c r="J355" i="17"/>
  <c r="O355" i="17" s="1"/>
  <c r="J354" i="17"/>
  <c r="J353" i="17"/>
  <c r="O353" i="17" s="1"/>
  <c r="J352" i="17"/>
  <c r="O352" i="17" s="1"/>
  <c r="J351" i="17"/>
  <c r="O351" i="17" s="1"/>
  <c r="J350" i="17"/>
  <c r="O350" i="17" s="1"/>
  <c r="J349" i="17"/>
  <c r="O349" i="17" s="1"/>
  <c r="J348" i="17"/>
  <c r="O348" i="17" s="1"/>
  <c r="J347" i="17"/>
  <c r="O347" i="17" s="1"/>
  <c r="J346" i="17"/>
  <c r="O346" i="17" s="1"/>
  <c r="J345" i="17"/>
  <c r="O345" i="17" s="1"/>
  <c r="J344" i="17"/>
  <c r="O344" i="17" s="1"/>
  <c r="J343" i="17"/>
  <c r="O343" i="17" s="1"/>
  <c r="J342" i="17"/>
  <c r="O342" i="17" s="1"/>
  <c r="J341" i="17"/>
  <c r="O341" i="17" s="1"/>
  <c r="J340" i="17"/>
  <c r="O340" i="17" s="1"/>
  <c r="J339" i="17"/>
  <c r="O339" i="17" s="1"/>
  <c r="J338" i="17"/>
  <c r="J337" i="17"/>
  <c r="O337" i="17" s="1"/>
  <c r="J336" i="17"/>
  <c r="O336" i="17" s="1"/>
  <c r="J335" i="17"/>
  <c r="O335" i="17" s="1"/>
  <c r="J334" i="17"/>
  <c r="O334" i="17" s="1"/>
  <c r="J333" i="17"/>
  <c r="O333" i="17" s="1"/>
  <c r="J332" i="17"/>
  <c r="O332" i="17" s="1"/>
  <c r="J331" i="17"/>
  <c r="O331" i="17" s="1"/>
  <c r="J330" i="17"/>
  <c r="O330" i="17" s="1"/>
  <c r="J329" i="17"/>
  <c r="O329" i="17" s="1"/>
  <c r="J328" i="17"/>
  <c r="O328" i="17" s="1"/>
  <c r="J327" i="17"/>
  <c r="O327" i="17" s="1"/>
  <c r="J326" i="17"/>
  <c r="O326" i="17" s="1"/>
  <c r="J325" i="17"/>
  <c r="O325" i="17" s="1"/>
  <c r="J324" i="17"/>
  <c r="O324" i="17" s="1"/>
  <c r="J323" i="17"/>
  <c r="O323" i="17" s="1"/>
  <c r="J322" i="17"/>
  <c r="J321" i="17"/>
  <c r="O321" i="17" s="1"/>
  <c r="J320" i="17"/>
  <c r="O320" i="17" s="1"/>
  <c r="J319" i="17"/>
  <c r="O319" i="17" s="1"/>
  <c r="J318" i="17"/>
  <c r="O318" i="17" s="1"/>
  <c r="J317" i="17"/>
  <c r="O317" i="17" s="1"/>
  <c r="J316" i="17"/>
  <c r="O316" i="17" s="1"/>
  <c r="J315" i="17"/>
  <c r="O315" i="17" s="1"/>
  <c r="J314" i="17"/>
  <c r="J313" i="17"/>
  <c r="O313" i="17" s="1"/>
  <c r="J312" i="17"/>
  <c r="O312" i="17" s="1"/>
  <c r="J311" i="17"/>
  <c r="O311" i="17" s="1"/>
  <c r="J310" i="17"/>
  <c r="O310" i="17" s="1"/>
  <c r="J309" i="17"/>
  <c r="O309" i="17" s="1"/>
  <c r="J308" i="17"/>
  <c r="O308" i="17" s="1"/>
  <c r="J307" i="17"/>
  <c r="O307" i="17" s="1"/>
  <c r="J306" i="17"/>
  <c r="O306" i="17" s="1"/>
  <c r="J305" i="17"/>
  <c r="O305" i="17" s="1"/>
  <c r="J304" i="17"/>
  <c r="O304" i="17" s="1"/>
  <c r="J303" i="17"/>
  <c r="O303" i="17" s="1"/>
  <c r="J302" i="17"/>
  <c r="O302" i="17" s="1"/>
  <c r="J301" i="17"/>
  <c r="O301" i="17" s="1"/>
  <c r="J300" i="17"/>
  <c r="O300" i="17" s="1"/>
  <c r="J299" i="17"/>
  <c r="J298" i="17"/>
  <c r="O298" i="17" s="1"/>
  <c r="J297" i="17"/>
  <c r="O297" i="17" s="1"/>
  <c r="J296" i="17"/>
  <c r="O296" i="17" s="1"/>
  <c r="J295" i="17"/>
  <c r="O295" i="17" s="1"/>
  <c r="J294" i="17"/>
  <c r="O294" i="17" s="1"/>
  <c r="J293" i="17"/>
  <c r="O293" i="17" s="1"/>
  <c r="J292" i="17"/>
  <c r="J291" i="17"/>
  <c r="O291" i="17" s="1"/>
  <c r="J290" i="17"/>
  <c r="O290" i="17" s="1"/>
  <c r="J289" i="17"/>
  <c r="O289" i="17" s="1"/>
  <c r="J288" i="17"/>
  <c r="O288" i="17" s="1"/>
  <c r="J287" i="17"/>
  <c r="J286" i="17"/>
  <c r="J285" i="17"/>
  <c r="O285" i="17" s="1"/>
  <c r="J284" i="17"/>
  <c r="O284" i="17" s="1"/>
  <c r="J283" i="17"/>
  <c r="O283" i="17" s="1"/>
  <c r="J282" i="17"/>
  <c r="O282" i="17" s="1"/>
  <c r="J281" i="17"/>
  <c r="O281" i="17" s="1"/>
  <c r="J280" i="17"/>
  <c r="O280" i="17" s="1"/>
  <c r="J279" i="17"/>
  <c r="O279" i="17" s="1"/>
  <c r="J278" i="17"/>
  <c r="J277" i="17"/>
  <c r="O277" i="17" s="1"/>
  <c r="J276" i="17"/>
  <c r="O276" i="17" s="1"/>
  <c r="J275" i="17"/>
  <c r="O275" i="17" s="1"/>
  <c r="J274" i="17"/>
  <c r="O274" i="17" s="1"/>
  <c r="J273" i="17"/>
  <c r="O273" i="17" s="1"/>
  <c r="J272" i="17"/>
  <c r="O272" i="17" s="1"/>
  <c r="J271" i="17"/>
  <c r="O271" i="17" s="1"/>
  <c r="J270" i="17"/>
  <c r="O270" i="17" s="1"/>
  <c r="J269" i="17"/>
  <c r="O269" i="17" s="1"/>
  <c r="J268" i="17"/>
  <c r="O268" i="17" s="1"/>
  <c r="J267" i="17"/>
  <c r="O267" i="17" s="1"/>
  <c r="J266" i="17"/>
  <c r="J265" i="17"/>
  <c r="O265" i="17" s="1"/>
  <c r="J264" i="17"/>
  <c r="O264" i="17" s="1"/>
  <c r="J263" i="17"/>
  <c r="O263" i="17" s="1"/>
  <c r="J262" i="17"/>
  <c r="O262" i="17" s="1"/>
  <c r="J261" i="17"/>
  <c r="O261" i="17" s="1"/>
  <c r="J260" i="17"/>
  <c r="O260" i="17" s="1"/>
  <c r="J259" i="17"/>
  <c r="O259" i="17" s="1"/>
  <c r="J258" i="17"/>
  <c r="O258" i="17" s="1"/>
  <c r="J257" i="17"/>
  <c r="O257" i="17" s="1"/>
  <c r="J256" i="17"/>
  <c r="O256" i="17" s="1"/>
  <c r="J255" i="17"/>
  <c r="O255" i="17" s="1"/>
  <c r="J254" i="17"/>
  <c r="O254" i="17" s="1"/>
  <c r="J253" i="17"/>
  <c r="O253" i="17" s="1"/>
  <c r="J252" i="17"/>
  <c r="O252" i="17" s="1"/>
  <c r="J251" i="17"/>
  <c r="O251" i="17" s="1"/>
  <c r="J250" i="17"/>
  <c r="O250" i="17" s="1"/>
  <c r="J249" i="17"/>
  <c r="O249" i="17" s="1"/>
  <c r="J248" i="17"/>
  <c r="O248" i="17" s="1"/>
  <c r="J247" i="17"/>
  <c r="O247" i="17" s="1"/>
  <c r="J246" i="17"/>
  <c r="O246" i="17" s="1"/>
  <c r="J245" i="17"/>
  <c r="O245" i="17" s="1"/>
  <c r="J244" i="17"/>
  <c r="O244" i="17" s="1"/>
  <c r="J243" i="17"/>
  <c r="O243" i="17" s="1"/>
  <c r="J242" i="17"/>
  <c r="O242" i="17" s="1"/>
  <c r="J241" i="17"/>
  <c r="O241" i="17" s="1"/>
  <c r="J240" i="17"/>
  <c r="O240" i="17" s="1"/>
  <c r="J239" i="17"/>
  <c r="O239" i="17" s="1"/>
  <c r="J238" i="17"/>
  <c r="O238" i="17" s="1"/>
  <c r="J237" i="17"/>
  <c r="O237" i="17" s="1"/>
  <c r="J236" i="17"/>
  <c r="O236" i="17" s="1"/>
  <c r="J235" i="17"/>
  <c r="O235" i="17" s="1"/>
  <c r="J234" i="17"/>
  <c r="O234" i="17" s="1"/>
  <c r="J233" i="17"/>
  <c r="O233" i="17" s="1"/>
  <c r="J232" i="17"/>
  <c r="O232" i="17" s="1"/>
  <c r="J231" i="17"/>
  <c r="O231" i="17" s="1"/>
  <c r="J230" i="17"/>
  <c r="O230" i="17" s="1"/>
  <c r="J229" i="17"/>
  <c r="O229" i="17" s="1"/>
  <c r="J228" i="17"/>
  <c r="O228" i="17" s="1"/>
  <c r="J227" i="17"/>
  <c r="O227" i="17" s="1"/>
  <c r="J226" i="17"/>
  <c r="O226" i="17" s="1"/>
  <c r="J225" i="17"/>
  <c r="O225" i="17" s="1"/>
  <c r="J224" i="17"/>
  <c r="O224" i="17" s="1"/>
  <c r="J223" i="17"/>
  <c r="O223" i="17" s="1"/>
  <c r="J222" i="17"/>
  <c r="O222" i="17" s="1"/>
  <c r="J221" i="17"/>
  <c r="O221" i="17" s="1"/>
  <c r="J220" i="17"/>
  <c r="O220" i="17" s="1"/>
  <c r="J219" i="17"/>
  <c r="O219" i="17" s="1"/>
  <c r="J218" i="17"/>
  <c r="O218" i="17" s="1"/>
  <c r="J217" i="17"/>
  <c r="O217" i="17" s="1"/>
  <c r="J216" i="17"/>
  <c r="O216" i="17" s="1"/>
  <c r="J215" i="17"/>
  <c r="O215" i="17" s="1"/>
  <c r="J214" i="17"/>
  <c r="O214" i="17" s="1"/>
  <c r="J213" i="17"/>
  <c r="O213" i="17" s="1"/>
  <c r="J212" i="17"/>
  <c r="O212" i="17" s="1"/>
  <c r="J211" i="17"/>
  <c r="O211" i="17" s="1"/>
  <c r="J210" i="17"/>
  <c r="O210" i="17" s="1"/>
  <c r="J209" i="17"/>
  <c r="O209" i="17" s="1"/>
  <c r="J208" i="17"/>
  <c r="O208" i="17" s="1"/>
  <c r="J207" i="17"/>
  <c r="O207" i="17" s="1"/>
  <c r="J206" i="17"/>
  <c r="O206" i="17" s="1"/>
  <c r="J205" i="17"/>
  <c r="O205" i="17" s="1"/>
  <c r="J204" i="17"/>
  <c r="O204" i="17" s="1"/>
  <c r="J203" i="17"/>
  <c r="O203" i="17" s="1"/>
  <c r="J202" i="17"/>
  <c r="O202" i="17" s="1"/>
  <c r="J201" i="17"/>
  <c r="O201" i="17" s="1"/>
  <c r="J200" i="17"/>
  <c r="O200" i="17" s="1"/>
  <c r="J199" i="17"/>
  <c r="O199" i="17" s="1"/>
  <c r="J198" i="17"/>
  <c r="O198" i="17" s="1"/>
  <c r="J197" i="17"/>
  <c r="O197" i="17" s="1"/>
  <c r="J196" i="17"/>
  <c r="O196" i="17" s="1"/>
  <c r="J195" i="17"/>
  <c r="O195" i="17" s="1"/>
  <c r="J194" i="17"/>
  <c r="O194" i="17" s="1"/>
  <c r="J193" i="17"/>
  <c r="O193" i="17" s="1"/>
  <c r="J192" i="17"/>
  <c r="O192" i="17" s="1"/>
  <c r="J191" i="17"/>
  <c r="O191" i="17" s="1"/>
  <c r="J190" i="17"/>
  <c r="O190" i="17" s="1"/>
  <c r="J189" i="17"/>
  <c r="O189" i="17" s="1"/>
  <c r="J188" i="17"/>
  <c r="O188" i="17" s="1"/>
  <c r="J187" i="17"/>
  <c r="O187" i="17" s="1"/>
  <c r="J186" i="17"/>
  <c r="O186" i="17" s="1"/>
  <c r="J185" i="17"/>
  <c r="O185" i="17" s="1"/>
  <c r="J184" i="17"/>
  <c r="O184" i="17" s="1"/>
  <c r="J183" i="17"/>
  <c r="O183" i="17" s="1"/>
  <c r="J182" i="17"/>
  <c r="O182" i="17" s="1"/>
  <c r="J181" i="17"/>
  <c r="O181" i="17" s="1"/>
  <c r="J180" i="17"/>
  <c r="O180" i="17" s="1"/>
  <c r="J179" i="17"/>
  <c r="O179" i="17" s="1"/>
  <c r="J178" i="17"/>
  <c r="O178" i="17" s="1"/>
  <c r="J177" i="17"/>
  <c r="O177" i="17" s="1"/>
  <c r="J176" i="17"/>
  <c r="O176" i="17" s="1"/>
  <c r="J175" i="17"/>
  <c r="O175" i="17" s="1"/>
  <c r="J174" i="17"/>
  <c r="O174" i="17" s="1"/>
  <c r="J173" i="17"/>
  <c r="O173" i="17" s="1"/>
  <c r="J172" i="17"/>
  <c r="O172" i="17" s="1"/>
  <c r="J171" i="17"/>
  <c r="O171" i="17" s="1"/>
  <c r="J170" i="17"/>
  <c r="O170" i="17" s="1"/>
  <c r="J169" i="17"/>
  <c r="O169" i="17" s="1"/>
  <c r="J168" i="17"/>
  <c r="O168" i="17" s="1"/>
  <c r="J167" i="17"/>
  <c r="O167" i="17" s="1"/>
  <c r="J166" i="17"/>
  <c r="O166" i="17" s="1"/>
  <c r="J165" i="17"/>
  <c r="O165" i="17" s="1"/>
  <c r="J164" i="17"/>
  <c r="O164" i="17" s="1"/>
  <c r="J163" i="17"/>
  <c r="O163" i="17" s="1"/>
  <c r="J162" i="17"/>
  <c r="J161" i="17"/>
  <c r="O161" i="17" s="1"/>
  <c r="J160" i="17"/>
  <c r="O160" i="17" s="1"/>
  <c r="J159" i="17"/>
  <c r="O159" i="17" s="1"/>
  <c r="J158" i="17"/>
  <c r="O158" i="17" s="1"/>
  <c r="J157" i="17"/>
  <c r="O157" i="17" s="1"/>
  <c r="J156" i="17"/>
  <c r="O156" i="17" s="1"/>
  <c r="J155" i="17"/>
  <c r="O155" i="17" s="1"/>
  <c r="J154" i="17"/>
  <c r="J153" i="17"/>
  <c r="O153" i="17" s="1"/>
  <c r="J152" i="17"/>
  <c r="O152" i="17" s="1"/>
  <c r="J151" i="17"/>
  <c r="O151" i="17" s="1"/>
  <c r="J150" i="17"/>
  <c r="O150" i="17" s="1"/>
  <c r="J149" i="17"/>
  <c r="O149" i="17" s="1"/>
  <c r="J148" i="17"/>
  <c r="O148" i="17" s="1"/>
  <c r="J147" i="17"/>
  <c r="O147" i="17" s="1"/>
  <c r="J146" i="17"/>
  <c r="O146" i="17" s="1"/>
  <c r="J145" i="17"/>
  <c r="O145" i="17" s="1"/>
  <c r="J144" i="17"/>
  <c r="O144" i="17" s="1"/>
  <c r="J143" i="17"/>
  <c r="O143" i="17" s="1"/>
  <c r="J142" i="17"/>
  <c r="O142" i="17" s="1"/>
  <c r="J141" i="17"/>
  <c r="O141" i="17" s="1"/>
  <c r="J140" i="17"/>
  <c r="O140" i="17" s="1"/>
  <c r="J139" i="17"/>
  <c r="O139" i="17" s="1"/>
  <c r="J138" i="17"/>
  <c r="O138" i="17" s="1"/>
  <c r="J137" i="17"/>
  <c r="O137" i="17" s="1"/>
  <c r="J136" i="17"/>
  <c r="O136" i="17" s="1"/>
  <c r="J135" i="17"/>
  <c r="O135" i="17" s="1"/>
  <c r="J134" i="17"/>
  <c r="O134" i="17" s="1"/>
  <c r="J133" i="17"/>
  <c r="O133" i="17" s="1"/>
  <c r="J132" i="17"/>
  <c r="O132" i="17" s="1"/>
  <c r="J131" i="17"/>
  <c r="O131" i="17" s="1"/>
  <c r="J130" i="17"/>
  <c r="O130" i="17" s="1"/>
  <c r="J129" i="17"/>
  <c r="O129" i="17" s="1"/>
  <c r="J128" i="17"/>
  <c r="O128" i="17" s="1"/>
  <c r="J127" i="17"/>
  <c r="O127" i="17" s="1"/>
  <c r="J126" i="17"/>
  <c r="O126" i="17" s="1"/>
  <c r="J125" i="17"/>
  <c r="O125" i="17" s="1"/>
  <c r="J124" i="17"/>
  <c r="O124" i="17" s="1"/>
  <c r="J123" i="17"/>
  <c r="O123" i="17" s="1"/>
  <c r="J122" i="17"/>
  <c r="O122" i="17" s="1"/>
  <c r="J121" i="17"/>
  <c r="O121" i="17" s="1"/>
  <c r="J120" i="17"/>
  <c r="O120" i="17" s="1"/>
  <c r="J119" i="17"/>
  <c r="O119" i="17" s="1"/>
  <c r="J118" i="17"/>
  <c r="O118" i="17" s="1"/>
  <c r="J117" i="17"/>
  <c r="O117" i="17" s="1"/>
  <c r="J116" i="17"/>
  <c r="O116" i="17" s="1"/>
  <c r="J115" i="17"/>
  <c r="O115" i="17" s="1"/>
  <c r="J114" i="17"/>
  <c r="O114" i="17" s="1"/>
  <c r="J113" i="17"/>
  <c r="O113" i="17" s="1"/>
  <c r="J112" i="17"/>
  <c r="O112" i="17" s="1"/>
  <c r="J111" i="17"/>
  <c r="O111" i="17" s="1"/>
  <c r="J110" i="17"/>
  <c r="O110" i="17" s="1"/>
  <c r="J109" i="17"/>
  <c r="O109" i="17" s="1"/>
  <c r="J108" i="17"/>
  <c r="O108" i="17" s="1"/>
  <c r="J107" i="17"/>
  <c r="O107" i="17" s="1"/>
  <c r="J106" i="17"/>
  <c r="O106" i="17" s="1"/>
  <c r="J105" i="17"/>
  <c r="O105" i="17" s="1"/>
  <c r="J104" i="17"/>
  <c r="O104" i="17" s="1"/>
  <c r="J103" i="17"/>
  <c r="O103" i="17" s="1"/>
  <c r="J102" i="17"/>
  <c r="O102" i="17" s="1"/>
  <c r="J101" i="17"/>
  <c r="O101" i="17" s="1"/>
  <c r="J100" i="17"/>
  <c r="O100" i="17" s="1"/>
  <c r="J99" i="17"/>
  <c r="O99" i="17" s="1"/>
  <c r="J98" i="17"/>
  <c r="O98" i="17" s="1"/>
  <c r="J97" i="17"/>
  <c r="O97" i="17" s="1"/>
  <c r="J96" i="17"/>
  <c r="O96" i="17" s="1"/>
  <c r="J95" i="17"/>
  <c r="O95" i="17" s="1"/>
  <c r="J94" i="17"/>
  <c r="J93" i="17"/>
  <c r="O93" i="17" s="1"/>
  <c r="J92" i="17"/>
  <c r="O92" i="17" s="1"/>
  <c r="J91" i="17"/>
  <c r="O91" i="17" s="1"/>
  <c r="J90" i="17"/>
  <c r="O90" i="17" s="1"/>
  <c r="J89" i="17"/>
  <c r="O89" i="17" s="1"/>
  <c r="J88" i="17"/>
  <c r="O88" i="17" s="1"/>
  <c r="J87" i="17"/>
  <c r="O87" i="17" s="1"/>
  <c r="J86" i="17"/>
  <c r="O86" i="17" s="1"/>
  <c r="J85" i="17"/>
  <c r="J84" i="17"/>
  <c r="J83" i="17"/>
  <c r="J82" i="17"/>
  <c r="J81" i="17"/>
  <c r="O81" i="17" s="1"/>
  <c r="J80" i="17"/>
  <c r="O80" i="17" s="1"/>
  <c r="J79" i="17"/>
  <c r="O79" i="17" s="1"/>
  <c r="J78" i="17"/>
  <c r="O78" i="17" s="1"/>
  <c r="J77" i="17"/>
  <c r="O77" i="17" s="1"/>
  <c r="J76" i="17"/>
  <c r="J75" i="17"/>
  <c r="J74" i="17"/>
  <c r="O74" i="17" s="1"/>
  <c r="J73" i="17"/>
  <c r="O73" i="17" s="1"/>
  <c r="J72" i="17"/>
  <c r="O72" i="17" s="1"/>
  <c r="J71" i="17"/>
  <c r="O71" i="17" s="1"/>
  <c r="J70" i="17"/>
  <c r="O70" i="17" s="1"/>
  <c r="J69" i="17"/>
  <c r="J68" i="17"/>
  <c r="J67" i="17"/>
  <c r="O67" i="17" s="1"/>
  <c r="J66" i="17"/>
  <c r="J65" i="17"/>
  <c r="O65" i="17" s="1"/>
  <c r="J64" i="17"/>
  <c r="O64" i="17" s="1"/>
  <c r="J63" i="17"/>
  <c r="O63" i="17" s="1"/>
  <c r="J62" i="17"/>
  <c r="J61" i="17"/>
  <c r="O61" i="17" s="1"/>
  <c r="J60" i="17"/>
  <c r="O60" i="17" s="1"/>
  <c r="J59" i="17"/>
  <c r="J58" i="17"/>
  <c r="O58" i="17" s="1"/>
  <c r="J57" i="17"/>
  <c r="J56" i="17"/>
  <c r="J55" i="17"/>
  <c r="O55" i="17" s="1"/>
  <c r="J54" i="17"/>
  <c r="J53" i="17"/>
  <c r="J52" i="17"/>
  <c r="O52" i="17" s="1"/>
  <c r="J51" i="17"/>
  <c r="O51" i="17" s="1"/>
  <c r="J50" i="17"/>
  <c r="O50" i="17" s="1"/>
  <c r="J49" i="17"/>
  <c r="O49" i="17" s="1"/>
  <c r="J48" i="17"/>
  <c r="O48" i="17" s="1"/>
  <c r="J47" i="17"/>
  <c r="O47" i="17" s="1"/>
  <c r="J46" i="17"/>
  <c r="J45" i="17"/>
  <c r="J44" i="17"/>
  <c r="J43" i="17"/>
  <c r="O43" i="17" s="1"/>
  <c r="J42" i="17"/>
  <c r="J41" i="17"/>
  <c r="O41" i="17" s="1"/>
  <c r="J40" i="17"/>
  <c r="O40" i="17" s="1"/>
  <c r="J39" i="17"/>
  <c r="O39" i="17" s="1"/>
  <c r="J38" i="17"/>
  <c r="O38" i="17" s="1"/>
  <c r="J37" i="17"/>
  <c r="O37" i="17" s="1"/>
  <c r="J36" i="17"/>
  <c r="J35" i="17"/>
  <c r="J34" i="17"/>
  <c r="J33" i="17"/>
  <c r="J32" i="17"/>
  <c r="O32" i="17" s="1"/>
  <c r="J31" i="17"/>
  <c r="O31" i="17" s="1"/>
  <c r="J30" i="17"/>
  <c r="O30" i="17" s="1"/>
  <c r="J29" i="17"/>
  <c r="O29" i="17" s="1"/>
  <c r="J28" i="17"/>
  <c r="O28" i="17" s="1"/>
  <c r="J27" i="17"/>
  <c r="J26" i="17"/>
  <c r="O26" i="17" s="1"/>
  <c r="J25" i="17"/>
  <c r="O25" i="17" s="1"/>
  <c r="J24" i="17"/>
  <c r="O24" i="17" s="1"/>
  <c r="J23" i="17"/>
  <c r="O23" i="17" s="1"/>
  <c r="J22" i="17"/>
  <c r="J21" i="17"/>
  <c r="O21" i="17" s="1"/>
  <c r="J20" i="17"/>
  <c r="O20" i="17" s="1"/>
  <c r="J19" i="17"/>
  <c r="O19" i="17" s="1"/>
  <c r="J18" i="17"/>
  <c r="O18" i="17" s="1"/>
  <c r="J17" i="17"/>
  <c r="O17" i="17" s="1"/>
  <c r="J16" i="17"/>
  <c r="O16" i="17" s="1"/>
  <c r="J15" i="17"/>
  <c r="O15" i="17" s="1"/>
  <c r="J14" i="17"/>
  <c r="J13" i="17"/>
  <c r="O13" i="17" s="1"/>
  <c r="J12" i="17"/>
  <c r="O12" i="17" s="1"/>
  <c r="J11" i="17"/>
  <c r="J10" i="17"/>
  <c r="O10" i="17" s="1"/>
  <c r="J9" i="17"/>
  <c r="O9" i="17" s="1"/>
  <c r="J8" i="17"/>
  <c r="O8" i="17" s="1"/>
  <c r="J7" i="17"/>
  <c r="O7" i="17" s="1"/>
  <c r="J6" i="17"/>
  <c r="J5" i="17"/>
  <c r="O5" i="17" s="1"/>
  <c r="J4" i="17"/>
  <c r="J3" i="17"/>
  <c r="O3" i="17" s="1"/>
  <c r="J2" i="17"/>
  <c r="O2" i="17" s="1"/>
  <c r="I1001" i="17"/>
  <c r="N1001" i="17" s="1"/>
  <c r="I1000" i="17"/>
  <c r="N1000" i="17" s="1"/>
  <c r="I999" i="17"/>
  <c r="N999" i="17" s="1"/>
  <c r="I998" i="17"/>
  <c r="N998" i="17" s="1"/>
  <c r="I997" i="17"/>
  <c r="N997" i="17" s="1"/>
  <c r="I996" i="17"/>
  <c r="N996" i="17" s="1"/>
  <c r="I995" i="17"/>
  <c r="N995" i="17" s="1"/>
  <c r="I994" i="17"/>
  <c r="N994" i="17" s="1"/>
  <c r="I993" i="17"/>
  <c r="I992" i="17"/>
  <c r="I991" i="17"/>
  <c r="N991" i="17" s="1"/>
  <c r="I990" i="17"/>
  <c r="N990" i="17" s="1"/>
  <c r="I989" i="17"/>
  <c r="N989" i="17" s="1"/>
  <c r="I988" i="17"/>
  <c r="N988" i="17" s="1"/>
  <c r="I987" i="17"/>
  <c r="N987" i="17" s="1"/>
  <c r="I986" i="17"/>
  <c r="N986" i="17" s="1"/>
  <c r="I985" i="17"/>
  <c r="N985" i="17" s="1"/>
  <c r="I984" i="17"/>
  <c r="N984" i="17" s="1"/>
  <c r="I983" i="17"/>
  <c r="N983" i="17" s="1"/>
  <c r="I982" i="17"/>
  <c r="N982" i="17" s="1"/>
  <c r="I981" i="17"/>
  <c r="N981" i="17" s="1"/>
  <c r="I980" i="17"/>
  <c r="N980" i="17" s="1"/>
  <c r="I979" i="17"/>
  <c r="N979" i="17" s="1"/>
  <c r="I978" i="17"/>
  <c r="N978" i="17" s="1"/>
  <c r="I977" i="17"/>
  <c r="I976" i="17"/>
  <c r="N976" i="17" s="1"/>
  <c r="I975" i="17"/>
  <c r="N975" i="17" s="1"/>
  <c r="I974" i="17"/>
  <c r="N974" i="17" s="1"/>
  <c r="I973" i="17"/>
  <c r="N973" i="17" s="1"/>
  <c r="I972" i="17"/>
  <c r="N972" i="17" s="1"/>
  <c r="I971" i="17"/>
  <c r="N971" i="17" s="1"/>
  <c r="I970" i="17"/>
  <c r="N970" i="17" s="1"/>
  <c r="I969" i="17"/>
  <c r="N969" i="17" s="1"/>
  <c r="I968" i="17"/>
  <c r="N968" i="17" s="1"/>
  <c r="I967" i="17"/>
  <c r="N967" i="17" s="1"/>
  <c r="I966" i="17"/>
  <c r="N966" i="17" s="1"/>
  <c r="I965" i="17"/>
  <c r="N965" i="17" s="1"/>
  <c r="I964" i="17"/>
  <c r="N964" i="17" s="1"/>
  <c r="I963" i="17"/>
  <c r="N963" i="17" s="1"/>
  <c r="I962" i="17"/>
  <c r="I961" i="17"/>
  <c r="N961" i="17" s="1"/>
  <c r="I960" i="17"/>
  <c r="N960" i="17" s="1"/>
  <c r="I959" i="17"/>
  <c r="N959" i="17" s="1"/>
  <c r="I958" i="17"/>
  <c r="N958" i="17" s="1"/>
  <c r="I957" i="17"/>
  <c r="N957" i="17" s="1"/>
  <c r="I956" i="17"/>
  <c r="N956" i="17" s="1"/>
  <c r="I955" i="17"/>
  <c r="N955" i="17" s="1"/>
  <c r="I954" i="17"/>
  <c r="N954" i="17" s="1"/>
  <c r="I953" i="17"/>
  <c r="N953" i="17" s="1"/>
  <c r="I952" i="17"/>
  <c r="N952" i="17" s="1"/>
  <c r="I951" i="17"/>
  <c r="N951" i="17" s="1"/>
  <c r="I950" i="17"/>
  <c r="N950" i="17" s="1"/>
  <c r="I949" i="17"/>
  <c r="N949" i="17" s="1"/>
  <c r="I948" i="17"/>
  <c r="N948" i="17" s="1"/>
  <c r="I947" i="17"/>
  <c r="N947" i="17" s="1"/>
  <c r="I946" i="17"/>
  <c r="I945" i="17"/>
  <c r="N945" i="17" s="1"/>
  <c r="I944" i="17"/>
  <c r="N944" i="17" s="1"/>
  <c r="I943" i="17"/>
  <c r="N943" i="17" s="1"/>
  <c r="I942" i="17"/>
  <c r="N942" i="17" s="1"/>
  <c r="I941" i="17"/>
  <c r="N941" i="17" s="1"/>
  <c r="I940" i="17"/>
  <c r="N940" i="17" s="1"/>
  <c r="I939" i="17"/>
  <c r="N939" i="17" s="1"/>
  <c r="I938" i="17"/>
  <c r="N938" i="17" s="1"/>
  <c r="I937" i="17"/>
  <c r="N937" i="17" s="1"/>
  <c r="I936" i="17"/>
  <c r="N936" i="17" s="1"/>
  <c r="I935" i="17"/>
  <c r="N935" i="17" s="1"/>
  <c r="I934" i="17"/>
  <c r="N934" i="17" s="1"/>
  <c r="I933" i="17"/>
  <c r="N933" i="17" s="1"/>
  <c r="I932" i="17"/>
  <c r="N932" i="17" s="1"/>
  <c r="I931" i="17"/>
  <c r="N931" i="17" s="1"/>
  <c r="I930" i="17"/>
  <c r="N930" i="17" s="1"/>
  <c r="I929" i="17"/>
  <c r="N929" i="17" s="1"/>
  <c r="I928" i="17"/>
  <c r="N928" i="17" s="1"/>
  <c r="I927" i="17"/>
  <c r="N927" i="17" s="1"/>
  <c r="I926" i="17"/>
  <c r="N926" i="17" s="1"/>
  <c r="I925" i="17"/>
  <c r="N925" i="17" s="1"/>
  <c r="I924" i="17"/>
  <c r="N924" i="17" s="1"/>
  <c r="I923" i="17"/>
  <c r="N923" i="17" s="1"/>
  <c r="I922" i="17"/>
  <c r="N922" i="17" s="1"/>
  <c r="I921" i="17"/>
  <c r="N921" i="17" s="1"/>
  <c r="I920" i="17"/>
  <c r="N920" i="17" s="1"/>
  <c r="I919" i="17"/>
  <c r="N919" i="17" s="1"/>
  <c r="I918" i="17"/>
  <c r="I917" i="17"/>
  <c r="I916" i="17"/>
  <c r="N916" i="17" s="1"/>
  <c r="I915" i="17"/>
  <c r="N915" i="17" s="1"/>
  <c r="I914" i="17"/>
  <c r="N914" i="17" s="1"/>
  <c r="I913" i="17"/>
  <c r="N913" i="17" s="1"/>
  <c r="I912" i="17"/>
  <c r="N912" i="17" s="1"/>
  <c r="I911" i="17"/>
  <c r="N911" i="17" s="1"/>
  <c r="I910" i="17"/>
  <c r="N910" i="17" s="1"/>
  <c r="I909" i="17"/>
  <c r="N909" i="17" s="1"/>
  <c r="I908" i="17"/>
  <c r="N908" i="17" s="1"/>
  <c r="I907" i="17"/>
  <c r="N907" i="17" s="1"/>
  <c r="I906" i="17"/>
  <c r="N906" i="17" s="1"/>
  <c r="I905" i="17"/>
  <c r="N905" i="17" s="1"/>
  <c r="I904" i="17"/>
  <c r="N904" i="17" s="1"/>
  <c r="I903" i="17"/>
  <c r="N903" i="17" s="1"/>
  <c r="I902" i="17"/>
  <c r="N902" i="17" s="1"/>
  <c r="I901" i="17"/>
  <c r="N901" i="17" s="1"/>
  <c r="I900" i="17"/>
  <c r="N900" i="17" s="1"/>
  <c r="I899" i="17"/>
  <c r="N899" i="17" s="1"/>
  <c r="I898" i="17"/>
  <c r="N898" i="17" s="1"/>
  <c r="I897" i="17"/>
  <c r="N897" i="17" s="1"/>
  <c r="I896" i="17"/>
  <c r="N896" i="17" s="1"/>
  <c r="I895" i="17"/>
  <c r="N895" i="17" s="1"/>
  <c r="I894" i="17"/>
  <c r="N894" i="17" s="1"/>
  <c r="I893" i="17"/>
  <c r="N893" i="17" s="1"/>
  <c r="I892" i="17"/>
  <c r="N892" i="17" s="1"/>
  <c r="I891" i="17"/>
  <c r="N891" i="17" s="1"/>
  <c r="I890" i="17"/>
  <c r="N890" i="17" s="1"/>
  <c r="I889" i="17"/>
  <c r="N889" i="17" s="1"/>
  <c r="I888" i="17"/>
  <c r="N888" i="17" s="1"/>
  <c r="I887" i="17"/>
  <c r="N887" i="17" s="1"/>
  <c r="I886" i="17"/>
  <c r="I885" i="17"/>
  <c r="N885" i="17" s="1"/>
  <c r="I884" i="17"/>
  <c r="N884" i="17" s="1"/>
  <c r="I883" i="17"/>
  <c r="N883" i="17" s="1"/>
  <c r="I882" i="17"/>
  <c r="N882" i="17" s="1"/>
  <c r="I881" i="17"/>
  <c r="N881" i="17" s="1"/>
  <c r="I880" i="17"/>
  <c r="N880" i="17" s="1"/>
  <c r="I879" i="17"/>
  <c r="N879" i="17" s="1"/>
  <c r="I878" i="17"/>
  <c r="I877" i="17"/>
  <c r="N877" i="17" s="1"/>
  <c r="I876" i="17"/>
  <c r="N876" i="17" s="1"/>
  <c r="I875" i="17"/>
  <c r="N875" i="17" s="1"/>
  <c r="I874" i="17"/>
  <c r="N874" i="17" s="1"/>
  <c r="I873" i="17"/>
  <c r="N873" i="17" s="1"/>
  <c r="I872" i="17"/>
  <c r="N872" i="17" s="1"/>
  <c r="I871" i="17"/>
  <c r="N871" i="17" s="1"/>
  <c r="I870" i="17"/>
  <c r="N870" i="17" s="1"/>
  <c r="I869" i="17"/>
  <c r="N869" i="17" s="1"/>
  <c r="I868" i="17"/>
  <c r="N868" i="17" s="1"/>
  <c r="I867" i="17"/>
  <c r="N867" i="17" s="1"/>
  <c r="I866" i="17"/>
  <c r="N866" i="17" s="1"/>
  <c r="I865" i="17"/>
  <c r="N865" i="17" s="1"/>
  <c r="I864" i="17"/>
  <c r="N864" i="17" s="1"/>
  <c r="I863" i="17"/>
  <c r="N863" i="17" s="1"/>
  <c r="I862" i="17"/>
  <c r="N862" i="17" s="1"/>
  <c r="I861" i="17"/>
  <c r="N861" i="17" s="1"/>
  <c r="I860" i="17"/>
  <c r="N860" i="17" s="1"/>
  <c r="I859" i="17"/>
  <c r="N859" i="17" s="1"/>
  <c r="I858" i="17"/>
  <c r="N858" i="17" s="1"/>
  <c r="I857" i="17"/>
  <c r="I856" i="17"/>
  <c r="I855" i="17"/>
  <c r="N855" i="17" s="1"/>
  <c r="I854" i="17"/>
  <c r="N854" i="17" s="1"/>
  <c r="I853" i="17"/>
  <c r="N853" i="17" s="1"/>
  <c r="I852" i="17"/>
  <c r="N852" i="17" s="1"/>
  <c r="I851" i="17"/>
  <c r="N851" i="17" s="1"/>
  <c r="I850" i="17"/>
  <c r="N850" i="17" s="1"/>
  <c r="I849" i="17"/>
  <c r="N849" i="17" s="1"/>
  <c r="I848" i="17"/>
  <c r="N848" i="17" s="1"/>
  <c r="I847" i="17"/>
  <c r="N847" i="17" s="1"/>
  <c r="I846" i="17"/>
  <c r="N846" i="17" s="1"/>
  <c r="I845" i="17"/>
  <c r="N845" i="17" s="1"/>
  <c r="I844" i="17"/>
  <c r="N844" i="17" s="1"/>
  <c r="I843" i="17"/>
  <c r="N843" i="17" s="1"/>
  <c r="I842" i="17"/>
  <c r="I841" i="17"/>
  <c r="N841" i="17" s="1"/>
  <c r="I840" i="17"/>
  <c r="N840" i="17" s="1"/>
  <c r="I839" i="17"/>
  <c r="N839" i="17" s="1"/>
  <c r="I838" i="17"/>
  <c r="N838" i="17" s="1"/>
  <c r="I837" i="17"/>
  <c r="N837" i="17" s="1"/>
  <c r="I836" i="17"/>
  <c r="N836" i="17" s="1"/>
  <c r="I835" i="17"/>
  <c r="N835" i="17" s="1"/>
  <c r="I834" i="17"/>
  <c r="N834" i="17" s="1"/>
  <c r="I833" i="17"/>
  <c r="N833" i="17" s="1"/>
  <c r="I832" i="17"/>
  <c r="N832" i="17" s="1"/>
  <c r="I831" i="17"/>
  <c r="N831" i="17" s="1"/>
  <c r="I830" i="17"/>
  <c r="N830" i="17" s="1"/>
  <c r="I829" i="17"/>
  <c r="N829" i="17" s="1"/>
  <c r="I828" i="17"/>
  <c r="N828" i="17" s="1"/>
  <c r="I827" i="17"/>
  <c r="N827" i="17" s="1"/>
  <c r="I826" i="17"/>
  <c r="N826" i="17" s="1"/>
  <c r="I825" i="17"/>
  <c r="N825" i="17" s="1"/>
  <c r="I824" i="17"/>
  <c r="N824" i="17" s="1"/>
  <c r="I823" i="17"/>
  <c r="N823" i="17" s="1"/>
  <c r="I822" i="17"/>
  <c r="N822" i="17" s="1"/>
  <c r="I821" i="17"/>
  <c r="N821" i="17" s="1"/>
  <c r="I820" i="17"/>
  <c r="N820" i="17" s="1"/>
  <c r="I819" i="17"/>
  <c r="N819" i="17" s="1"/>
  <c r="I818" i="17"/>
  <c r="I817" i="17"/>
  <c r="N817" i="17" s="1"/>
  <c r="I816" i="17"/>
  <c r="N816" i="17" s="1"/>
  <c r="I815" i="17"/>
  <c r="N815" i="17" s="1"/>
  <c r="I814" i="17"/>
  <c r="N814" i="17" s="1"/>
  <c r="I813" i="17"/>
  <c r="N813" i="17" s="1"/>
  <c r="I812" i="17"/>
  <c r="N812" i="17" s="1"/>
  <c r="I811" i="17"/>
  <c r="N811" i="17" s="1"/>
  <c r="I810" i="17"/>
  <c r="N810" i="17" s="1"/>
  <c r="I809" i="17"/>
  <c r="N809" i="17" s="1"/>
  <c r="I808" i="17"/>
  <c r="N808" i="17" s="1"/>
  <c r="I807" i="17"/>
  <c r="N807" i="17" s="1"/>
  <c r="I806" i="17"/>
  <c r="N806" i="17" s="1"/>
  <c r="I805" i="17"/>
  <c r="N805" i="17" s="1"/>
  <c r="I804" i="17"/>
  <c r="N804" i="17" s="1"/>
  <c r="I803" i="17"/>
  <c r="N803" i="17" s="1"/>
  <c r="I802" i="17"/>
  <c r="N802" i="17" s="1"/>
  <c r="I801" i="17"/>
  <c r="N801" i="17" s="1"/>
  <c r="I800" i="17"/>
  <c r="N800" i="17" s="1"/>
  <c r="I799" i="17"/>
  <c r="N799" i="17" s="1"/>
  <c r="I798" i="17"/>
  <c r="N798" i="17" s="1"/>
  <c r="I797" i="17"/>
  <c r="N797" i="17" s="1"/>
  <c r="I796" i="17"/>
  <c r="N796" i="17" s="1"/>
  <c r="I795" i="17"/>
  <c r="N795" i="17" s="1"/>
  <c r="I794" i="17"/>
  <c r="N794" i="17" s="1"/>
  <c r="I793" i="17"/>
  <c r="I792" i="17"/>
  <c r="N792" i="17" s="1"/>
  <c r="I791" i="17"/>
  <c r="N791" i="17" s="1"/>
  <c r="I790" i="17"/>
  <c r="N790" i="17" s="1"/>
  <c r="I789" i="17"/>
  <c r="N789" i="17" s="1"/>
  <c r="I788" i="17"/>
  <c r="N788" i="17" s="1"/>
  <c r="I787" i="17"/>
  <c r="N787" i="17" s="1"/>
  <c r="I786" i="17"/>
  <c r="N786" i="17" s="1"/>
  <c r="I785" i="17"/>
  <c r="N785" i="17" s="1"/>
  <c r="I784" i="17"/>
  <c r="N784" i="17" s="1"/>
  <c r="I783" i="17"/>
  <c r="N783" i="17" s="1"/>
  <c r="I782" i="17"/>
  <c r="N782" i="17" s="1"/>
  <c r="I781" i="17"/>
  <c r="N781" i="17" s="1"/>
  <c r="I780" i="17"/>
  <c r="N780" i="17" s="1"/>
  <c r="I779" i="17"/>
  <c r="N779" i="17" s="1"/>
  <c r="I778" i="17"/>
  <c r="N778" i="17" s="1"/>
  <c r="I777" i="17"/>
  <c r="N777" i="17" s="1"/>
  <c r="I776" i="17"/>
  <c r="N776" i="17" s="1"/>
  <c r="I775" i="17"/>
  <c r="N775" i="17" s="1"/>
  <c r="I774" i="17"/>
  <c r="I773" i="17"/>
  <c r="N773" i="17" s="1"/>
  <c r="I772" i="17"/>
  <c r="N772" i="17" s="1"/>
  <c r="I771" i="17"/>
  <c r="N771" i="17" s="1"/>
  <c r="I770" i="17"/>
  <c r="N770" i="17" s="1"/>
  <c r="I769" i="17"/>
  <c r="N769" i="17" s="1"/>
  <c r="I768" i="17"/>
  <c r="N768" i="17" s="1"/>
  <c r="I767" i="17"/>
  <c r="N767" i="17" s="1"/>
  <c r="I766" i="17"/>
  <c r="N766" i="17" s="1"/>
  <c r="I765" i="17"/>
  <c r="N765" i="17" s="1"/>
  <c r="I764" i="17"/>
  <c r="N764" i="17" s="1"/>
  <c r="I763" i="17"/>
  <c r="N763" i="17" s="1"/>
  <c r="I762" i="17"/>
  <c r="N762" i="17" s="1"/>
  <c r="I761" i="17"/>
  <c r="I760" i="17"/>
  <c r="N760" i="17" s="1"/>
  <c r="I759" i="17"/>
  <c r="N759" i="17" s="1"/>
  <c r="I758" i="17"/>
  <c r="N758" i="17" s="1"/>
  <c r="I757" i="17"/>
  <c r="N757" i="17" s="1"/>
  <c r="I756" i="17"/>
  <c r="I755" i="17"/>
  <c r="N755" i="17" s="1"/>
  <c r="I754" i="17"/>
  <c r="N754" i="17" s="1"/>
  <c r="I753" i="17"/>
  <c r="I752" i="17"/>
  <c r="N752" i="17" s="1"/>
  <c r="I751" i="17"/>
  <c r="N751" i="17" s="1"/>
  <c r="I750" i="17"/>
  <c r="N750" i="17" s="1"/>
  <c r="I749" i="17"/>
  <c r="N749" i="17" s="1"/>
  <c r="I748" i="17"/>
  <c r="N748" i="17" s="1"/>
  <c r="I747" i="17"/>
  <c r="N747" i="17" s="1"/>
  <c r="I746" i="17"/>
  <c r="I745" i="17"/>
  <c r="N745" i="17" s="1"/>
  <c r="I744" i="17"/>
  <c r="N744" i="17" s="1"/>
  <c r="I743" i="17"/>
  <c r="N743" i="17" s="1"/>
  <c r="I742" i="17"/>
  <c r="N742" i="17" s="1"/>
  <c r="I741" i="17"/>
  <c r="N741" i="17" s="1"/>
  <c r="I740" i="17"/>
  <c r="N740" i="17" s="1"/>
  <c r="I739" i="17"/>
  <c r="N739" i="17" s="1"/>
  <c r="I738" i="17"/>
  <c r="N738" i="17" s="1"/>
  <c r="I737" i="17"/>
  <c r="N737" i="17" s="1"/>
  <c r="I736" i="17"/>
  <c r="N736" i="17" s="1"/>
  <c r="I735" i="17"/>
  <c r="N735" i="17" s="1"/>
  <c r="I734" i="17"/>
  <c r="N734" i="17" s="1"/>
  <c r="I733" i="17"/>
  <c r="N733" i="17" s="1"/>
  <c r="I732" i="17"/>
  <c r="N732" i="17" s="1"/>
  <c r="I731" i="17"/>
  <c r="N731" i="17" s="1"/>
  <c r="I730" i="17"/>
  <c r="N730" i="17" s="1"/>
  <c r="I729" i="17"/>
  <c r="N729" i="17" s="1"/>
  <c r="I728" i="17"/>
  <c r="N728" i="17" s="1"/>
  <c r="I727" i="17"/>
  <c r="N727" i="17" s="1"/>
  <c r="I726" i="17"/>
  <c r="N726" i="17" s="1"/>
  <c r="I725" i="17"/>
  <c r="N725" i="17" s="1"/>
  <c r="I724" i="17"/>
  <c r="N724" i="17" s="1"/>
  <c r="I723" i="17"/>
  <c r="N723" i="17" s="1"/>
  <c r="I722" i="17"/>
  <c r="N722" i="17" s="1"/>
  <c r="I721" i="17"/>
  <c r="N721" i="17" s="1"/>
  <c r="I720" i="17"/>
  <c r="N720" i="17" s="1"/>
  <c r="I719" i="17"/>
  <c r="N719" i="17" s="1"/>
  <c r="I718" i="17"/>
  <c r="N718" i="17" s="1"/>
  <c r="I717" i="17"/>
  <c r="N717" i="17" s="1"/>
  <c r="I716" i="17"/>
  <c r="N716" i="17" s="1"/>
  <c r="I715" i="17"/>
  <c r="N715" i="17" s="1"/>
  <c r="I714" i="17"/>
  <c r="N714" i="17" s="1"/>
  <c r="I713" i="17"/>
  <c r="N713" i="17" s="1"/>
  <c r="I712" i="17"/>
  <c r="N712" i="17" s="1"/>
  <c r="I711" i="17"/>
  <c r="N711" i="17" s="1"/>
  <c r="I710" i="17"/>
  <c r="N710" i="17" s="1"/>
  <c r="I709" i="17"/>
  <c r="N709" i="17" s="1"/>
  <c r="I708" i="17"/>
  <c r="N708" i="17" s="1"/>
  <c r="I707" i="17"/>
  <c r="N707" i="17" s="1"/>
  <c r="I706" i="17"/>
  <c r="N706" i="17" s="1"/>
  <c r="I705" i="17"/>
  <c r="N705" i="17" s="1"/>
  <c r="I704" i="17"/>
  <c r="N704" i="17" s="1"/>
  <c r="I703" i="17"/>
  <c r="N703" i="17" s="1"/>
  <c r="I702" i="17"/>
  <c r="N702" i="17" s="1"/>
  <c r="I701" i="17"/>
  <c r="N701" i="17" s="1"/>
  <c r="I700" i="17"/>
  <c r="N700" i="17" s="1"/>
  <c r="I699" i="17"/>
  <c r="N699" i="17" s="1"/>
  <c r="I698" i="17"/>
  <c r="N698" i="17" s="1"/>
  <c r="I697" i="17"/>
  <c r="N697" i="17" s="1"/>
  <c r="I696" i="17"/>
  <c r="N696" i="17" s="1"/>
  <c r="I695" i="17"/>
  <c r="N695" i="17" s="1"/>
  <c r="I694" i="17"/>
  <c r="N694" i="17" s="1"/>
  <c r="I693" i="17"/>
  <c r="N693" i="17" s="1"/>
  <c r="I692" i="17"/>
  <c r="N692" i="17" s="1"/>
  <c r="I691" i="17"/>
  <c r="N691" i="17" s="1"/>
  <c r="I690" i="17"/>
  <c r="N690" i="17" s="1"/>
  <c r="I689" i="17"/>
  <c r="I688" i="17"/>
  <c r="I687" i="17"/>
  <c r="N687" i="17" s="1"/>
  <c r="I686" i="17"/>
  <c r="N686" i="17" s="1"/>
  <c r="I685" i="17"/>
  <c r="N685" i="17" s="1"/>
  <c r="I684" i="17"/>
  <c r="N684" i="17" s="1"/>
  <c r="I683" i="17"/>
  <c r="N683" i="17" s="1"/>
  <c r="I682" i="17"/>
  <c r="N682" i="17" s="1"/>
  <c r="I681" i="17"/>
  <c r="N681" i="17" s="1"/>
  <c r="I680" i="17"/>
  <c r="N680" i="17" s="1"/>
  <c r="I679" i="17"/>
  <c r="N679" i="17" s="1"/>
  <c r="I678" i="17"/>
  <c r="I677" i="17"/>
  <c r="N677" i="17" s="1"/>
  <c r="I676" i="17"/>
  <c r="N676" i="17" s="1"/>
  <c r="I675" i="17"/>
  <c r="N675" i="17" s="1"/>
  <c r="I674" i="17"/>
  <c r="N674" i="17" s="1"/>
  <c r="I673" i="17"/>
  <c r="N673" i="17" s="1"/>
  <c r="I672" i="17"/>
  <c r="N672" i="17" s="1"/>
  <c r="I671" i="17"/>
  <c r="N671" i="17" s="1"/>
  <c r="I670" i="17"/>
  <c r="N670" i="17" s="1"/>
  <c r="I669" i="17"/>
  <c r="N669" i="17" s="1"/>
  <c r="I668" i="17"/>
  <c r="N668" i="17" s="1"/>
  <c r="I667" i="17"/>
  <c r="N667" i="17" s="1"/>
  <c r="I666" i="17"/>
  <c r="N666" i="17" s="1"/>
  <c r="I665" i="17"/>
  <c r="N665" i="17" s="1"/>
  <c r="I664" i="17"/>
  <c r="N664" i="17" s="1"/>
  <c r="I663" i="17"/>
  <c r="N663" i="17" s="1"/>
  <c r="I662" i="17"/>
  <c r="N662" i="17" s="1"/>
  <c r="I661" i="17"/>
  <c r="N661" i="17" s="1"/>
  <c r="I660" i="17"/>
  <c r="N660" i="17" s="1"/>
  <c r="I659" i="17"/>
  <c r="N659" i="17" s="1"/>
  <c r="I658" i="17"/>
  <c r="I657" i="17"/>
  <c r="N657" i="17" s="1"/>
  <c r="I656" i="17"/>
  <c r="N656" i="17" s="1"/>
  <c r="I655" i="17"/>
  <c r="N655" i="17" s="1"/>
  <c r="I654" i="17"/>
  <c r="I653" i="17"/>
  <c r="N653" i="17" s="1"/>
  <c r="I652" i="17"/>
  <c r="N652" i="17" s="1"/>
  <c r="I651" i="17"/>
  <c r="N651" i="17" s="1"/>
  <c r="I650" i="17"/>
  <c r="N650" i="17" s="1"/>
  <c r="I649" i="17"/>
  <c r="N649" i="17" s="1"/>
  <c r="I648" i="17"/>
  <c r="N648" i="17" s="1"/>
  <c r="I647" i="17"/>
  <c r="N647" i="17" s="1"/>
  <c r="I646" i="17"/>
  <c r="N646" i="17" s="1"/>
  <c r="I645" i="17"/>
  <c r="N645" i="17" s="1"/>
  <c r="I644" i="17"/>
  <c r="N644" i="17" s="1"/>
  <c r="I643" i="17"/>
  <c r="N643" i="17" s="1"/>
  <c r="I642" i="17"/>
  <c r="N642" i="17" s="1"/>
  <c r="I641" i="17"/>
  <c r="N641" i="17" s="1"/>
  <c r="I640" i="17"/>
  <c r="N640" i="17" s="1"/>
  <c r="I639" i="17"/>
  <c r="N639" i="17" s="1"/>
  <c r="I638" i="17"/>
  <c r="N638" i="17" s="1"/>
  <c r="I637" i="17"/>
  <c r="N637" i="17" s="1"/>
  <c r="I636" i="17"/>
  <c r="N636" i="17" s="1"/>
  <c r="I635" i="17"/>
  <c r="N635" i="17" s="1"/>
  <c r="I634" i="17"/>
  <c r="N634" i="17" s="1"/>
  <c r="I633" i="17"/>
  <c r="N633" i="17" s="1"/>
  <c r="I632" i="17"/>
  <c r="N632" i="17" s="1"/>
  <c r="I631" i="17"/>
  <c r="N631" i="17" s="1"/>
  <c r="I630" i="17"/>
  <c r="N630" i="17" s="1"/>
  <c r="I629" i="17"/>
  <c r="N629" i="17" s="1"/>
  <c r="I628" i="17"/>
  <c r="N628" i="17" s="1"/>
  <c r="I627" i="17"/>
  <c r="N627" i="17" s="1"/>
  <c r="I626" i="17"/>
  <c r="N626" i="17" s="1"/>
  <c r="I625" i="17"/>
  <c r="N625" i="17" s="1"/>
  <c r="I624" i="17"/>
  <c r="N624" i="17" s="1"/>
  <c r="I623" i="17"/>
  <c r="N623" i="17" s="1"/>
  <c r="I622" i="17"/>
  <c r="N622" i="17" s="1"/>
  <c r="I621" i="17"/>
  <c r="N621" i="17" s="1"/>
  <c r="I620" i="17"/>
  <c r="N620" i="17" s="1"/>
  <c r="I619" i="17"/>
  <c r="N619" i="17" s="1"/>
  <c r="I618" i="17"/>
  <c r="N618" i="17" s="1"/>
  <c r="I617" i="17"/>
  <c r="N617" i="17" s="1"/>
  <c r="I616" i="17"/>
  <c r="N616" i="17" s="1"/>
  <c r="I615" i="17"/>
  <c r="N615" i="17" s="1"/>
  <c r="I614" i="17"/>
  <c r="N614" i="17" s="1"/>
  <c r="I613" i="17"/>
  <c r="N613" i="17" s="1"/>
  <c r="I612" i="17"/>
  <c r="N612" i="17" s="1"/>
  <c r="I611" i="17"/>
  <c r="N611" i="17" s="1"/>
  <c r="I610" i="17"/>
  <c r="N610" i="17" s="1"/>
  <c r="I609" i="17"/>
  <c r="N609" i="17" s="1"/>
  <c r="I608" i="17"/>
  <c r="N608" i="17" s="1"/>
  <c r="I607" i="17"/>
  <c r="N607" i="17" s="1"/>
  <c r="I606" i="17"/>
  <c r="N606" i="17" s="1"/>
  <c r="I605" i="17"/>
  <c r="N605" i="17" s="1"/>
  <c r="I604" i="17"/>
  <c r="N604" i="17" s="1"/>
  <c r="I603" i="17"/>
  <c r="N603" i="17" s="1"/>
  <c r="I602" i="17"/>
  <c r="N602" i="17" s="1"/>
  <c r="I601" i="17"/>
  <c r="N601" i="17" s="1"/>
  <c r="I600" i="17"/>
  <c r="N600" i="17" s="1"/>
  <c r="I599" i="17"/>
  <c r="N599" i="17" s="1"/>
  <c r="I598" i="17"/>
  <c r="N598" i="17" s="1"/>
  <c r="I597" i="17"/>
  <c r="N597" i="17" s="1"/>
  <c r="I596" i="17"/>
  <c r="N596" i="17" s="1"/>
  <c r="I595" i="17"/>
  <c r="I594" i="17"/>
  <c r="N594" i="17" s="1"/>
  <c r="I593" i="17"/>
  <c r="N593" i="17" s="1"/>
  <c r="I592" i="17"/>
  <c r="N592" i="17" s="1"/>
  <c r="I591" i="17"/>
  <c r="N591" i="17" s="1"/>
  <c r="I590" i="17"/>
  <c r="N590" i="17" s="1"/>
  <c r="I589" i="17"/>
  <c r="N589" i="17" s="1"/>
  <c r="I588" i="17"/>
  <c r="N588" i="17" s="1"/>
  <c r="I587" i="17"/>
  <c r="N587" i="17" s="1"/>
  <c r="I586" i="17"/>
  <c r="N586" i="17" s="1"/>
  <c r="I585" i="17"/>
  <c r="N585" i="17" s="1"/>
  <c r="I584" i="17"/>
  <c r="N584" i="17" s="1"/>
  <c r="I583" i="17"/>
  <c r="N583" i="17" s="1"/>
  <c r="I582" i="17"/>
  <c r="N582" i="17" s="1"/>
  <c r="I581" i="17"/>
  <c r="N581" i="17" s="1"/>
  <c r="I580" i="17"/>
  <c r="N580" i="17" s="1"/>
  <c r="I579" i="17"/>
  <c r="N579" i="17" s="1"/>
  <c r="I578" i="17"/>
  <c r="N578" i="17" s="1"/>
  <c r="I577" i="17"/>
  <c r="N577" i="17" s="1"/>
  <c r="I576" i="17"/>
  <c r="N576" i="17" s="1"/>
  <c r="I575" i="17"/>
  <c r="N575" i="17" s="1"/>
  <c r="I574" i="17"/>
  <c r="N574" i="17" s="1"/>
  <c r="I573" i="17"/>
  <c r="N573" i="17" s="1"/>
  <c r="I572" i="17"/>
  <c r="N572" i="17" s="1"/>
  <c r="I571" i="17"/>
  <c r="N571" i="17" s="1"/>
  <c r="I570" i="17"/>
  <c r="N570" i="17" s="1"/>
  <c r="I569" i="17"/>
  <c r="N569" i="17" s="1"/>
  <c r="I568" i="17"/>
  <c r="N568" i="17" s="1"/>
  <c r="I567" i="17"/>
  <c r="N567" i="17" s="1"/>
  <c r="I566" i="17"/>
  <c r="N566" i="17" s="1"/>
  <c r="I565" i="17"/>
  <c r="N565" i="17" s="1"/>
  <c r="I564" i="17"/>
  <c r="N564" i="17" s="1"/>
  <c r="I563" i="17"/>
  <c r="N563" i="17" s="1"/>
  <c r="I562" i="17"/>
  <c r="N562" i="17" s="1"/>
  <c r="I561" i="17"/>
  <c r="N561" i="17" s="1"/>
  <c r="I560" i="17"/>
  <c r="N560" i="17" s="1"/>
  <c r="I559" i="17"/>
  <c r="N559" i="17" s="1"/>
  <c r="I558" i="17"/>
  <c r="N558" i="17" s="1"/>
  <c r="I557" i="17"/>
  <c r="N557" i="17" s="1"/>
  <c r="I556" i="17"/>
  <c r="N556" i="17" s="1"/>
  <c r="I555" i="17"/>
  <c r="N555" i="17" s="1"/>
  <c r="I554" i="17"/>
  <c r="N554" i="17" s="1"/>
  <c r="I553" i="17"/>
  <c r="N553" i="17" s="1"/>
  <c r="I552" i="17"/>
  <c r="N552" i="17" s="1"/>
  <c r="I551" i="17"/>
  <c r="N551" i="17" s="1"/>
  <c r="I550" i="17"/>
  <c r="N550" i="17" s="1"/>
  <c r="I549" i="17"/>
  <c r="N549" i="17" s="1"/>
  <c r="I548" i="17"/>
  <c r="N548" i="17" s="1"/>
  <c r="I547" i="17"/>
  <c r="N547" i="17" s="1"/>
  <c r="I546" i="17"/>
  <c r="N546" i="17" s="1"/>
  <c r="I545" i="17"/>
  <c r="N545" i="17" s="1"/>
  <c r="I544" i="17"/>
  <c r="N544" i="17" s="1"/>
  <c r="I543" i="17"/>
  <c r="N543" i="17" s="1"/>
  <c r="I542" i="17"/>
  <c r="N542" i="17" s="1"/>
  <c r="I541" i="17"/>
  <c r="N541" i="17" s="1"/>
  <c r="I540" i="17"/>
  <c r="N540" i="17" s="1"/>
  <c r="I539" i="17"/>
  <c r="N539" i="17" s="1"/>
  <c r="I538" i="17"/>
  <c r="N538" i="17" s="1"/>
  <c r="I537" i="17"/>
  <c r="N537" i="17" s="1"/>
  <c r="I536" i="17"/>
  <c r="N536" i="17" s="1"/>
  <c r="I535" i="17"/>
  <c r="N535" i="17" s="1"/>
  <c r="I534" i="17"/>
  <c r="N534" i="17" s="1"/>
  <c r="I533" i="17"/>
  <c r="N533" i="17" s="1"/>
  <c r="I532" i="17"/>
  <c r="N532" i="17" s="1"/>
  <c r="I531" i="17"/>
  <c r="N531" i="17" s="1"/>
  <c r="I530" i="17"/>
  <c r="N530" i="17" s="1"/>
  <c r="I529" i="17"/>
  <c r="N529" i="17" s="1"/>
  <c r="I528" i="17"/>
  <c r="N528" i="17" s="1"/>
  <c r="I527" i="17"/>
  <c r="N527" i="17" s="1"/>
  <c r="I526" i="17"/>
  <c r="N526" i="17" s="1"/>
  <c r="I525" i="17"/>
  <c r="N525" i="17" s="1"/>
  <c r="I524" i="17"/>
  <c r="N524" i="17" s="1"/>
  <c r="I523" i="17"/>
  <c r="N523" i="17" s="1"/>
  <c r="I522" i="17"/>
  <c r="N522" i="17" s="1"/>
  <c r="I521" i="17"/>
  <c r="N521" i="17" s="1"/>
  <c r="I520" i="17"/>
  <c r="N520" i="17" s="1"/>
  <c r="I519" i="17"/>
  <c r="N519" i="17" s="1"/>
  <c r="I518" i="17"/>
  <c r="N518" i="17" s="1"/>
  <c r="I517" i="17"/>
  <c r="N517" i="17" s="1"/>
  <c r="I516" i="17"/>
  <c r="N516" i="17" s="1"/>
  <c r="I515" i="17"/>
  <c r="N515" i="17" s="1"/>
  <c r="I514" i="17"/>
  <c r="N514" i="17" s="1"/>
  <c r="I513" i="17"/>
  <c r="N513" i="17" s="1"/>
  <c r="I512" i="17"/>
  <c r="N512" i="17" s="1"/>
  <c r="I511" i="17"/>
  <c r="N511" i="17" s="1"/>
  <c r="I510" i="17"/>
  <c r="N510" i="17" s="1"/>
  <c r="I509" i="17"/>
  <c r="N509" i="17" s="1"/>
  <c r="I508" i="17"/>
  <c r="N508" i="17" s="1"/>
  <c r="I507" i="17"/>
  <c r="N507" i="17" s="1"/>
  <c r="I506" i="17"/>
  <c r="N506" i="17" s="1"/>
  <c r="I505" i="17"/>
  <c r="N505" i="17" s="1"/>
  <c r="I504" i="17"/>
  <c r="N504" i="17" s="1"/>
  <c r="I503" i="17"/>
  <c r="N503" i="17" s="1"/>
  <c r="I502" i="17"/>
  <c r="N502" i="17" s="1"/>
  <c r="I501" i="17"/>
  <c r="N501" i="17" s="1"/>
  <c r="I500" i="17"/>
  <c r="N500" i="17" s="1"/>
  <c r="I499" i="17"/>
  <c r="N499" i="17" s="1"/>
  <c r="I498" i="17"/>
  <c r="I497" i="17"/>
  <c r="N497" i="17" s="1"/>
  <c r="I496" i="17"/>
  <c r="N496" i="17" s="1"/>
  <c r="I495" i="17"/>
  <c r="N495" i="17" s="1"/>
  <c r="I494" i="17"/>
  <c r="N494" i="17" s="1"/>
  <c r="I493" i="17"/>
  <c r="N493" i="17" s="1"/>
  <c r="I492" i="17"/>
  <c r="N492" i="17" s="1"/>
  <c r="I491" i="17"/>
  <c r="N491" i="17" s="1"/>
  <c r="I490" i="17"/>
  <c r="N490" i="17" s="1"/>
  <c r="I489" i="17"/>
  <c r="N489" i="17" s="1"/>
  <c r="I488" i="17"/>
  <c r="N488" i="17" s="1"/>
  <c r="I487" i="17"/>
  <c r="N487" i="17" s="1"/>
  <c r="I486" i="17"/>
  <c r="N486" i="17" s="1"/>
  <c r="I485" i="17"/>
  <c r="N485" i="17" s="1"/>
  <c r="I484" i="17"/>
  <c r="N484" i="17" s="1"/>
  <c r="I483" i="17"/>
  <c r="N483" i="17" s="1"/>
  <c r="I482" i="17"/>
  <c r="N482" i="17" s="1"/>
  <c r="I481" i="17"/>
  <c r="N481" i="17" s="1"/>
  <c r="I480" i="17"/>
  <c r="N480" i="17" s="1"/>
  <c r="I479" i="17"/>
  <c r="N479" i="17" s="1"/>
  <c r="I478" i="17"/>
  <c r="N478" i="17" s="1"/>
  <c r="I477" i="17"/>
  <c r="N477" i="17" s="1"/>
  <c r="I476" i="17"/>
  <c r="N476" i="17" s="1"/>
  <c r="I475" i="17"/>
  <c r="N475" i="17" s="1"/>
  <c r="I474" i="17"/>
  <c r="N474" i="17" s="1"/>
  <c r="I473" i="17"/>
  <c r="N473" i="17" s="1"/>
  <c r="I472" i="17"/>
  <c r="N472" i="17" s="1"/>
  <c r="I471" i="17"/>
  <c r="N471" i="17" s="1"/>
  <c r="I470" i="17"/>
  <c r="N470" i="17" s="1"/>
  <c r="I469" i="17"/>
  <c r="N469" i="17" s="1"/>
  <c r="I468" i="17"/>
  <c r="N468" i="17" s="1"/>
  <c r="I467" i="17"/>
  <c r="N467" i="17" s="1"/>
  <c r="I466" i="17"/>
  <c r="N466" i="17" s="1"/>
  <c r="I465" i="17"/>
  <c r="N465" i="17" s="1"/>
  <c r="I464" i="17"/>
  <c r="N464" i="17" s="1"/>
  <c r="I463" i="17"/>
  <c r="N463" i="17" s="1"/>
  <c r="I462" i="17"/>
  <c r="N462" i="17" s="1"/>
  <c r="I461" i="17"/>
  <c r="N461" i="17" s="1"/>
  <c r="I460" i="17"/>
  <c r="N460" i="17" s="1"/>
  <c r="I459" i="17"/>
  <c r="N459" i="17" s="1"/>
  <c r="I458" i="17"/>
  <c r="N458" i="17" s="1"/>
  <c r="I457" i="17"/>
  <c r="N457" i="17" s="1"/>
  <c r="I456" i="17"/>
  <c r="N456" i="17" s="1"/>
  <c r="I455" i="17"/>
  <c r="N455" i="17" s="1"/>
  <c r="I454" i="17"/>
  <c r="N454" i="17" s="1"/>
  <c r="I453" i="17"/>
  <c r="N453" i="17" s="1"/>
  <c r="I452" i="17"/>
  <c r="N452" i="17" s="1"/>
  <c r="I451" i="17"/>
  <c r="N451" i="17" s="1"/>
  <c r="I450" i="17"/>
  <c r="N450" i="17" s="1"/>
  <c r="I449" i="17"/>
  <c r="N449" i="17" s="1"/>
  <c r="I448" i="17"/>
  <c r="N448" i="17" s="1"/>
  <c r="I447" i="17"/>
  <c r="N447" i="17" s="1"/>
  <c r="I446" i="17"/>
  <c r="N446" i="17" s="1"/>
  <c r="I445" i="17"/>
  <c r="N445" i="17" s="1"/>
  <c r="I444" i="17"/>
  <c r="N444" i="17" s="1"/>
  <c r="I443" i="17"/>
  <c r="N443" i="17" s="1"/>
  <c r="I442" i="17"/>
  <c r="N442" i="17" s="1"/>
  <c r="I441" i="17"/>
  <c r="N441" i="17" s="1"/>
  <c r="I440" i="17"/>
  <c r="N440" i="17" s="1"/>
  <c r="I439" i="17"/>
  <c r="N439" i="17" s="1"/>
  <c r="I438" i="17"/>
  <c r="N438" i="17" s="1"/>
  <c r="I437" i="17"/>
  <c r="N437" i="17" s="1"/>
  <c r="I436" i="17"/>
  <c r="N436" i="17" s="1"/>
  <c r="I435" i="17"/>
  <c r="N435" i="17" s="1"/>
  <c r="I434" i="17"/>
  <c r="N434" i="17" s="1"/>
  <c r="I433" i="17"/>
  <c r="N433" i="17" s="1"/>
  <c r="I432" i="17"/>
  <c r="N432" i="17" s="1"/>
  <c r="I431" i="17"/>
  <c r="N431" i="17" s="1"/>
  <c r="I430" i="17"/>
  <c r="N430" i="17" s="1"/>
  <c r="I429" i="17"/>
  <c r="N429" i="17" s="1"/>
  <c r="I428" i="17"/>
  <c r="N428" i="17" s="1"/>
  <c r="I427" i="17"/>
  <c r="N427" i="17" s="1"/>
  <c r="I426" i="17"/>
  <c r="N426" i="17" s="1"/>
  <c r="I425" i="17"/>
  <c r="I424" i="17"/>
  <c r="N424" i="17" s="1"/>
  <c r="I423" i="17"/>
  <c r="N423" i="17" s="1"/>
  <c r="I422" i="17"/>
  <c r="N422" i="17" s="1"/>
  <c r="I421" i="17"/>
  <c r="N421" i="17" s="1"/>
  <c r="I420" i="17"/>
  <c r="N420" i="17" s="1"/>
  <c r="I419" i="17"/>
  <c r="N419" i="17" s="1"/>
  <c r="I418" i="17"/>
  <c r="N418" i="17" s="1"/>
  <c r="I417" i="17"/>
  <c r="N417" i="17" s="1"/>
  <c r="I416" i="17"/>
  <c r="N416" i="17" s="1"/>
  <c r="I415" i="17"/>
  <c r="N415" i="17" s="1"/>
  <c r="I414" i="17"/>
  <c r="N414" i="17" s="1"/>
  <c r="I413" i="17"/>
  <c r="N413" i="17" s="1"/>
  <c r="I412" i="17"/>
  <c r="N412" i="17" s="1"/>
  <c r="I411" i="17"/>
  <c r="N411" i="17" s="1"/>
  <c r="I410" i="17"/>
  <c r="N410" i="17" s="1"/>
  <c r="I409" i="17"/>
  <c r="N409" i="17" s="1"/>
  <c r="I408" i="17"/>
  <c r="N408" i="17" s="1"/>
  <c r="I407" i="17"/>
  <c r="N407" i="17" s="1"/>
  <c r="I406" i="17"/>
  <c r="N406" i="17" s="1"/>
  <c r="I405" i="17"/>
  <c r="N405" i="17" s="1"/>
  <c r="I404" i="17"/>
  <c r="N404" i="17" s="1"/>
  <c r="I403" i="17"/>
  <c r="N403" i="17" s="1"/>
  <c r="I402" i="17"/>
  <c r="N402" i="17" s="1"/>
  <c r="I401" i="17"/>
  <c r="N401" i="17" s="1"/>
  <c r="I400" i="17"/>
  <c r="N400" i="17" s="1"/>
  <c r="I399" i="17"/>
  <c r="N399" i="17" s="1"/>
  <c r="I398" i="17"/>
  <c r="N398" i="17" s="1"/>
  <c r="I397" i="17"/>
  <c r="N397" i="17" s="1"/>
  <c r="I396" i="17"/>
  <c r="N396" i="17" s="1"/>
  <c r="I395" i="17"/>
  <c r="N395" i="17" s="1"/>
  <c r="I394" i="17"/>
  <c r="N394" i="17" s="1"/>
  <c r="I393" i="17"/>
  <c r="N393" i="17" s="1"/>
  <c r="I392" i="17"/>
  <c r="N392" i="17" s="1"/>
  <c r="I391" i="17"/>
  <c r="N391" i="17" s="1"/>
  <c r="I390" i="17"/>
  <c r="N390" i="17" s="1"/>
  <c r="I389" i="17"/>
  <c r="N389" i="17" s="1"/>
  <c r="I388" i="17"/>
  <c r="N388" i="17" s="1"/>
  <c r="I387" i="17"/>
  <c r="N387" i="17" s="1"/>
  <c r="I386" i="17"/>
  <c r="N386" i="17" s="1"/>
  <c r="I385" i="17"/>
  <c r="N385" i="17" s="1"/>
  <c r="I384" i="17"/>
  <c r="N384" i="17" s="1"/>
  <c r="I383" i="17"/>
  <c r="N383" i="17" s="1"/>
  <c r="I382" i="17"/>
  <c r="N382" i="17" s="1"/>
  <c r="I381" i="17"/>
  <c r="N381" i="17" s="1"/>
  <c r="I380" i="17"/>
  <c r="N380" i="17" s="1"/>
  <c r="I379" i="17"/>
  <c r="N379" i="17" s="1"/>
  <c r="I378" i="17"/>
  <c r="N378" i="17" s="1"/>
  <c r="I377" i="17"/>
  <c r="N377" i="17" s="1"/>
  <c r="I376" i="17"/>
  <c r="N376" i="17" s="1"/>
  <c r="I375" i="17"/>
  <c r="N375" i="17" s="1"/>
  <c r="I374" i="17"/>
  <c r="N374" i="17" s="1"/>
  <c r="I373" i="17"/>
  <c r="N373" i="17" s="1"/>
  <c r="I372" i="17"/>
  <c r="N372" i="17" s="1"/>
  <c r="I371" i="17"/>
  <c r="N371" i="17" s="1"/>
  <c r="I370" i="17"/>
  <c r="N370" i="17" s="1"/>
  <c r="I369" i="17"/>
  <c r="N369" i="17" s="1"/>
  <c r="I368" i="17"/>
  <c r="N368" i="17" s="1"/>
  <c r="I367" i="17"/>
  <c r="N367" i="17" s="1"/>
  <c r="I366" i="17"/>
  <c r="N366" i="17" s="1"/>
  <c r="I365" i="17"/>
  <c r="N365" i="17" s="1"/>
  <c r="I364" i="17"/>
  <c r="N364" i="17" s="1"/>
  <c r="I363" i="17"/>
  <c r="N363" i="17" s="1"/>
  <c r="I362" i="17"/>
  <c r="I361" i="17"/>
  <c r="I360" i="17"/>
  <c r="N360" i="17" s="1"/>
  <c r="I359" i="17"/>
  <c r="N359" i="17" s="1"/>
  <c r="I358" i="17"/>
  <c r="N358" i="17" s="1"/>
  <c r="I357" i="17"/>
  <c r="N357" i="17" s="1"/>
  <c r="I356" i="17"/>
  <c r="N356" i="17" s="1"/>
  <c r="I355" i="17"/>
  <c r="N355" i="17" s="1"/>
  <c r="I354" i="17"/>
  <c r="I353" i="17"/>
  <c r="N353" i="17" s="1"/>
  <c r="I352" i="17"/>
  <c r="N352" i="17" s="1"/>
  <c r="I351" i="17"/>
  <c r="N351" i="17" s="1"/>
  <c r="I350" i="17"/>
  <c r="N350" i="17" s="1"/>
  <c r="I349" i="17"/>
  <c r="N349" i="17" s="1"/>
  <c r="I348" i="17"/>
  <c r="N348" i="17" s="1"/>
  <c r="I347" i="17"/>
  <c r="N347" i="17" s="1"/>
  <c r="I346" i="17"/>
  <c r="N346" i="17" s="1"/>
  <c r="I345" i="17"/>
  <c r="N345" i="17" s="1"/>
  <c r="I344" i="17"/>
  <c r="N344" i="17" s="1"/>
  <c r="I343" i="17"/>
  <c r="N343" i="17" s="1"/>
  <c r="I342" i="17"/>
  <c r="N342" i="17" s="1"/>
  <c r="I341" i="17"/>
  <c r="N341" i="17" s="1"/>
  <c r="I340" i="17"/>
  <c r="N340" i="17" s="1"/>
  <c r="I339" i="17"/>
  <c r="N339" i="17" s="1"/>
  <c r="I338" i="17"/>
  <c r="N338" i="17" s="1"/>
  <c r="I337" i="17"/>
  <c r="N337" i="17" s="1"/>
  <c r="I336" i="17"/>
  <c r="N336" i="17" s="1"/>
  <c r="I335" i="17"/>
  <c r="N335" i="17" s="1"/>
  <c r="I334" i="17"/>
  <c r="N334" i="17" s="1"/>
  <c r="I333" i="17"/>
  <c r="I332" i="17"/>
  <c r="N332" i="17" s="1"/>
  <c r="I331" i="17"/>
  <c r="N331" i="17" s="1"/>
  <c r="I330" i="17"/>
  <c r="N330" i="17" s="1"/>
  <c r="I329" i="17"/>
  <c r="N329" i="17" s="1"/>
  <c r="I328" i="17"/>
  <c r="N328" i="17" s="1"/>
  <c r="I327" i="17"/>
  <c r="N327" i="17" s="1"/>
  <c r="I326" i="17"/>
  <c r="N326" i="17" s="1"/>
  <c r="I325" i="17"/>
  <c r="N325" i="17" s="1"/>
  <c r="I324" i="17"/>
  <c r="N324" i="17" s="1"/>
  <c r="I323" i="17"/>
  <c r="N323" i="17" s="1"/>
  <c r="I322" i="17"/>
  <c r="N322" i="17" s="1"/>
  <c r="I321" i="17"/>
  <c r="N321" i="17" s="1"/>
  <c r="I320" i="17"/>
  <c r="N320" i="17" s="1"/>
  <c r="I319" i="17"/>
  <c r="N319" i="17" s="1"/>
  <c r="I318" i="17"/>
  <c r="N318" i="17" s="1"/>
  <c r="I317" i="17"/>
  <c r="N317" i="17" s="1"/>
  <c r="I316" i="17"/>
  <c r="N316" i="17" s="1"/>
  <c r="I315" i="17"/>
  <c r="N315" i="17" s="1"/>
  <c r="I314" i="17"/>
  <c r="N314" i="17" s="1"/>
  <c r="I313" i="17"/>
  <c r="N313" i="17" s="1"/>
  <c r="I312" i="17"/>
  <c r="N312" i="17" s="1"/>
  <c r="I311" i="17"/>
  <c r="N311" i="17" s="1"/>
  <c r="I310" i="17"/>
  <c r="N310" i="17" s="1"/>
  <c r="I309" i="17"/>
  <c r="N309" i="17" s="1"/>
  <c r="I308" i="17"/>
  <c r="N308" i="17" s="1"/>
  <c r="I307" i="17"/>
  <c r="N307" i="17" s="1"/>
  <c r="I306" i="17"/>
  <c r="N306" i="17" s="1"/>
  <c r="I305" i="17"/>
  <c r="N305" i="17" s="1"/>
  <c r="I304" i="17"/>
  <c r="N304" i="17" s="1"/>
  <c r="I303" i="17"/>
  <c r="N303" i="17" s="1"/>
  <c r="I302" i="17"/>
  <c r="N302" i="17" s="1"/>
  <c r="I301" i="17"/>
  <c r="N301" i="17" s="1"/>
  <c r="I300" i="17"/>
  <c r="N300" i="17" s="1"/>
  <c r="I299" i="17"/>
  <c r="N299" i="17" s="1"/>
  <c r="I298" i="17"/>
  <c r="N298" i="17" s="1"/>
  <c r="I297" i="17"/>
  <c r="N297" i="17" s="1"/>
  <c r="I296" i="17"/>
  <c r="N296" i="17" s="1"/>
  <c r="I295" i="17"/>
  <c r="N295" i="17" s="1"/>
  <c r="I294" i="17"/>
  <c r="N294" i="17" s="1"/>
  <c r="I293" i="17"/>
  <c r="N293" i="17" s="1"/>
  <c r="I292" i="17"/>
  <c r="N292" i="17" s="1"/>
  <c r="I291" i="17"/>
  <c r="N291" i="17" s="1"/>
  <c r="I290" i="17"/>
  <c r="N290" i="17" s="1"/>
  <c r="I289" i="17"/>
  <c r="I288" i="17"/>
  <c r="N288" i="17" s="1"/>
  <c r="I287" i="17"/>
  <c r="N287" i="17" s="1"/>
  <c r="I286" i="17"/>
  <c r="N286" i="17" s="1"/>
  <c r="I285" i="17"/>
  <c r="N285" i="17" s="1"/>
  <c r="I284" i="17"/>
  <c r="N284" i="17" s="1"/>
  <c r="I283" i="17"/>
  <c r="N283" i="17" s="1"/>
  <c r="I282" i="17"/>
  <c r="N282" i="17" s="1"/>
  <c r="I281" i="17"/>
  <c r="N281" i="17" s="1"/>
  <c r="I280" i="17"/>
  <c r="N280" i="17" s="1"/>
  <c r="I279" i="17"/>
  <c r="N279" i="17" s="1"/>
  <c r="I278" i="17"/>
  <c r="N278" i="17" s="1"/>
  <c r="I277" i="17"/>
  <c r="N277" i="17" s="1"/>
  <c r="I276" i="17"/>
  <c r="N276" i="17" s="1"/>
  <c r="I275" i="17"/>
  <c r="N275" i="17" s="1"/>
  <c r="I274" i="17"/>
  <c r="N274" i="17" s="1"/>
  <c r="I273" i="17"/>
  <c r="N273" i="17" s="1"/>
  <c r="I272" i="17"/>
  <c r="N272" i="17" s="1"/>
  <c r="I271" i="17"/>
  <c r="N271" i="17" s="1"/>
  <c r="I270" i="17"/>
  <c r="N270" i="17" s="1"/>
  <c r="I269" i="17"/>
  <c r="N269" i="17" s="1"/>
  <c r="I268" i="17"/>
  <c r="N268" i="17" s="1"/>
  <c r="I267" i="17"/>
  <c r="N267" i="17" s="1"/>
  <c r="I266" i="17"/>
  <c r="N266" i="17" s="1"/>
  <c r="I265" i="17"/>
  <c r="N265" i="17" s="1"/>
  <c r="I264" i="17"/>
  <c r="N264" i="17" s="1"/>
  <c r="I263" i="17"/>
  <c r="N263" i="17" s="1"/>
  <c r="I262" i="17"/>
  <c r="N262" i="17" s="1"/>
  <c r="I261" i="17"/>
  <c r="N261" i="17" s="1"/>
  <c r="I260" i="17"/>
  <c r="N260" i="17" s="1"/>
  <c r="I259" i="17"/>
  <c r="N259" i="17" s="1"/>
  <c r="I258" i="17"/>
  <c r="N258" i="17" s="1"/>
  <c r="I257" i="17"/>
  <c r="N257" i="17" s="1"/>
  <c r="I256" i="17"/>
  <c r="N256" i="17" s="1"/>
  <c r="I255" i="17"/>
  <c r="N255" i="17" s="1"/>
  <c r="I254" i="17"/>
  <c r="N254" i="17" s="1"/>
  <c r="I253" i="17"/>
  <c r="N253" i="17" s="1"/>
  <c r="I252" i="17"/>
  <c r="N252" i="17" s="1"/>
  <c r="I251" i="17"/>
  <c r="N251" i="17" s="1"/>
  <c r="I250" i="17"/>
  <c r="N250" i="17" s="1"/>
  <c r="I249" i="17"/>
  <c r="N249" i="17" s="1"/>
  <c r="I248" i="17"/>
  <c r="N248" i="17" s="1"/>
  <c r="I247" i="17"/>
  <c r="N247" i="17" s="1"/>
  <c r="I246" i="17"/>
  <c r="N246" i="17" s="1"/>
  <c r="I245" i="17"/>
  <c r="N245" i="17" s="1"/>
  <c r="I244" i="17"/>
  <c r="N244" i="17" s="1"/>
  <c r="I243" i="17"/>
  <c r="N243" i="17" s="1"/>
  <c r="I242" i="17"/>
  <c r="N242" i="17" s="1"/>
  <c r="I241" i="17"/>
  <c r="N241" i="17" s="1"/>
  <c r="I240" i="17"/>
  <c r="N240" i="17" s="1"/>
  <c r="I239" i="17"/>
  <c r="N239" i="17" s="1"/>
  <c r="I238" i="17"/>
  <c r="N238" i="17" s="1"/>
  <c r="I237" i="17"/>
  <c r="N237" i="17" s="1"/>
  <c r="I236" i="17"/>
  <c r="N236" i="17" s="1"/>
  <c r="I235" i="17"/>
  <c r="N235" i="17" s="1"/>
  <c r="I234" i="17"/>
  <c r="N234" i="17" s="1"/>
  <c r="I233" i="17"/>
  <c r="N233" i="17" s="1"/>
  <c r="I232" i="17"/>
  <c r="N232" i="17" s="1"/>
  <c r="I231" i="17"/>
  <c r="N231" i="17" s="1"/>
  <c r="I230" i="17"/>
  <c r="N230" i="17" s="1"/>
  <c r="I229" i="17"/>
  <c r="N229" i="17" s="1"/>
  <c r="I228" i="17"/>
  <c r="N228" i="17" s="1"/>
  <c r="I227" i="17"/>
  <c r="N227" i="17" s="1"/>
  <c r="I226" i="17"/>
  <c r="N226" i="17" s="1"/>
  <c r="I225" i="17"/>
  <c r="N225" i="17" s="1"/>
  <c r="I224" i="17"/>
  <c r="N224" i="17" s="1"/>
  <c r="I223" i="17"/>
  <c r="N223" i="17" s="1"/>
  <c r="I222" i="17"/>
  <c r="N222" i="17" s="1"/>
  <c r="I221" i="17"/>
  <c r="N221" i="17" s="1"/>
  <c r="I220" i="17"/>
  <c r="N220" i="17" s="1"/>
  <c r="I219" i="17"/>
  <c r="N219" i="17" s="1"/>
  <c r="I218" i="17"/>
  <c r="N218" i="17" s="1"/>
  <c r="I217" i="17"/>
  <c r="N217" i="17" s="1"/>
  <c r="I216" i="17"/>
  <c r="N216" i="17" s="1"/>
  <c r="I215" i="17"/>
  <c r="N215" i="17" s="1"/>
  <c r="I214" i="17"/>
  <c r="I213" i="17"/>
  <c r="N213" i="17" s="1"/>
  <c r="I212" i="17"/>
  <c r="I211" i="17"/>
  <c r="N211" i="17" s="1"/>
  <c r="I210" i="17"/>
  <c r="N210" i="17" s="1"/>
  <c r="I209" i="17"/>
  <c r="N209" i="17" s="1"/>
  <c r="I208" i="17"/>
  <c r="N208" i="17" s="1"/>
  <c r="I207" i="17"/>
  <c r="N207" i="17" s="1"/>
  <c r="I206" i="17"/>
  <c r="N206" i="17" s="1"/>
  <c r="I205" i="17"/>
  <c r="N205" i="17" s="1"/>
  <c r="I204" i="17"/>
  <c r="N204" i="17" s="1"/>
  <c r="I203" i="17"/>
  <c r="N203" i="17" s="1"/>
  <c r="I202" i="17"/>
  <c r="N202" i="17" s="1"/>
  <c r="I201" i="17"/>
  <c r="N201" i="17" s="1"/>
  <c r="I200" i="17"/>
  <c r="N200" i="17" s="1"/>
  <c r="I199" i="17"/>
  <c r="N199" i="17" s="1"/>
  <c r="I198" i="17"/>
  <c r="N198" i="17" s="1"/>
  <c r="I197" i="17"/>
  <c r="N197" i="17" s="1"/>
  <c r="I196" i="17"/>
  <c r="N196" i="17" s="1"/>
  <c r="I195" i="17"/>
  <c r="N195" i="17" s="1"/>
  <c r="I194" i="17"/>
  <c r="N194" i="17" s="1"/>
  <c r="I193" i="17"/>
  <c r="N193" i="17" s="1"/>
  <c r="I192" i="17"/>
  <c r="N192" i="17" s="1"/>
  <c r="I191" i="17"/>
  <c r="N191" i="17" s="1"/>
  <c r="I190" i="17"/>
  <c r="N190" i="17" s="1"/>
  <c r="I189" i="17"/>
  <c r="N189" i="17" s="1"/>
  <c r="I188" i="17"/>
  <c r="N188" i="17" s="1"/>
  <c r="I187" i="17"/>
  <c r="N187" i="17" s="1"/>
  <c r="I186" i="17"/>
  <c r="N186" i="17" s="1"/>
  <c r="I185" i="17"/>
  <c r="N185" i="17" s="1"/>
  <c r="I184" i="17"/>
  <c r="N184" i="17" s="1"/>
  <c r="I183" i="17"/>
  <c r="N183" i="17" s="1"/>
  <c r="I182" i="17"/>
  <c r="N182" i="17" s="1"/>
  <c r="I181" i="17"/>
  <c r="I180" i="17"/>
  <c r="N180" i="17" s="1"/>
  <c r="I179" i="17"/>
  <c r="N179" i="17" s="1"/>
  <c r="I178" i="17"/>
  <c r="I177" i="17"/>
  <c r="N177" i="17" s="1"/>
  <c r="I176" i="17"/>
  <c r="N176" i="17" s="1"/>
  <c r="I175" i="17"/>
  <c r="N175" i="17" s="1"/>
  <c r="I174" i="17"/>
  <c r="N174" i="17" s="1"/>
  <c r="I173" i="17"/>
  <c r="N173" i="17" s="1"/>
  <c r="I172" i="17"/>
  <c r="N172" i="17" s="1"/>
  <c r="I171" i="17"/>
  <c r="N171" i="17" s="1"/>
  <c r="I170" i="17"/>
  <c r="N170" i="17" s="1"/>
  <c r="I169" i="17"/>
  <c r="N169" i="17" s="1"/>
  <c r="I168" i="17"/>
  <c r="N168" i="17" s="1"/>
  <c r="I167" i="17"/>
  <c r="N167" i="17" s="1"/>
  <c r="I166" i="17"/>
  <c r="N166" i="17" s="1"/>
  <c r="I165" i="17"/>
  <c r="N165" i="17" s="1"/>
  <c r="I164" i="17"/>
  <c r="N164" i="17" s="1"/>
  <c r="I163" i="17"/>
  <c r="N163" i="17" s="1"/>
  <c r="I162" i="17"/>
  <c r="N162" i="17" s="1"/>
  <c r="I161" i="17"/>
  <c r="N161" i="17" s="1"/>
  <c r="I160" i="17"/>
  <c r="N160" i="17" s="1"/>
  <c r="I159" i="17"/>
  <c r="N159" i="17" s="1"/>
  <c r="I158" i="17"/>
  <c r="N158" i="17" s="1"/>
  <c r="I157" i="17"/>
  <c r="N157" i="17" s="1"/>
  <c r="I156" i="17"/>
  <c r="N156" i="17" s="1"/>
  <c r="I155" i="17"/>
  <c r="N155" i="17" s="1"/>
  <c r="I154" i="17"/>
  <c r="N154" i="17" s="1"/>
  <c r="I153" i="17"/>
  <c r="N153" i="17" s="1"/>
  <c r="I152" i="17"/>
  <c r="N152" i="17" s="1"/>
  <c r="I151" i="17"/>
  <c r="N151" i="17" s="1"/>
  <c r="I150" i="17"/>
  <c r="N150" i="17" s="1"/>
  <c r="I149" i="17"/>
  <c r="N149" i="17" s="1"/>
  <c r="I148" i="17"/>
  <c r="N148" i="17" s="1"/>
  <c r="I147" i="17"/>
  <c r="N147" i="17" s="1"/>
  <c r="I146" i="17"/>
  <c r="N146" i="17" s="1"/>
  <c r="I145" i="17"/>
  <c r="N145" i="17" s="1"/>
  <c r="I144" i="17"/>
  <c r="N144" i="17" s="1"/>
  <c r="I143" i="17"/>
  <c r="N143" i="17" s="1"/>
  <c r="I142" i="17"/>
  <c r="N142" i="17" s="1"/>
  <c r="I141" i="17"/>
  <c r="N141" i="17" s="1"/>
  <c r="I140" i="17"/>
  <c r="N140" i="17" s="1"/>
  <c r="I139" i="17"/>
  <c r="N139" i="17" s="1"/>
  <c r="I138" i="17"/>
  <c r="N138" i="17" s="1"/>
  <c r="I137" i="17"/>
  <c r="N137" i="17" s="1"/>
  <c r="I136" i="17"/>
  <c r="N136" i="17" s="1"/>
  <c r="I135" i="17"/>
  <c r="N135" i="17" s="1"/>
  <c r="I134" i="17"/>
  <c r="N134" i="17" s="1"/>
  <c r="I133" i="17"/>
  <c r="N133" i="17" s="1"/>
  <c r="I132" i="17"/>
  <c r="N132" i="17" s="1"/>
  <c r="I131" i="17"/>
  <c r="N131" i="17" s="1"/>
  <c r="I130" i="17"/>
  <c r="N130" i="17" s="1"/>
  <c r="I129" i="17"/>
  <c r="N129" i="17" s="1"/>
  <c r="I128" i="17"/>
  <c r="N128" i="17" s="1"/>
  <c r="I127" i="17"/>
  <c r="N127" i="17" s="1"/>
  <c r="I126" i="17"/>
  <c r="N126" i="17" s="1"/>
  <c r="I125" i="17"/>
  <c r="N125" i="17" s="1"/>
  <c r="I124" i="17"/>
  <c r="N124" i="17" s="1"/>
  <c r="I123" i="17"/>
  <c r="N123" i="17" s="1"/>
  <c r="I122" i="17"/>
  <c r="N122" i="17" s="1"/>
  <c r="I121" i="17"/>
  <c r="N121" i="17" s="1"/>
  <c r="I120" i="17"/>
  <c r="N120" i="17" s="1"/>
  <c r="I119" i="17"/>
  <c r="N119" i="17" s="1"/>
  <c r="I118" i="17"/>
  <c r="N118" i="17" s="1"/>
  <c r="I117" i="17"/>
  <c r="N117" i="17" s="1"/>
  <c r="I116" i="17"/>
  <c r="N116" i="17" s="1"/>
  <c r="I115" i="17"/>
  <c r="N115" i="17" s="1"/>
  <c r="I114" i="17"/>
  <c r="N114" i="17" s="1"/>
  <c r="I113" i="17"/>
  <c r="N113" i="17" s="1"/>
  <c r="I112" i="17"/>
  <c r="N112" i="17" s="1"/>
  <c r="I111" i="17"/>
  <c r="N111" i="17" s="1"/>
  <c r="I110" i="17"/>
  <c r="N110" i="17" s="1"/>
  <c r="I109" i="17"/>
  <c r="N109" i="17" s="1"/>
  <c r="I108" i="17"/>
  <c r="N108" i="17" s="1"/>
  <c r="I107" i="17"/>
  <c r="N107" i="17" s="1"/>
  <c r="I106" i="17"/>
  <c r="N106" i="17" s="1"/>
  <c r="I105" i="17"/>
  <c r="N105" i="17" s="1"/>
  <c r="I104" i="17"/>
  <c r="N104" i="17" s="1"/>
  <c r="I103" i="17"/>
  <c r="N103" i="17" s="1"/>
  <c r="I102" i="17"/>
  <c r="N102" i="17" s="1"/>
  <c r="I101" i="17"/>
  <c r="N101" i="17" s="1"/>
  <c r="I100" i="17"/>
  <c r="N100" i="17" s="1"/>
  <c r="I99" i="17"/>
  <c r="N99" i="17" s="1"/>
  <c r="I98" i="17"/>
  <c r="N98" i="17" s="1"/>
  <c r="I97" i="17"/>
  <c r="I96" i="17"/>
  <c r="N96" i="17" s="1"/>
  <c r="I95" i="17"/>
  <c r="N95" i="17" s="1"/>
  <c r="I94" i="17"/>
  <c r="I93" i="17"/>
  <c r="N93" i="17" s="1"/>
  <c r="I92" i="17"/>
  <c r="I91" i="17"/>
  <c r="N91" i="17" s="1"/>
  <c r="I90" i="17"/>
  <c r="N90" i="17" s="1"/>
  <c r="I89" i="17"/>
  <c r="N89" i="17" s="1"/>
  <c r="I88" i="17"/>
  <c r="I87" i="17"/>
  <c r="N87" i="17" s="1"/>
  <c r="I86" i="17"/>
  <c r="N86" i="17" s="1"/>
  <c r="I85" i="17"/>
  <c r="N85" i="17" s="1"/>
  <c r="I84" i="17"/>
  <c r="N84" i="17" s="1"/>
  <c r="I83" i="17"/>
  <c r="N83" i="17" s="1"/>
  <c r="I82" i="17"/>
  <c r="N82" i="17" s="1"/>
  <c r="I81" i="17"/>
  <c r="N81" i="17" s="1"/>
  <c r="I80" i="17"/>
  <c r="N80" i="17" s="1"/>
  <c r="I79" i="17"/>
  <c r="N79" i="17" s="1"/>
  <c r="I78" i="17"/>
  <c r="N78" i="17" s="1"/>
  <c r="I77" i="17"/>
  <c r="I76" i="17"/>
  <c r="I75" i="17"/>
  <c r="N75" i="17" s="1"/>
  <c r="I74" i="17"/>
  <c r="N74" i="17" s="1"/>
  <c r="I73" i="17"/>
  <c r="I72" i="17"/>
  <c r="N72" i="17" s="1"/>
  <c r="I71" i="17"/>
  <c r="N71" i="17" s="1"/>
  <c r="I70" i="17"/>
  <c r="N70" i="17" s="1"/>
  <c r="I69" i="17"/>
  <c r="I68" i="17"/>
  <c r="N68" i="17" s="1"/>
  <c r="I67" i="17"/>
  <c r="N67" i="17" s="1"/>
  <c r="I66" i="17"/>
  <c r="I65" i="17"/>
  <c r="N65" i="17" s="1"/>
  <c r="I64" i="17"/>
  <c r="N64" i="17" s="1"/>
  <c r="I63" i="17"/>
  <c r="N63" i="17" s="1"/>
  <c r="I62" i="17"/>
  <c r="I61" i="17"/>
  <c r="I60" i="17"/>
  <c r="N60" i="17" s="1"/>
  <c r="I59" i="17"/>
  <c r="N59" i="17" s="1"/>
  <c r="I58" i="17"/>
  <c r="I57" i="17"/>
  <c r="N57" i="17" s="1"/>
  <c r="I56" i="17"/>
  <c r="N56" i="17" s="1"/>
  <c r="I55" i="17"/>
  <c r="N55" i="17" s="1"/>
  <c r="I54" i="17"/>
  <c r="I53" i="17"/>
  <c r="I52" i="17"/>
  <c r="I51" i="17"/>
  <c r="N51" i="17" s="1"/>
  <c r="I50" i="17"/>
  <c r="N50" i="17" s="1"/>
  <c r="I49" i="17"/>
  <c r="I48" i="17"/>
  <c r="I47" i="17"/>
  <c r="N47" i="17" s="1"/>
  <c r="I46" i="17"/>
  <c r="I45" i="17"/>
  <c r="I44" i="17"/>
  <c r="I43" i="17"/>
  <c r="I42" i="17"/>
  <c r="N42" i="17" s="1"/>
  <c r="I41" i="17"/>
  <c r="N41" i="17" s="1"/>
  <c r="I40" i="17"/>
  <c r="N40" i="17" s="1"/>
  <c r="I39" i="17"/>
  <c r="N39" i="17" s="1"/>
  <c r="I38" i="17"/>
  <c r="N38" i="17" s="1"/>
  <c r="I37" i="17"/>
  <c r="I36" i="17"/>
  <c r="I35" i="17"/>
  <c r="N35" i="17" s="1"/>
  <c r="I34" i="17"/>
  <c r="I33" i="17"/>
  <c r="N33" i="17" s="1"/>
  <c r="I32" i="17"/>
  <c r="N32" i="17" s="1"/>
  <c r="I31" i="17"/>
  <c r="N31" i="17" s="1"/>
  <c r="I30" i="17"/>
  <c r="N30" i="17" s="1"/>
  <c r="I29" i="17"/>
  <c r="N29" i="17" s="1"/>
  <c r="I28" i="17"/>
  <c r="N28" i="17" s="1"/>
  <c r="I27" i="17"/>
  <c r="N27" i="17" s="1"/>
  <c r="I26" i="17"/>
  <c r="N26" i="17" s="1"/>
  <c r="I25" i="17"/>
  <c r="N25" i="17" s="1"/>
  <c r="I24" i="17"/>
  <c r="I23" i="17"/>
  <c r="N23" i="17" s="1"/>
  <c r="I22" i="17"/>
  <c r="I21" i="17"/>
  <c r="I20" i="17"/>
  <c r="N20" i="17" s="1"/>
  <c r="I19" i="17"/>
  <c r="N19" i="17" s="1"/>
  <c r="I18" i="17"/>
  <c r="I17" i="17"/>
  <c r="N17" i="17" s="1"/>
  <c r="I16" i="17"/>
  <c r="N16" i="17" s="1"/>
  <c r="I15" i="17"/>
  <c r="N15" i="17" s="1"/>
  <c r="I14" i="17"/>
  <c r="I13" i="17"/>
  <c r="N13" i="17" s="1"/>
  <c r="I12" i="17"/>
  <c r="I11" i="17"/>
  <c r="N11" i="17" s="1"/>
  <c r="I10" i="17"/>
  <c r="N10" i="17" s="1"/>
  <c r="I9" i="17"/>
  <c r="I8" i="17"/>
  <c r="N8" i="17" s="1"/>
  <c r="I7" i="17"/>
  <c r="N7" i="17" s="1"/>
  <c r="I6" i="17"/>
  <c r="N6" i="17" s="1"/>
  <c r="I5" i="17"/>
  <c r="N5" i="17" s="1"/>
  <c r="I4" i="17"/>
  <c r="I3" i="17"/>
  <c r="N3" i="17" s="1"/>
  <c r="I2" i="17"/>
  <c r="N2" i="17" s="1"/>
  <c r="M466" i="17"/>
  <c r="M394" i="17"/>
  <c r="O748" i="17"/>
  <c r="O739" i="17"/>
  <c r="O526" i="17"/>
  <c r="O469" i="17"/>
  <c r="O364" i="17"/>
  <c r="O322" i="17"/>
  <c r="O292" i="17"/>
  <c r="O286" i="17"/>
  <c r="O278" i="17"/>
  <c r="N918" i="17"/>
  <c r="N878" i="17"/>
  <c r="N761" i="17"/>
  <c r="N688" i="17"/>
  <c r="N678" i="17"/>
  <c r="N654" i="17"/>
  <c r="N498" i="17"/>
  <c r="N362" i="17"/>
  <c r="N214" i="17"/>
  <c r="N181" i="17"/>
  <c r="N34" i="17"/>
  <c r="M9" i="17"/>
  <c r="M17" i="17"/>
  <c r="M24" i="17"/>
  <c r="M25" i="17"/>
  <c r="M33" i="17"/>
  <c r="O34" i="17"/>
  <c r="M41" i="17"/>
  <c r="N44" i="17"/>
  <c r="M44" i="17"/>
  <c r="M49" i="17"/>
  <c r="M57" i="17"/>
  <c r="M58" i="17"/>
  <c r="M64" i="17"/>
  <c r="M65" i="17"/>
  <c r="M73" i="17"/>
  <c r="O84" i="17"/>
  <c r="M88" i="17"/>
  <c r="M94" i="17"/>
  <c r="M97" i="17"/>
  <c r="M121" i="17"/>
  <c r="M129" i="17"/>
  <c r="M133" i="17"/>
  <c r="M137" i="17"/>
  <c r="O154" i="17"/>
  <c r="M158" i="17"/>
  <c r="O162" i="17"/>
  <c r="M169" i="17"/>
  <c r="M177" i="17"/>
  <c r="N178" i="17"/>
  <c r="M183" i="17"/>
  <c r="M188" i="17"/>
  <c r="M193" i="17"/>
  <c r="N212" i="17"/>
  <c r="M213" i="17"/>
  <c r="M225" i="17"/>
  <c r="M226" i="17"/>
  <c r="M241" i="17"/>
  <c r="M249" i="17"/>
  <c r="M257" i="17"/>
  <c r="M259" i="17"/>
  <c r="M265" i="17"/>
  <c r="O266" i="17"/>
  <c r="M273" i="17"/>
  <c r="M281" i="17"/>
  <c r="O287" i="17"/>
  <c r="N289" i="17"/>
  <c r="M289" i="17"/>
  <c r="O299" i="17"/>
  <c r="M313" i="17"/>
  <c r="O314" i="17"/>
  <c r="M319" i="17"/>
  <c r="M329" i="17"/>
  <c r="N333" i="17"/>
  <c r="M337" i="17"/>
  <c r="O338" i="17"/>
  <c r="M347" i="17"/>
  <c r="M353" i="17"/>
  <c r="N354" i="17"/>
  <c r="O354" i="17"/>
  <c r="N361" i="17"/>
  <c r="O361" i="17"/>
  <c r="M361" i="17"/>
  <c r="M364" i="17"/>
  <c r="M366" i="17"/>
  <c r="M368" i="17"/>
  <c r="M384" i="17"/>
  <c r="M385" i="17"/>
  <c r="M393" i="17"/>
  <c r="M397" i="17"/>
  <c r="M417" i="17"/>
  <c r="O418" i="17"/>
  <c r="N425" i="17"/>
  <c r="M425" i="17"/>
  <c r="O428" i="17"/>
  <c r="M428" i="17"/>
  <c r="M439" i="17"/>
  <c r="O441" i="17"/>
  <c r="M441" i="17"/>
  <c r="M442" i="17"/>
  <c r="M449" i="17"/>
  <c r="O457" i="17"/>
  <c r="M457" i="17"/>
  <c r="M461" i="17"/>
  <c r="O465" i="17"/>
  <c r="M465" i="17"/>
  <c r="O472" i="17"/>
  <c r="O473" i="17"/>
  <c r="M473" i="17"/>
  <c r="O477" i="17"/>
  <c r="O481" i="17"/>
  <c r="M481" i="17"/>
  <c r="O489" i="17"/>
  <c r="M489" i="17"/>
  <c r="O497" i="17"/>
  <c r="M497" i="17"/>
  <c r="M513" i="17"/>
  <c r="O518" i="17"/>
  <c r="O521" i="17"/>
  <c r="M521" i="17"/>
  <c r="O529" i="17"/>
  <c r="M529" i="17"/>
  <c r="M531" i="17"/>
  <c r="M533" i="17"/>
  <c r="O537" i="17"/>
  <c r="M537" i="17"/>
  <c r="M539" i="17"/>
  <c r="O545" i="17"/>
  <c r="M545" i="17"/>
  <c r="O553" i="17"/>
  <c r="M558" i="17"/>
  <c r="M561" i="17"/>
  <c r="O569" i="17"/>
  <c r="M569" i="17"/>
  <c r="M577" i="17"/>
  <c r="M581" i="17"/>
  <c r="O585" i="17"/>
  <c r="M585" i="17"/>
  <c r="M588" i="17"/>
  <c r="M592" i="17"/>
  <c r="O593" i="17"/>
  <c r="M593" i="17"/>
  <c r="N595" i="17"/>
  <c r="M613" i="17"/>
  <c r="O617" i="17"/>
  <c r="M617" i="17"/>
  <c r="O623" i="17"/>
  <c r="O624" i="17"/>
  <c r="O625" i="17"/>
  <c r="M625" i="17"/>
  <c r="O626" i="17"/>
  <c r="O628" i="17"/>
  <c r="M628" i="17"/>
  <c r="M629" i="17"/>
  <c r="O633" i="17"/>
  <c r="M633" i="17"/>
  <c r="M634" i="17"/>
  <c r="M635" i="17"/>
  <c r="M637" i="17"/>
  <c r="M641" i="17"/>
  <c r="O642" i="17"/>
  <c r="M649" i="17"/>
  <c r="M651" i="17"/>
  <c r="O653" i="17"/>
  <c r="O657" i="17"/>
  <c r="M657" i="17"/>
  <c r="N658" i="17"/>
  <c r="M664" i="17"/>
  <c r="O665" i="17"/>
  <c r="M665" i="17"/>
  <c r="M672" i="17"/>
  <c r="O673" i="17"/>
  <c r="M673" i="17"/>
  <c r="O677" i="17"/>
  <c r="O681" i="17"/>
  <c r="M681" i="17"/>
  <c r="M683" i="17"/>
  <c r="N689" i="17"/>
  <c r="M689" i="17"/>
  <c r="O692" i="17"/>
  <c r="M692" i="17"/>
  <c r="O696" i="17"/>
  <c r="O697" i="17"/>
  <c r="M698" i="17"/>
  <c r="M713" i="17"/>
  <c r="O716" i="17"/>
  <c r="O721" i="17"/>
  <c r="M721" i="17"/>
  <c r="O724" i="17"/>
  <c r="M725" i="17"/>
  <c r="M729" i="17"/>
  <c r="O737" i="17"/>
  <c r="M737" i="17"/>
  <c r="O738" i="17"/>
  <c r="O741" i="17"/>
  <c r="O745" i="17"/>
  <c r="M745" i="17"/>
  <c r="N746" i="17"/>
  <c r="M746" i="17"/>
  <c r="M749" i="17"/>
  <c r="N753" i="17"/>
  <c r="M753" i="17"/>
  <c r="N756" i="17"/>
  <c r="M759" i="17"/>
  <c r="O761" i="17"/>
  <c r="M761" i="17"/>
  <c r="O769" i="17"/>
  <c r="N774" i="17"/>
  <c r="O777" i="17"/>
  <c r="M777" i="17"/>
  <c r="O779" i="17"/>
  <c r="O782" i="17"/>
  <c r="O785" i="17"/>
  <c r="M785" i="17"/>
  <c r="O792" i="17"/>
  <c r="M792" i="17"/>
  <c r="N793" i="17"/>
  <c r="M793" i="17"/>
  <c r="O796" i="17"/>
  <c r="M796" i="17"/>
  <c r="M811" i="17"/>
  <c r="O813" i="17"/>
  <c r="O817" i="17"/>
  <c r="M817" i="17"/>
  <c r="N818" i="17"/>
  <c r="O818" i="17"/>
  <c r="M818" i="17"/>
  <c r="M821" i="17"/>
  <c r="O825" i="17"/>
  <c r="M825" i="17"/>
  <c r="M832" i="17"/>
  <c r="O833" i="17"/>
  <c r="M833" i="17"/>
  <c r="O834" i="17"/>
  <c r="O836" i="17"/>
  <c r="M836" i="17"/>
  <c r="O837" i="17"/>
  <c r="O841" i="17"/>
  <c r="M841" i="17"/>
  <c r="N842" i="17"/>
  <c r="O848" i="17"/>
  <c r="M848" i="17"/>
  <c r="O849" i="17"/>
  <c r="M849" i="17"/>
  <c r="O855" i="17"/>
  <c r="N856" i="17"/>
  <c r="N857" i="17"/>
  <c r="O857" i="17"/>
  <c r="M857" i="17"/>
  <c r="O858" i="17"/>
  <c r="M863" i="17"/>
  <c r="O865" i="17"/>
  <c r="M865" i="17"/>
  <c r="M866" i="17"/>
  <c r="O873" i="17"/>
  <c r="M873" i="17"/>
  <c r="O877" i="17"/>
  <c r="O881" i="17"/>
  <c r="M881" i="17"/>
  <c r="N886" i="17"/>
  <c r="O886" i="17"/>
  <c r="O889" i="17"/>
  <c r="M889" i="17"/>
  <c r="O894" i="17"/>
  <c r="M894" i="17"/>
  <c r="O897" i="17"/>
  <c r="M897" i="17"/>
  <c r="O913" i="17"/>
  <c r="M913" i="17"/>
  <c r="O914" i="17"/>
  <c r="N917" i="17"/>
  <c r="O921" i="17"/>
  <c r="M921" i="17"/>
  <c r="O922" i="17"/>
  <c r="M922" i="17"/>
  <c r="O924" i="17"/>
  <c r="M924" i="17"/>
  <c r="O929" i="17"/>
  <c r="M929" i="17"/>
  <c r="M933" i="17"/>
  <c r="O937" i="17"/>
  <c r="M937" i="17"/>
  <c r="O938" i="17"/>
  <c r="M938" i="17"/>
  <c r="M941" i="17"/>
  <c r="O945" i="17"/>
  <c r="M945" i="17"/>
  <c r="N946" i="17"/>
  <c r="M949" i="17"/>
  <c r="O953" i="17"/>
  <c r="M953" i="17"/>
  <c r="M954" i="17"/>
  <c r="M957" i="17"/>
  <c r="O961" i="17"/>
  <c r="M961" i="17"/>
  <c r="N962" i="17"/>
  <c r="O966" i="17"/>
  <c r="O969" i="17"/>
  <c r="M969" i="17"/>
  <c r="M974" i="17"/>
  <c r="N977" i="17"/>
  <c r="O977" i="17"/>
  <c r="M977" i="17"/>
  <c r="M981" i="17"/>
  <c r="O985" i="17"/>
  <c r="M985" i="17"/>
  <c r="M986" i="17"/>
  <c r="N992" i="17"/>
  <c r="O992" i="17"/>
  <c r="N993" i="17"/>
  <c r="O993" i="17"/>
  <c r="M993" i="17"/>
  <c r="M994" i="17"/>
  <c r="O998"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3" i="17"/>
  <c r="G4" i="17"/>
  <c r="G2" i="17"/>
  <c r="N4" i="17" l="1"/>
  <c r="N36" i="17"/>
  <c r="N52" i="17"/>
  <c r="N76" i="17"/>
  <c r="O4" i="17"/>
  <c r="O36" i="17"/>
  <c r="O68" i="17"/>
  <c r="O76" i="17"/>
  <c r="N21" i="17"/>
  <c r="N61" i="17"/>
  <c r="N69" i="17"/>
  <c r="O45" i="17"/>
  <c r="O53" i="17"/>
  <c r="N14" i="17"/>
  <c r="O46" i="17"/>
  <c r="O62" i="17"/>
  <c r="N54" i="17"/>
  <c r="N45" i="17"/>
  <c r="N24" i="17"/>
  <c r="N48" i="17"/>
  <c r="N88" i="17"/>
  <c r="N22" i="17"/>
  <c r="N46" i="17"/>
  <c r="O6" i="17"/>
  <c r="O22" i="17"/>
  <c r="O54" i="17"/>
  <c r="O94" i="17"/>
  <c r="N92" i="17"/>
  <c r="N77" i="17"/>
  <c r="N62" i="17"/>
  <c r="N53" i="17"/>
  <c r="O44" i="17"/>
  <c r="N37" i="17"/>
  <c r="N12" i="17"/>
  <c r="N18" i="17"/>
  <c r="N58" i="17"/>
  <c r="N66" i="17"/>
  <c r="O42" i="17"/>
  <c r="O66" i="17"/>
  <c r="O82" i="17"/>
  <c r="N94" i="17"/>
  <c r="O14" i="17"/>
  <c r="N43" i="17"/>
  <c r="O11" i="17"/>
  <c r="O27" i="17"/>
  <c r="O35" i="17"/>
  <c r="O59" i="17"/>
  <c r="O75" i="17"/>
  <c r="O83" i="17"/>
  <c r="O69" i="17"/>
  <c r="O85" i="17"/>
  <c r="M54" i="17"/>
  <c r="M78" i="17"/>
  <c r="O56" i="17"/>
  <c r="N9" i="17"/>
  <c r="N49" i="17"/>
  <c r="N73" i="17"/>
  <c r="N97" i="17"/>
  <c r="O33" i="17"/>
  <c r="O57" i="17"/>
  <c r="M26" i="17"/>
  <c r="M42" i="17"/>
  <c r="M3" i="17"/>
  <c r="M51" i="17"/>
  <c r="M83" i="17"/>
  <c r="M91" i="17"/>
  <c r="M99" i="17"/>
</calcChain>
</file>

<file path=xl/sharedStrings.xml><?xml version="1.0" encoding="utf-8"?>
<sst xmlns="http://schemas.openxmlformats.org/spreadsheetml/2006/main" count="11129" uniqueCount="6218">
  <si>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</si>
  <si>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</si>
  <si>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</si>
  <si>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</si>
  <si>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</si>
  <si>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</si>
  <si>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</si>
  <si>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</si>
  <si>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</si>
  <si>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</si>
  <si>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</si>
  <si>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</si>
  <si>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</si>
  <si>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</si>
  <si>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</si>
  <si>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</si>
  <si>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</si>
  <si>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</si>
  <si>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</si>
  <si>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</si>
  <si>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</si>
  <si>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</si>
  <si>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</si>
  <si>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</si>
  <si>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</si>
  <si>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</si>
  <si>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</si>
  <si>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</si>
  <si>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</si>
  <si>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</si>
  <si>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</si>
  <si>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</si>
  <si>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</si>
  <si>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</si>
  <si>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</si>
  <si>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</si>
  <si>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</si>
  <si>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</si>
  <si>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</si>
  <si>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</si>
  <si>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</si>
  <si>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</si>
  <si>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</si>
  <si>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</si>
  <si>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</si>
  <si>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</si>
  <si>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</si>
  <si>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</si>
  <si>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</si>
  <si>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</si>
  <si>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</si>
  <si>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</si>
  <si>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</si>
  <si>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</si>
  <si>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</si>
  <si>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</si>
  <si>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</si>
  <si>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</si>
  <si>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</si>
  <si>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</si>
  <si>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</si>
  <si>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</si>
  <si>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</si>
  <si>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</si>
  <si>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</si>
  <si>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</si>
  <si>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</si>
  <si>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</si>
  <si>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</si>
  <si>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</si>
  <si>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</si>
  <si>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</si>
  <si>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</si>
  <si>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</si>
  <si>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</si>
  <si>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</si>
  <si>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</si>
  <si>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</si>
  <si>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</si>
  <si>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</si>
  <si>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</si>
  <si>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</si>
  <si>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</si>
  <si>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</si>
  <si>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</si>
  <si>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</si>
  <si>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</si>
  <si>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</si>
  <si>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</si>
  <si>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</si>
  <si>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</si>
  <si>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</si>
  <si>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</si>
  <si>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</si>
  <si>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</si>
  <si>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</si>
  <si>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</si>
  <si>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</si>
  <si>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</si>
  <si>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</si>
  <si>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</si>
  <si>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</si>
  <si>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</si>
  <si>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</si>
  <si>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</si>
  <si>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</si>
  <si>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</si>
  <si>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</si>
  <si>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</si>
  <si>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</si>
  <si>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</si>
  <si>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</si>
  <si>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</si>
  <si>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</si>
  <si>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</si>
  <si>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</si>
  <si>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</si>
  <si>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</si>
  <si>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</si>
  <si>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</si>
  <si>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</si>
  <si>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</si>
  <si>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</si>
  <si>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</si>
  <si>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</si>
  <si>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</si>
  <si>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</si>
  <si>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</si>
  <si>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</si>
  <si>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</si>
  <si>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</si>
  <si>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</si>
  <si>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</si>
  <si>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</si>
  <si>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</si>
  <si>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</si>
  <si>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</si>
  <si>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</si>
  <si>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</si>
  <si>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</si>
  <si>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</si>
  <si>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</si>
  <si>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</si>
  <si>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</si>
  <si>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</si>
  <si>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</si>
  <si>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</si>
  <si>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</si>
  <si>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</si>
  <si>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</si>
  <si>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</si>
  <si>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</si>
  <si>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</si>
  <si>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</si>
  <si>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</si>
  <si>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</si>
  <si>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</si>
  <si>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</si>
  <si>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</si>
  <si>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</si>
  <si>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</si>
  <si>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</si>
  <si>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</si>
  <si>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</si>
  <si>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</si>
  <si>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</si>
  <si>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</si>
  <si>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</si>
  <si>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</si>
  <si>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</si>
  <si>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</si>
  <si>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</si>
  <si>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</si>
  <si>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</si>
  <si>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</si>
  <si>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</si>
  <si>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</si>
  <si>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</si>
  <si>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</si>
  <si>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</si>
  <si>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</si>
  <si>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</si>
  <si>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</si>
  <si>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</si>
  <si>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</si>
  <si>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</si>
  <si>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</si>
  <si>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</si>
  <si>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</si>
  <si>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</si>
  <si>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</si>
  <si>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</si>
  <si>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</si>
  <si>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</si>
  <si>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</si>
  <si>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</si>
  <si>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</si>
  <si>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</si>
  <si>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</si>
  <si>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</si>
  <si>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</si>
  <si>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</si>
  <si>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</si>
  <si>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</si>
  <si>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</si>
  <si>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</si>
  <si>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</si>
  <si>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</si>
  <si>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</si>
  <si>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</si>
  <si>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</si>
  <si>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</si>
  <si>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</si>
  <si>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</si>
  <si>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</si>
  <si>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</si>
  <si>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</si>
  <si>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</si>
  <si>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</si>
  <si>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</si>
  <si>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</si>
  <si>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</si>
  <si>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</si>
  <si>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</si>
  <si>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</si>
  <si>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</si>
  <si>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</si>
  <si>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</si>
  <si>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</si>
  <si>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</si>
  <si>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</si>
  <si>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</si>
  <si>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</si>
  <si>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</si>
  <si>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</si>
  <si>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</si>
  <si>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</si>
  <si>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</si>
  <si>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</si>
  <si>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</si>
  <si>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</si>
  <si>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</si>
  <si>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</si>
  <si>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</si>
  <si>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</si>
  <si>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</si>
  <si>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</si>
  <si>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</si>
  <si>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</si>
  <si>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</si>
  <si>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</si>
  <si>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</si>
  <si>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</si>
  <si>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</si>
  <si>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</si>
  <si>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</si>
  <si>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</si>
  <si>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</si>
  <si>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</si>
  <si>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</si>
  <si>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</si>
  <si>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</si>
  <si>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</si>
  <si>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</si>
  <si>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</si>
  <si>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</si>
  <si>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</si>
  <si>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</si>
  <si>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</si>
  <si>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</si>
  <si>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</si>
  <si>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</si>
  <si>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</si>
  <si>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</si>
  <si>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</si>
  <si>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</si>
  <si>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</si>
  <si>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</si>
  <si>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</si>
  <si>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</si>
  <si>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</si>
  <si>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</si>
  <si>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</si>
  <si>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</si>
  <si>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</si>
  <si>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</si>
  <si>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</si>
  <si>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</si>
  <si>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</si>
  <si>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</si>
  <si>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</si>
  <si>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</si>
  <si>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</si>
  <si>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</si>
  <si>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</si>
  <si>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</si>
  <si>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</si>
  <si>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</si>
  <si>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</si>
  <si>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</si>
  <si>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</si>
  <si>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</si>
  <si>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</si>
  <si>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</si>
  <si>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</si>
  <si>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</si>
  <si>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</si>
  <si>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</si>
  <si>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</si>
  <si>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</si>
  <si>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</si>
  <si>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</si>
  <si>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</si>
  <si>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</si>
  <si>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</si>
  <si>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</si>
  <si>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</si>
  <si>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</si>
  <si>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</si>
  <si>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</si>
  <si>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</si>
  <si>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</si>
  <si>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</si>
  <si>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</si>
  <si>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</si>
  <si>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</si>
  <si>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</si>
  <si>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</si>
  <si>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</si>
  <si>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</si>
  <si>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</si>
  <si>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</si>
  <si>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</si>
  <si>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</si>
  <si>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</si>
  <si>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</si>
  <si>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</si>
  <si>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</si>
  <si>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</si>
  <si>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</si>
  <si>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</si>
  <si>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</si>
  <si>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</si>
  <si>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</si>
  <si>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</si>
  <si>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</si>
  <si>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</si>
  <si>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</si>
  <si>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</si>
  <si>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</si>
  <si>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</si>
  <si>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</si>
  <si>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</si>
  <si>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</si>
  <si>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</si>
  <si>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</si>
  <si>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</si>
  <si>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</si>
  <si>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</si>
  <si>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</si>
  <si>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</si>
  <si>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</si>
  <si>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</si>
  <si>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</si>
  <si>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</si>
  <si>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</si>
  <si>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</si>
  <si>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</si>
  <si>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</si>
  <si>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</si>
  <si>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</si>
  <si>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</si>
  <si>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</si>
  <si>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</si>
  <si>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</si>
  <si>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</si>
  <si>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</si>
  <si>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</si>
  <si>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</si>
  <si>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</si>
  <si>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</si>
  <si>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</si>
  <si>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</si>
  <si>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</si>
  <si>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</si>
  <si>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</si>
  <si>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</si>
  <si>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</si>
  <si>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</si>
  <si>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</si>
  <si>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</si>
  <si>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</si>
  <si>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</si>
  <si>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</si>
  <si>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</si>
  <si>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</si>
  <si>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</si>
  <si>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</si>
  <si>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</si>
  <si>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</si>
  <si>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</si>
  <si>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</si>
  <si>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</si>
  <si>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</si>
  <si>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</si>
  <si>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</si>
  <si>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</si>
  <si>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</si>
  <si>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</si>
  <si>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</si>
  <si>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</si>
  <si>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</si>
  <si>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</si>
  <si>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</si>
  <si>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</si>
  <si>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</si>
  <si>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</si>
  <si>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</si>
  <si>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</si>
  <si>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</si>
  <si>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</si>
  <si>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</si>
  <si>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</si>
  <si>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</si>
  <si>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</si>
  <si>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</si>
  <si>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</si>
  <si>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</si>
  <si>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</si>
  <si>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</si>
  <si>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</si>
  <si>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</si>
  <si>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</si>
  <si>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</si>
  <si>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</si>
  <si>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</si>
  <si>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</si>
  <si>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</si>
  <si>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</si>
  <si>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</si>
  <si>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</si>
  <si>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</si>
  <si>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</si>
  <si>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</si>
  <si>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</si>
  <si>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</si>
  <si>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</si>
  <si>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</si>
  <si>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</si>
  <si>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</si>
  <si>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</si>
  <si>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</si>
  <si>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</si>
  <si>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</si>
  <si>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</si>
  <si>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</si>
  <si>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</si>
  <si>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</si>
  <si>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</si>
  <si>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</si>
  <si>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</si>
  <si>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</si>
  <si>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</si>
  <si>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</si>
  <si>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</si>
  <si>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</si>
  <si>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</si>
  <si>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</si>
  <si>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</si>
  <si>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</si>
  <si>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</si>
  <si>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</si>
  <si>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</si>
  <si>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</si>
  <si>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</si>
  <si>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</si>
  <si>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</si>
  <si>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</si>
  <si>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</si>
  <si>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</si>
  <si>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</si>
  <si>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</si>
  <si>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</si>
  <si>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</si>
  <si>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</si>
  <si>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</si>
  <si>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</si>
  <si>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</si>
  <si>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</si>
  <si>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</si>
  <si>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</si>
  <si>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</si>
  <si>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</si>
  <si>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</si>
  <si>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</si>
  <si>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</si>
  <si>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</si>
  <si>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</si>
  <si>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</si>
  <si>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</si>
  <si>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</si>
  <si>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</si>
  <si>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</si>
  <si>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</si>
  <si>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</si>
  <si>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</si>
  <si>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</si>
  <si>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</si>
  <si>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</si>
  <si>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</si>
  <si>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</si>
  <si>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</si>
  <si>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</si>
  <si>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</si>
  <si>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</si>
  <si>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</si>
  <si>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</si>
  <si>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</si>
  <si>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</si>
  <si>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</si>
  <si>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</si>
  <si>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</si>
  <si>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</si>
  <si>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</si>
  <si>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</si>
  <si>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</si>
  <si>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</si>
  <si>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</si>
  <si>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</si>
  <si>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</si>
  <si>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</si>
  <si>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</si>
  <si>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</si>
  <si>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</si>
  <si>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</si>
  <si>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</si>
  <si>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</si>
  <si>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</si>
  <si>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</si>
  <si>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</si>
  <si>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</si>
  <si>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</si>
  <si>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</si>
  <si>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</si>
  <si>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</si>
  <si>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</si>
  <si>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</si>
  <si>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</si>
  <si>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</si>
  <si>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</si>
  <si>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</si>
  <si>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</si>
  <si>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</si>
  <si>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</si>
  <si>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</si>
  <si>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</si>
  <si>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</si>
  <si>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</si>
  <si>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</si>
  <si>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</si>
  <si>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</si>
  <si>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</si>
  <si>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</si>
  <si>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</si>
  <si>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</si>
  <si>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</si>
  <si>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</si>
  <si>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</si>
  <si>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</si>
  <si>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</si>
  <si>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</si>
  <si>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</si>
  <si>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</si>
  <si>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</si>
  <si>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</si>
  <si>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</si>
  <si>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</si>
  <si>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</si>
  <si>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</si>
  <si>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</si>
  <si>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</si>
  <si>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</si>
  <si>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</si>
  <si>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</si>
  <si>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</si>
  <si>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</si>
  <si>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</si>
  <si>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</si>
  <si>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</si>
  <si>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</si>
  <si>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</si>
  <si>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</si>
  <si>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</si>
  <si>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</si>
  <si>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</si>
  <si>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</si>
  <si>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</si>
  <si>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</si>
  <si>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</si>
  <si>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</si>
  <si>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</si>
  <si>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</si>
  <si>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</si>
  <si>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</si>
  <si>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</si>
  <si>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</si>
  <si>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</si>
  <si>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</si>
  <si>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</si>
  <si>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</si>
  <si>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</si>
  <si>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</si>
  <si>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</si>
  <si>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</si>
  <si>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</si>
  <si>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</si>
  <si>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</si>
  <si>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</si>
  <si>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</si>
  <si>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</si>
  <si>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</si>
  <si>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</si>
  <si>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</si>
  <si>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</si>
  <si>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</si>
  <si>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</si>
  <si>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</si>
  <si>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</si>
  <si>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</si>
  <si>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</si>
  <si>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</si>
  <si>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</si>
  <si>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</si>
  <si>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</si>
  <si>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</si>
  <si>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</si>
  <si>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</si>
  <si>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</si>
  <si>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</si>
  <si>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</si>
  <si>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</si>
  <si>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</si>
  <si>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</si>
  <si>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</si>
  <si>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</si>
  <si>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</si>
  <si>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</si>
  <si>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</si>
  <si>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</si>
  <si>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</si>
  <si>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</si>
  <si>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</si>
  <si>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</si>
  <si>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</si>
  <si>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</si>
  <si>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</si>
  <si>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</si>
  <si>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</si>
  <si>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</si>
  <si>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</si>
  <si>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</si>
  <si>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</si>
  <si>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</si>
  <si>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</si>
  <si>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</si>
  <si>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</si>
  <si>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</si>
  <si>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</si>
  <si>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</si>
  <si>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</si>
  <si>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</si>
  <si>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</si>
  <si>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</si>
  <si>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</si>
  <si>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</si>
  <si>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</si>
  <si>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</si>
  <si>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</si>
  <si>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</si>
  <si>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</si>
  <si>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</si>
  <si>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</si>
  <si>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</si>
  <si>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</si>
  <si>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</si>
  <si>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</si>
  <si>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</si>
  <si>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</si>
  <si>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</si>
  <si>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</si>
  <si>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</si>
  <si>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</si>
  <si>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</si>
  <si>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</si>
  <si>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</si>
  <si>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</si>
  <si>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</si>
  <si>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</si>
  <si>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</si>
  <si>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</si>
  <si>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</si>
  <si>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</si>
  <si>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</si>
  <si>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</si>
  <si>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</si>
  <si>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</si>
  <si>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</si>
  <si>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</si>
  <si>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</si>
  <si>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</si>
  <si>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</si>
  <si>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</si>
  <si>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</si>
  <si>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</si>
  <si>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</si>
  <si>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</si>
  <si>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</si>
  <si>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</si>
  <si>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</si>
  <si>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</si>
  <si>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</si>
  <si>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</si>
  <si>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</si>
  <si>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</si>
  <si>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</si>
  <si>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</si>
  <si>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</si>
  <si>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</si>
  <si>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</si>
  <si>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</si>
  <si>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</si>
  <si>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</si>
  <si>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</si>
  <si>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</si>
  <si>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</si>
  <si>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</si>
  <si>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</si>
  <si>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</si>
  <si>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</si>
  <si>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</si>
  <si>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</si>
  <si>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</si>
  <si>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</si>
  <si>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</si>
  <si>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</si>
  <si>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</si>
  <si>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</si>
  <si>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</si>
  <si>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</si>
  <si>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</si>
  <si>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</si>
  <si>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</si>
  <si>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</si>
  <si>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</si>
  <si>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</si>
  <si>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</si>
  <si>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</si>
  <si>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</si>
  <si>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</si>
  <si>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</si>
  <si>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</si>
  <si>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</si>
  <si>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</si>
  <si>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</si>
  <si>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</si>
  <si>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</si>
  <si>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</si>
  <si>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</si>
  <si>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</si>
  <si>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</si>
  <si>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</si>
  <si>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</si>
  <si>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</si>
  <si>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</si>
  <si>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</si>
  <si>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</si>
  <si>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</si>
  <si>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</si>
  <si>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</si>
  <si>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</si>
  <si>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</si>
  <si>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</si>
  <si>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</si>
  <si>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</si>
  <si>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</si>
  <si>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</si>
  <si>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</si>
  <si>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</si>
  <si>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</si>
  <si>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</si>
  <si>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</si>
  <si>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</si>
  <si>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</si>
  <si>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</si>
  <si>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</si>
  <si>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</si>
  <si>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</si>
  <si>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</si>
  <si>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</si>
  <si>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</si>
  <si>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</si>
  <si>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</si>
  <si>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</si>
  <si>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</si>
  <si>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</si>
  <si>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</si>
  <si>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</si>
  <si>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</si>
  <si>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</si>
  <si>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</si>
  <si>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</si>
  <si>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</si>
  <si>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</si>
  <si>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</si>
  <si>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</si>
  <si>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</si>
  <si>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</si>
  <si>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</si>
  <si>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</si>
  <si>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</si>
  <si>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</si>
  <si>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</si>
  <si>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</si>
  <si>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</si>
  <si>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</si>
  <si>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</si>
  <si>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</si>
  <si>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</si>
  <si>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</si>
  <si>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</si>
  <si>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</si>
  <si>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</si>
  <si>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</si>
  <si>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</si>
  <si>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</si>
  <si>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</si>
  <si>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</si>
  <si>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</si>
  <si>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</si>
  <si>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</si>
  <si>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</si>
  <si>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</si>
  <si>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</si>
  <si>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</si>
  <si>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</si>
  <si>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</si>
  <si>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</si>
  <si>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</si>
  <si>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</si>
  <si>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</si>
  <si>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</si>
  <si>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</si>
  <si>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</si>
  <si>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</si>
  <si>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</si>
  <si>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</si>
  <si>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</si>
  <si>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</si>
  <si>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</si>
  <si>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</si>
  <si>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</si>
  <si>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</si>
  <si>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</si>
  <si>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</si>
  <si>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</si>
  <si>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</si>
  <si>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</si>
  <si>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</si>
  <si>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</si>
  <si>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</si>
  <si>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</si>
  <si>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</si>
  <si>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</si>
  <si>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</si>
  <si>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</si>
  <si>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</si>
  <si>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</si>
  <si>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</si>
  <si>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</si>
  <si>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</si>
  <si>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</si>
  <si>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</si>
  <si>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</si>
  <si>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</si>
  <si>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</si>
  <si>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</si>
  <si>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</si>
  <si>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</si>
  <si>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</si>
  <si>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</si>
  <si>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</si>
  <si>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</si>
  <si>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</si>
  <si>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</si>
  <si>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</si>
  <si>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</si>
  <si>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</si>
  <si>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</si>
  <si>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</si>
  <si>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</si>
  <si>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</si>
  <si>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</si>
  <si>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</si>
  <si>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</si>
  <si>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</si>
  <si>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</si>
  <si>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</si>
  <si>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</si>
  <si>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</si>
  <si>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</si>
  <si>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</si>
  <si>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</si>
  <si>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</si>
  <si>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</si>
  <si>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</si>
  <si>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</si>
  <si>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</si>
  <si>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</si>
  <si>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</si>
  <si>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</si>
  <si>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</si>
  <si>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</si>
  <si>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</si>
  <si>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</si>
  <si>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</si>
  <si>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</si>
  <si>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</si>
  <si>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</si>
  <si>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</si>
  <si>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</si>
  <si>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</si>
  <si>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</si>
  <si>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</si>
  <si>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</si>
  <si>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</si>
  <si>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</si>
  <si>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</si>
  <si>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</si>
  <si>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</si>
  <si>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</si>
  <si>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</si>
  <si>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</si>
  <si>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</si>
  <si>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</si>
  <si>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</si>
  <si>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</si>
  <si>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</si>
  <si>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</si>
  <si>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</si>
  <si>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</si>
  <si>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</si>
  <si>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</si>
  <si>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</si>
  <si>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</si>
  <si>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</si>
  <si>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</si>
  <si>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</si>
  <si>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</si>
  <si>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</si>
  <si>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</si>
  <si>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</si>
  <si>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</si>
  <si>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</si>
  <si>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</si>
  <si>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</si>
  <si>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</si>
  <si>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</si>
  <si>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</si>
  <si>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</si>
  <si>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</si>
  <si>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</si>
  <si>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</si>
  <si>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</si>
  <si>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</si>
  <si>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</si>
  <si>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</si>
  <si>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</si>
  <si>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</si>
  <si>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</si>
  <si>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</si>
  <si>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</si>
  <si>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</si>
  <si>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</si>
  <si>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</si>
  <si>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</si>
  <si>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</si>
  <si>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</si>
  <si>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</si>
  <si>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</si>
  <si>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</si>
  <si>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</si>
  <si>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</si>
  <si>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</si>
  <si>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</si>
  <si>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</si>
  <si>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</si>
  <si>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</si>
  <si>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</si>
  <si>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</si>
  <si>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</si>
  <si>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</si>
  <si>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</si>
  <si>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</si>
  <si>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</si>
  <si>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</si>
  <si>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</si>
  <si>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</si>
  <si>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</si>
  <si>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</si>
  <si>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</si>
  <si>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</si>
  <si>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</si>
  <si>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</si>
  <si>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</si>
  <si>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</si>
  <si>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</si>
  <si>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</si>
  <si>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</si>
  <si>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</si>
  <si>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</si>
  <si>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</si>
  <si>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</si>
  <si>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</si>
  <si>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</si>
  <si>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</si>
  <si>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</si>
  <si>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</si>
  <si>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</si>
  <si>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</si>
  <si>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</si>
  <si>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</si>
  <si>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</si>
  <si>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</si>
  <si>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</si>
  <si>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</si>
  <si>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</si>
  <si>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</si>
  <si>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</si>
  <si>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</si>
  <si>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</si>
  <si>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</si>
  <si>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</si>
  <si>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</si>
  <si>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</si>
  <si>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</si>
  <si>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</si>
  <si>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</si>
  <si>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</si>
  <si>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</si>
  <si>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</si>
  <si>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</si>
  <si>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</si>
  <si>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</si>
  <si>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</si>
  <si>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</si>
  <si>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</si>
  <si>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</si>
  <si>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</si>
  <si>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</si>
  <si>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</si>
  <si>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</si>
  <si>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</si>
  <si>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</si>
  <si>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</si>
  <si>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</si>
  <si>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</si>
  <si>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</si>
  <si>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</si>
  <si>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</si>
  <si>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</si>
  <si>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</si>
  <si>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</si>
  <si>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</si>
  <si>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</si>
  <si>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</si>
  <si>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</si>
  <si>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</si>
  <si>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</si>
  <si>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</si>
  <si>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</si>
  <si>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</si>
  <si>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</si>
  <si>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</si>
  <si>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</si>
  <si>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</si>
  <si>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</si>
  <si>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</si>
  <si>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</si>
  <si>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</si>
  <si>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</si>
  <si>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</si>
  <si>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</si>
  <si>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</si>
  <si>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</si>
  <si>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</si>
  <si>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</si>
  <si>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</si>
  <si>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</si>
  <si>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</si>
  <si>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</si>
  <si>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</si>
  <si>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</si>
  <si>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</si>
  <si>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</si>
  <si>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</si>
  <si>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</si>
  <si>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</si>
  <si>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</si>
  <si>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</si>
  <si>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</si>
  <si>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</si>
  <si>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</si>
  <si>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</si>
  <si>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</si>
  <si>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</si>
  <si>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</si>
  <si>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</si>
  <si>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</si>
  <si>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</si>
  <si>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</si>
  <si>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</si>
  <si>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</si>
  <si>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</si>
  <si>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</si>
  <si>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</si>
  <si>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</si>
  <si>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</si>
  <si>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</si>
  <si>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</si>
  <si>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</si>
  <si>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</si>
  <si>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</si>
  <si>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</si>
  <si>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</si>
  <si>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</si>
  <si>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</si>
  <si>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</si>
  <si>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</si>
  <si>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</si>
  <si>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</si>
  <si>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</si>
  <si>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</si>
  <si>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</si>
  <si>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</si>
  <si>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</si>
  <si>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</si>
  <si>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</si>
  <si>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</si>
  <si>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</si>
  <si>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</si>
  <si>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</si>
  <si>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</si>
  <si>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</si>
  <si>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</si>
  <si>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</si>
  <si>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</si>
  <si>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</si>
  <si>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</si>
  <si>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</si>
  <si>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</si>
  <si>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</si>
  <si>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</si>
  <si>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</si>
  <si>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</si>
  <si>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</si>
  <si>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</si>
  <si>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</si>
  <si>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</si>
  <si>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</si>
  <si>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</si>
  <si>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</si>
  <si>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</si>
  <si>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</si>
  <si>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</si>
  <si>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</si>
  <si>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</si>
  <si>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</si>
  <si>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</si>
  <si>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</si>
  <si>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</si>
  <si>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</si>
  <si>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</si>
  <si>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</si>
  <si>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</si>
  <si>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</si>
  <si>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</si>
  <si>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</si>
  <si>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</si>
  <si>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</si>
  <si>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</si>
  <si>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</si>
  <si>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</si>
  <si>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</si>
  <si>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</si>
  <si>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</si>
  <si>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</si>
  <si>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</si>
  <si>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</si>
  <si>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</si>
  <si>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</si>
  <si>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</si>
  <si>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</si>
  <si>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</si>
  <si>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</si>
  <si>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</si>
  <si>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</si>
  <si>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</si>
  <si>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</si>
  <si>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</si>
  <si>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</si>
  <si>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</si>
  <si>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</si>
  <si>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</si>
  <si>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</si>
  <si>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</si>
  <si>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</si>
  <si>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</si>
  <si>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</si>
  <si>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</si>
  <si>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</si>
  <si>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</si>
  <si>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</si>
  <si>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</si>
  <si>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</si>
  <si>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</si>
  <si>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</si>
  <si>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</si>
  <si>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</si>
  <si>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</si>
  <si>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</si>
  <si>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</si>
  <si>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</si>
  <si>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</si>
  <si>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</si>
  <si>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</si>
  <si>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</si>
  <si>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</si>
  <si>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</si>
  <si>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</si>
  <si>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</si>
  <si>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</si>
  <si>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</si>
  <si>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</si>
  <si>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</si>
  <si>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</si>
  <si>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</si>
  <si>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</si>
  <si>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</si>
  <si>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</si>
  <si>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</si>
  <si>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</si>
  <si>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</si>
  <si>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</si>
  <si>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</si>
  <si>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</si>
  <si>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</si>
  <si>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</si>
  <si>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</si>
  <si>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</si>
  <si>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</si>
  <si>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</si>
  <si>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</si>
  <si>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</si>
  <si>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</si>
  <si>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</si>
  <si>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</si>
  <si>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</si>
  <si>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</si>
  <si>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</si>
  <si>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</si>
  <si>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</si>
  <si>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</si>
  <si>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</si>
  <si>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</si>
  <si>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</si>
  <si>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</si>
  <si>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</si>
  <si>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</si>
  <si>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</si>
  <si>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</si>
  <si>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</si>
  <si>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</si>
  <si>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</si>
  <si>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</si>
  <si>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</si>
  <si>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</si>
  <si>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</si>
  <si>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</si>
  <si>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</si>
  <si>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</si>
  <si>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</si>
  <si>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</si>
  <si>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</si>
  <si>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</si>
  <si>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</si>
  <si>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</si>
  <si>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</si>
  <si>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</si>
  <si>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</si>
  <si>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</si>
  <si>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</si>
  <si>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</si>
  <si>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</si>
  <si>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</si>
  <si>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</si>
  <si>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</si>
  <si>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</si>
  <si>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</si>
  <si>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</si>
  <si>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</si>
  <si>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</si>
  <si>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</si>
  <si>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</si>
  <si>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</si>
  <si>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</si>
  <si>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</si>
  <si>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</si>
  <si>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</si>
  <si>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</si>
  <si>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</si>
  <si>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</si>
  <si>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</si>
  <si>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</si>
  <si>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</si>
  <si>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</si>
  <si>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</si>
  <si>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</si>
  <si>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</si>
  <si>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</si>
  <si>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</si>
  <si>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</si>
  <si>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</si>
  <si>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</si>
  <si>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</si>
  <si>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</si>
  <si>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</si>
  <si>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</si>
  <si>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</si>
  <si>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</si>
  <si>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</si>
  <si>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</si>
  <si>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</si>
  <si>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</si>
  <si>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</si>
  <si>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</si>
  <si>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</si>
  <si>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</si>
  <si>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</si>
  <si>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</si>
  <si>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</si>
  <si>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</si>
  <si>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</si>
  <si>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</si>
  <si>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</si>
  <si>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</si>
  <si>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</si>
  <si>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</si>
  <si>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</si>
  <si>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</si>
  <si>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</si>
  <si>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</si>
  <si>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</si>
  <si>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</si>
  <si>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</si>
  <si>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</si>
  <si>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</si>
  <si>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</si>
  <si>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</si>
  <si>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</si>
  <si>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</si>
  <si>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</si>
  <si>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</si>
  <si>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</si>
  <si>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</si>
  <si>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</si>
  <si>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</si>
  <si>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</si>
  <si>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</si>
  <si>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</si>
  <si>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</si>
  <si>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</si>
  <si>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</si>
  <si>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</si>
  <si>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</si>
  <si>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</si>
  <si>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</si>
  <si>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</si>
  <si>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</si>
  <si>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</si>
  <si>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</si>
  <si>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</si>
  <si>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</si>
  <si>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</si>
  <si>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</si>
  <si>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</si>
  <si>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</si>
  <si>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</si>
  <si>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</si>
  <si>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</si>
  <si>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</si>
  <si>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</si>
  <si>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</si>
  <si>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</si>
  <si>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</si>
  <si>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</si>
  <si>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</si>
  <si>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</si>
  <si>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</si>
  <si>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</si>
  <si>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</si>
  <si>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</si>
  <si>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</si>
  <si>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</si>
  <si>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</si>
  <si>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</si>
  <si>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</si>
  <si>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</si>
  <si>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</si>
  <si>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</si>
  <si>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</si>
  <si>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</si>
  <si>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</si>
  <si>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</si>
  <si>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</si>
  <si>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</si>
  <si>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</si>
  <si>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</si>
  <si>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</si>
  <si>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</si>
  <si>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</si>
  <si>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</si>
  <si>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</si>
  <si>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</si>
  <si>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</si>
  <si>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</si>
  <si>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</si>
  <si>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</si>
  <si>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</si>
  <si>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</si>
  <si>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</si>
  <si>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</si>
  <si>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</si>
  <si>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</si>
  <si>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</si>
  <si>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</si>
  <si>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</si>
  <si>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</si>
  <si>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</si>
  <si>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</si>
  <si>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</si>
  <si>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</si>
  <si>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</si>
  <si>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</si>
  <si>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</si>
  <si>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</si>
  <si>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</si>
  <si>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</si>
  <si>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</si>
  <si>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</si>
  <si>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</si>
  <si>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</si>
  <si>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</si>
  <si>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</si>
  <si>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</si>
  <si>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</si>
  <si>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</si>
  <si>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</si>
  <si>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</si>
  <si>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</si>
  <si>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</si>
  <si>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</si>
  <si>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</si>
  <si>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</si>
  <si>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</si>
  <si>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</si>
  <si>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</si>
  <si>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</si>
  <si>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</si>
  <si>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</si>
  <si>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</si>
  <si>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</si>
  <si>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</si>
  <si>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</si>
  <si>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</si>
  <si>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</si>
  <si>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</si>
  <si>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</si>
  <si>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</si>
  <si>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</si>
  <si>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</si>
  <si>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</si>
  <si>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</si>
  <si>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</si>
  <si>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</si>
  <si>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</si>
  <si>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</si>
  <si>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</si>
  <si>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</si>
  <si>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</si>
  <si>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</si>
  <si>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</si>
  <si>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</si>
  <si>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</si>
  <si>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</si>
  <si>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</si>
  <si>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</si>
  <si>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</si>
  <si>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</si>
  <si>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</si>
  <si>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</si>
  <si>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</si>
  <si>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</si>
  <si>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</si>
  <si>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</si>
  <si>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</si>
  <si>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</si>
  <si>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</si>
  <si>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</si>
  <si>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</si>
  <si>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</si>
  <si>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</si>
  <si>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</si>
  <si>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</si>
  <si>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</si>
  <si>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</si>
  <si>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</si>
  <si>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</si>
  <si>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</si>
  <si>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</si>
  <si>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</si>
  <si>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</si>
  <si>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</si>
  <si>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</si>
  <si>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</si>
  <si>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</si>
  <si>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</si>
  <si>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</si>
  <si>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</si>
  <si>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</si>
  <si>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</si>
  <si>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</si>
  <si>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</si>
  <si>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</si>
  <si>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</si>
  <si>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</si>
  <si>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</si>
  <si>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</si>
  <si>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</si>
  <si>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</si>
  <si>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</si>
  <si>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</si>
  <si>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</si>
  <si>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</si>
  <si>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</si>
  <si>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</si>
  <si>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</si>
  <si>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</si>
  <si>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</si>
  <si>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</si>
  <si>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</si>
  <si>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</si>
  <si>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</si>
  <si>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</si>
  <si>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</si>
  <si>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</si>
  <si>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</si>
  <si>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</si>
  <si>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</si>
  <si>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</si>
  <si>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</si>
  <si>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</si>
  <si>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</si>
  <si>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</si>
  <si>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</si>
  <si>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</si>
  <si>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</si>
  <si>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</si>
  <si>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</si>
  <si>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</si>
  <si>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</si>
  <si>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</si>
  <si>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</si>
  <si>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</si>
  <si>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</si>
  <si>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</si>
  <si>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</si>
  <si>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</si>
  <si>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</si>
  <si>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</si>
  <si>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</si>
  <si>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</si>
  <si>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</si>
  <si>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</si>
  <si>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</si>
  <si>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</si>
  <si>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</si>
  <si>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</si>
  <si>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</si>
  <si>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</si>
  <si>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</si>
  <si>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</si>
  <si>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</si>
  <si>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</si>
  <si>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</si>
  <si>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</si>
  <si>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</si>
  <si>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</si>
  <si>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</si>
  <si>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</si>
  <si>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</si>
  <si>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</si>
  <si>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</si>
  <si>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</si>
  <si>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</si>
  <si>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</si>
  <si>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</si>
  <si>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</si>
  <si>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</si>
  <si>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</si>
  <si>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</si>
  <si>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</si>
  <si>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</si>
  <si>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</si>
  <si>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</si>
  <si>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</si>
  <si>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</si>
  <si>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</si>
  <si>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</si>
  <si>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</si>
  <si>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</si>
  <si>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</si>
  <si>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</si>
  <si>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</si>
  <si>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</si>
  <si>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</si>
  <si>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</si>
  <si>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</si>
  <si>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</si>
  <si>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</si>
  <si>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</si>
  <si>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</si>
  <si>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</si>
  <si>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</si>
  <si>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</si>
  <si>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</si>
  <si>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</si>
  <si>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</si>
  <si>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</si>
  <si>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</si>
  <si>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</si>
  <si>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</si>
  <si>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</si>
  <si>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</si>
  <si>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</si>
  <si>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</si>
  <si>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</si>
  <si>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</si>
  <si>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</si>
  <si>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</si>
  <si>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</si>
  <si>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</si>
  <si>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</si>
  <si>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</si>
  <si>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</si>
  <si>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</si>
  <si>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</si>
  <si>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</si>
  <si>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</si>
  <si>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</si>
  <si>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</si>
  <si>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</si>
  <si>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</si>
  <si>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</si>
  <si>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</si>
  <si>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</si>
  <si>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</si>
  <si>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</si>
  <si>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</si>
  <si>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</si>
  <si>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</si>
  <si>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</si>
  <si>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</si>
  <si>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</si>
  <si>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</si>
  <si>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</si>
  <si>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</si>
  <si>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</si>
  <si>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</si>
  <si>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</si>
  <si>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</si>
  <si>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</si>
  <si>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</si>
  <si>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</si>
  <si>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</si>
  <si>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</si>
  <si>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</si>
  <si>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</si>
  <si>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</si>
  <si>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</si>
  <si>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</si>
  <si>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</si>
  <si>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</si>
  <si>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</si>
  <si>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</si>
  <si>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</si>
  <si>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</si>
  <si>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</si>
  <si>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</si>
  <si>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</si>
  <si>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</si>
  <si>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</si>
  <si>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</si>
  <si>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</si>
  <si>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</si>
  <si>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</si>
  <si>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</si>
  <si>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</si>
  <si>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</si>
  <si>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</si>
  <si>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</si>
  <si>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</si>
  <si>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</si>
  <si>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</si>
  <si>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</si>
  <si>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</si>
  <si>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</si>
  <si>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</si>
  <si>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</si>
  <si>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</si>
  <si>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</si>
  <si>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</si>
  <si>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</si>
  <si>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</si>
  <si>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</si>
  <si>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</si>
  <si>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</si>
  <si>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</si>
  <si>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</si>
  <si>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</si>
  <si>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</si>
  <si>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</si>
  <si>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</si>
  <si>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</si>
  <si>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</si>
  <si>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</si>
  <si>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</si>
  <si>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</si>
  <si>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</si>
  <si>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</si>
  <si>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</si>
  <si>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</si>
  <si>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</si>
  <si>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</si>
  <si>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</si>
  <si>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</si>
  <si>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</si>
  <si>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</si>
  <si>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</si>
  <si>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</si>
  <si>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</si>
  <si>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</si>
  <si>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</si>
  <si>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</si>
  <si>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</si>
  <si>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</si>
  <si>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</si>
  <si>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</si>
  <si>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</si>
  <si>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</si>
  <si>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</si>
  <si>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</si>
  <si>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</si>
  <si>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</si>
  <si>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</si>
  <si>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</si>
  <si>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</si>
  <si>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</si>
  <si>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</si>
  <si>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</si>
  <si>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</si>
  <si>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</si>
  <si>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</si>
  <si>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</si>
  <si>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</si>
  <si>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</si>
  <si>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</si>
  <si>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</si>
  <si>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</si>
  <si>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</si>
  <si>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</si>
  <si>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</si>
  <si>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</si>
  <si>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</si>
  <si>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</si>
  <si>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</si>
  <si>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</si>
  <si>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</si>
  <si>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</si>
  <si>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</si>
  <si>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</si>
  <si>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</si>
  <si>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</si>
  <si>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</si>
  <si>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</si>
  <si>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</si>
  <si>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</si>
  <si>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</si>
  <si>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</si>
  <si>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</si>
  <si>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</si>
  <si>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</si>
  <si>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</si>
  <si>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</si>
  <si>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</si>
  <si>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</si>
  <si>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</si>
  <si>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</si>
  <si>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</si>
  <si>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</si>
  <si>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</si>
  <si>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</si>
  <si>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</si>
  <si>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</si>
  <si>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</si>
  <si>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</si>
  <si>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</si>
  <si>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</si>
  <si>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</si>
  <si>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</si>
  <si>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</si>
  <si>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</si>
  <si>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</si>
  <si>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</si>
  <si>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</si>
  <si>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</si>
  <si>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</si>
  <si>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</si>
  <si>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</si>
  <si>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</si>
  <si>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</si>
  <si>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</si>
  <si>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</si>
  <si>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</si>
  <si>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</si>
  <si>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</si>
  <si>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</si>
  <si>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</si>
  <si>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</si>
  <si>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</si>
  <si>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</si>
  <si>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</si>
  <si>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</si>
  <si>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</si>
  <si>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</si>
  <si>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</si>
  <si>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</si>
  <si>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</si>
  <si>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</si>
  <si>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</si>
  <si>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</si>
  <si>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</si>
  <si>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</si>
  <si>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</si>
  <si>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</si>
  <si>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</si>
  <si>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</si>
  <si>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</si>
  <si>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</si>
  <si>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</si>
  <si>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</si>
  <si>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</si>
  <si>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</si>
  <si>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</si>
  <si>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</si>
  <si>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</si>
  <si>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</si>
  <si>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</si>
  <si>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</si>
  <si>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</si>
  <si>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</si>
  <si>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</si>
  <si>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</si>
  <si>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</si>
  <si>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</si>
  <si>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</si>
  <si>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</si>
  <si>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</si>
  <si>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</si>
  <si>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</si>
  <si>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</si>
  <si>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</si>
  <si>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</si>
  <si>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</si>
  <si>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</si>
  <si>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</si>
  <si>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</si>
  <si>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</si>
  <si>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</si>
  <si>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</si>
  <si>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</si>
  <si>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</si>
  <si>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</si>
  <si>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</si>
  <si>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</si>
  <si>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</si>
  <si>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</si>
  <si>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</si>
  <si>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</si>
  <si>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</si>
  <si>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</si>
  <si>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</si>
  <si>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</si>
  <si>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</si>
  <si>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</si>
  <si>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</si>
  <si>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</si>
  <si>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</si>
  <si>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</si>
  <si>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</si>
  <si>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</si>
  <si>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</si>
  <si>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</si>
  <si>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</si>
  <si>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</si>
  <si>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</si>
  <si>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</si>
  <si>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</si>
  <si>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</si>
  <si>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</si>
  <si>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</si>
  <si>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</si>
  <si>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</si>
  <si>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</si>
  <si>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</si>
  <si>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</si>
  <si>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</si>
  <si>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</si>
  <si>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</si>
  <si>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</si>
  <si>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</si>
  <si>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</si>
  <si>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</si>
  <si>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</si>
  <si>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</si>
  <si>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</si>
  <si>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</si>
  <si>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</si>
  <si>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</si>
  <si>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</si>
  <si>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</si>
  <si>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</si>
  <si>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</si>
  <si>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</si>
  <si>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</si>
  <si>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</si>
  <si>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</si>
  <si>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</si>
  <si>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</si>
  <si>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</si>
  <si>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</si>
  <si>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</si>
  <si>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</si>
  <si>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</si>
  <si>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</si>
  <si>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</si>
  <si>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</si>
  <si>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</si>
  <si>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</si>
  <si>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</si>
  <si>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</si>
  <si>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</si>
  <si>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</si>
  <si>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</si>
  <si>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</si>
  <si>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</si>
  <si>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</si>
  <si>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</si>
  <si>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</si>
  <si>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</si>
  <si>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</si>
  <si>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</si>
  <si>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</si>
  <si>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</si>
  <si>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</si>
  <si>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</si>
  <si>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</si>
  <si>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</si>
  <si>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</si>
  <si>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</si>
  <si>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</si>
  <si>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</si>
  <si>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</si>
  <si>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</si>
  <si>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</si>
  <si>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</si>
  <si>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</si>
  <si>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</si>
  <si>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</si>
  <si>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</si>
  <si>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</si>
  <si>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</si>
  <si>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</si>
  <si>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</si>
  <si>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</si>
  <si>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</si>
  <si>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</si>
  <si>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</si>
  <si>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</si>
  <si>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</si>
  <si>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</si>
  <si>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</si>
  <si>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</si>
  <si>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</si>
  <si>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</si>
  <si>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</si>
  <si>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</si>
  <si>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</si>
  <si>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</si>
  <si>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</si>
  <si>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</si>
  <si>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</si>
  <si>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</si>
  <si>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</si>
  <si>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</si>
  <si>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</si>
  <si>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</si>
  <si>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</si>
  <si>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</si>
  <si>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</si>
  <si>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</si>
  <si>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</si>
  <si>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</si>
  <si>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</si>
  <si>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</si>
  <si>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</si>
  <si>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</si>
  <si>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</si>
  <si>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</si>
  <si>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</si>
  <si>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</si>
  <si>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</si>
  <si>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</si>
  <si>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</si>
  <si>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</si>
  <si>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</si>
  <si>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</si>
  <si>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</si>
  <si>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</si>
  <si>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</si>
  <si>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</si>
  <si>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</si>
  <si>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</si>
  <si>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</si>
  <si>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</si>
  <si>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</si>
  <si>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</si>
  <si>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</si>
  <si>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</si>
  <si>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</si>
  <si>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</si>
  <si>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</si>
  <si>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</si>
  <si>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</si>
  <si>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</si>
  <si>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</si>
  <si>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</si>
  <si>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</si>
  <si>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</si>
  <si>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</si>
  <si>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</si>
  <si>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</si>
  <si>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</si>
  <si>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</si>
  <si>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</si>
  <si>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</si>
  <si>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</si>
  <si>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</si>
  <si>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</si>
  <si>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</si>
  <si>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</si>
  <si>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</si>
  <si>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</si>
  <si>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</si>
  <si>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</si>
  <si>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</si>
  <si>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</si>
  <si>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</si>
  <si>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</si>
  <si>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</si>
  <si>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</si>
  <si>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</si>
  <si>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</si>
  <si>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</si>
  <si>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</si>
  <si>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</si>
  <si>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</si>
  <si>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</si>
  <si>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</si>
  <si>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</si>
  <si>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</si>
  <si>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</si>
  <si>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</si>
  <si>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</si>
  <si>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</si>
  <si>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</si>
  <si>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</si>
  <si>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</si>
  <si>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</si>
  <si>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</si>
  <si>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</si>
  <si>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</si>
  <si>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</si>
  <si>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</si>
  <si>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</si>
  <si>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</si>
  <si>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</si>
  <si>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</si>
  <si>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</si>
  <si>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</si>
  <si>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</si>
  <si>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</si>
  <si>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</si>
  <si>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</si>
  <si>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</si>
  <si>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</si>
  <si>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</si>
  <si>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</si>
  <si>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</si>
  <si>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</si>
  <si>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</si>
  <si>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</si>
  <si>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</si>
  <si>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</si>
  <si>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</si>
  <si>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</si>
  <si>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</si>
  <si>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</si>
  <si>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</si>
  <si>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</si>
  <si>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</si>
  <si>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</si>
  <si>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</si>
  <si>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</si>
  <si>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</si>
  <si>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</si>
  <si>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</si>
  <si>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</si>
  <si>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</si>
  <si>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</si>
  <si>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</si>
  <si>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</si>
  <si>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</si>
  <si>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</si>
  <si>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</si>
  <si>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</si>
  <si>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</si>
  <si>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</si>
  <si>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</si>
  <si>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</si>
  <si>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</si>
  <si>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</si>
  <si>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</si>
  <si>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</si>
  <si>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</si>
  <si>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</si>
  <si>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</si>
  <si>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</si>
  <si>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</si>
  <si>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</si>
  <si>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</si>
  <si>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</si>
  <si>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</si>
  <si>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</si>
  <si>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</si>
  <si>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</si>
  <si>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</si>
  <si>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</si>
  <si>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</si>
  <si>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</si>
  <si>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</si>
  <si>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</si>
  <si>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</si>
  <si>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</si>
  <si>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</si>
  <si>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</si>
  <si>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</si>
  <si>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</si>
  <si>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</si>
  <si>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</si>
  <si>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</si>
  <si>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</si>
  <si>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</si>
  <si>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</si>
  <si>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</si>
  <si>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</si>
  <si>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</si>
  <si>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</si>
  <si>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</si>
  <si>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</si>
  <si>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</si>
  <si>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</si>
  <si>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</si>
  <si>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</si>
  <si>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</si>
  <si>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</si>
  <si>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</si>
  <si>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</si>
  <si>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</si>
  <si>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</si>
  <si>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</si>
  <si>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</si>
  <si>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</si>
  <si>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</si>
  <si>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</si>
  <si>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</si>
  <si>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</si>
  <si>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</si>
  <si>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</si>
  <si>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</si>
  <si>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</si>
  <si>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</si>
  <si>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</si>
  <si>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</si>
  <si>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</si>
  <si>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</si>
  <si>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</si>
  <si>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</si>
  <si>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</si>
  <si>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</si>
  <si>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</si>
  <si>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</si>
  <si>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</si>
  <si>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</si>
  <si>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</si>
  <si>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</si>
  <si>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</si>
  <si>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</si>
  <si>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</si>
  <si>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</si>
  <si>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</si>
  <si>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</si>
  <si>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</si>
  <si>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</si>
  <si>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</si>
  <si>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</si>
  <si>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</si>
  <si>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</si>
  <si>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</si>
  <si>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</si>
  <si>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</si>
  <si>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</si>
  <si>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</si>
  <si>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</si>
  <si>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</si>
  <si>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</si>
  <si>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</si>
  <si>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</si>
  <si>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</si>
  <si>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</si>
  <si>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</si>
  <si>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</si>
  <si>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</si>
  <si>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</si>
  <si>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</si>
  <si>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</si>
  <si>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</si>
  <si>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</si>
  <si>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</si>
  <si>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</si>
  <si>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</si>
  <si>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</si>
  <si>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</si>
  <si>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</si>
  <si>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</si>
  <si>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</si>
  <si>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</si>
  <si>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</si>
  <si>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</si>
  <si>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</si>
  <si>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</si>
  <si>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</si>
  <si>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</si>
  <si>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</si>
  <si>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</si>
  <si>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</si>
  <si>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</si>
  <si>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</si>
  <si>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</si>
  <si>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</si>
  <si>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</si>
  <si>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</si>
  <si>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</si>
  <si>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</si>
  <si>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</si>
  <si>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</si>
  <si>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</si>
  <si>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</si>
  <si>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</si>
  <si>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</si>
  <si>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</si>
  <si>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</si>
  <si>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</si>
  <si>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</si>
  <si>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</si>
  <si>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</si>
  <si>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</si>
  <si>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</si>
  <si>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</si>
  <si>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</si>
  <si>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</si>
  <si>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</si>
  <si>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</si>
  <si>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</si>
  <si>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</si>
  <si>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</si>
  <si>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</si>
  <si>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</si>
  <si>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</si>
  <si>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</si>
  <si>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</si>
  <si>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</si>
  <si>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</si>
  <si>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</si>
  <si>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</si>
  <si>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</si>
  <si>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</si>
  <si>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</si>
  <si>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</si>
  <si>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</si>
  <si>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</si>
  <si>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</si>
  <si>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</si>
  <si>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</si>
  <si>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</si>
  <si>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</si>
  <si>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</si>
  <si>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</si>
  <si>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</si>
  <si>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</si>
  <si>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</si>
  <si>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</si>
  <si>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</si>
  <si>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</si>
  <si>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</si>
  <si>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</si>
  <si>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</si>
  <si>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</si>
  <si>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</si>
  <si>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</si>
  <si>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</si>
  <si>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</si>
  <si>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</si>
  <si>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</si>
  <si>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</si>
  <si>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</si>
  <si>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</si>
  <si>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</si>
  <si>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</si>
  <si>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</si>
  <si>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</si>
  <si>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</si>
  <si>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</si>
  <si>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</si>
  <si>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</si>
  <si>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</si>
  <si>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</si>
  <si>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</si>
  <si>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</si>
  <si>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</si>
  <si>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</si>
  <si>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</si>
  <si>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</si>
  <si>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</si>
  <si>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</si>
  <si>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</si>
  <si>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</si>
  <si>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</si>
  <si>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</si>
  <si>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</si>
  <si>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</si>
  <si>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</si>
  <si>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</si>
  <si>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</si>
  <si>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</si>
  <si>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</si>
  <si>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</si>
  <si>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</si>
  <si>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</si>
  <si>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</si>
  <si>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</si>
  <si>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</si>
  <si>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</si>
  <si>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</si>
  <si>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</si>
  <si>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</si>
  <si>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</si>
  <si>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</si>
  <si>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</si>
  <si>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</si>
  <si>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</si>
  <si>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</si>
  <si>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</si>
  <si>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</si>
  <si>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</si>
  <si>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</si>
  <si>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</si>
  <si>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</si>
  <si>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</si>
  <si>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</si>
  <si>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</si>
  <si>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</si>
  <si>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</si>
  <si>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</si>
  <si>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</si>
  <si>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</si>
  <si>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</si>
  <si>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</si>
  <si>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</si>
  <si>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</si>
  <si>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</si>
  <si>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</si>
  <si>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</si>
  <si>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</si>
  <si>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</si>
  <si>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</si>
  <si>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</si>
  <si>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</si>
  <si>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</si>
  <si>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</si>
  <si>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</si>
  <si>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</si>
  <si>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</si>
  <si>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</si>
  <si>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</si>
  <si>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</si>
  <si>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</si>
  <si>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</si>
  <si>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</si>
  <si>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</si>
  <si>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</si>
  <si>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</si>
  <si>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</si>
  <si>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</si>
  <si>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</si>
  <si>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</si>
  <si>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</si>
  <si>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</si>
  <si>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</si>
  <si>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</si>
  <si>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</si>
  <si>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</si>
  <si>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</si>
  <si>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</si>
  <si>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</si>
  <si>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</si>
  <si>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</si>
  <si>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</si>
  <si>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</si>
  <si>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</si>
  <si>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</si>
  <si>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</si>
  <si>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</si>
  <si>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</si>
  <si>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</si>
  <si>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</si>
  <si>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</si>
  <si>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</si>
  <si>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</si>
  <si>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</si>
  <si>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</si>
  <si>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</si>
  <si>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</si>
  <si>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</si>
  <si>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</si>
  <si>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</si>
  <si>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</si>
  <si>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</si>
  <si>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</si>
  <si>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</si>
  <si>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</si>
  <si>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</si>
  <si>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</si>
  <si>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</si>
  <si>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</si>
  <si>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</si>
  <si>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</si>
  <si>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</si>
  <si>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</si>
  <si>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</si>
  <si>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</si>
  <si>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</si>
  <si>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</si>
  <si>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</si>
  <si>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</si>
  <si>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</si>
  <si>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</si>
  <si>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</si>
  <si>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</si>
  <si>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</si>
  <si>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</si>
  <si>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</si>
  <si>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</si>
  <si>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</si>
  <si>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</si>
  <si>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</si>
  <si>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</si>
  <si>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</si>
  <si>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</si>
  <si>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</si>
  <si>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</si>
  <si>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</si>
  <si>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</si>
  <si>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</si>
  <si>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</si>
  <si>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</si>
  <si>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</si>
  <si>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</si>
  <si>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</si>
  <si>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</si>
  <si>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</si>
  <si>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</si>
  <si>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</si>
  <si>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</si>
  <si>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</si>
  <si>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</si>
  <si>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</si>
  <si>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</si>
  <si>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</si>
  <si>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</si>
  <si>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</si>
  <si>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</si>
  <si>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</si>
  <si>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</si>
  <si>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</si>
  <si>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</si>
  <si>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</si>
  <si>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</si>
  <si>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</si>
  <si>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</si>
  <si>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</si>
  <si>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</si>
  <si>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</si>
  <si>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</si>
  <si>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</si>
  <si>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</si>
  <si>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</si>
  <si>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</si>
  <si>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</si>
  <si>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</si>
  <si>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</si>
  <si>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</si>
  <si>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</si>
  <si>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</si>
  <si>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</si>
  <si>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</si>
  <si>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</si>
  <si>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</si>
  <si>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</si>
  <si>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</si>
  <si>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</si>
  <si>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</si>
  <si>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</si>
  <si>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</si>
  <si>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</si>
  <si>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</si>
  <si>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</si>
  <si>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</si>
  <si>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</si>
  <si>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</si>
  <si>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</si>
  <si>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</si>
  <si>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</si>
  <si>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</si>
  <si>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</si>
  <si>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</si>
  <si>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</si>
  <si>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</si>
  <si>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</si>
  <si>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</si>
  <si>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</si>
  <si>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</si>
  <si>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</si>
  <si>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</si>
  <si>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</si>
  <si>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</si>
  <si>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</si>
  <si>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</si>
  <si>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</si>
  <si>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</si>
  <si>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</si>
  <si>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</si>
  <si>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</si>
  <si>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</si>
  <si>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</si>
  <si>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</si>
  <si>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</si>
  <si>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</si>
  <si>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</si>
  <si>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</si>
  <si>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</si>
  <si>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</si>
  <si>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</si>
  <si>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</si>
  <si>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</si>
  <si>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</si>
  <si>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</si>
  <si>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</si>
  <si>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</si>
  <si>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</si>
  <si>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</si>
  <si>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</si>
  <si>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</si>
  <si>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</si>
  <si>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</si>
  <si>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</si>
  <si>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</si>
  <si>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</si>
  <si>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</si>
  <si>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</si>
  <si>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</si>
  <si>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</si>
  <si>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</si>
  <si>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</si>
  <si>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</si>
  <si>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</si>
  <si>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</si>
  <si>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</si>
  <si>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</si>
  <si>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</si>
  <si>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</si>
  <si>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</si>
  <si>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</si>
  <si>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</si>
  <si>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</si>
  <si>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</si>
  <si>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</si>
  <si>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</si>
  <si>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</si>
  <si>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</si>
  <si>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</si>
  <si>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</si>
  <si>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</si>
  <si>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</si>
  <si>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</si>
  <si>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</si>
  <si>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</si>
  <si>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</si>
  <si>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</si>
  <si>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</si>
  <si>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</si>
  <si>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</si>
  <si>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</si>
  <si>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</si>
  <si>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</si>
  <si>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</si>
  <si>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</si>
  <si>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</si>
  <si>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</si>
  <si>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</si>
  <si>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</si>
  <si>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</si>
  <si>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</si>
  <si>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</si>
  <si>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</si>
  <si>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</si>
  <si>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</si>
  <si>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</si>
  <si>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</si>
  <si>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</si>
  <si>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</si>
  <si>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</si>
  <si>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</si>
  <si>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</si>
  <si>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</si>
  <si>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</si>
  <si>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</si>
  <si>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</si>
  <si>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</si>
  <si>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</si>
  <si>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</si>
  <si>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</si>
  <si>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</si>
  <si>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</si>
  <si>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</si>
  <si>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</si>
  <si>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</si>
  <si>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</si>
  <si>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</si>
  <si>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</si>
  <si>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</si>
  <si>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</si>
  <si>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</si>
  <si>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</si>
  <si>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</si>
  <si>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</si>
  <si>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</si>
  <si>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</si>
  <si>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</si>
  <si>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</si>
  <si>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</si>
  <si>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</si>
  <si>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</si>
  <si>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</si>
  <si>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</si>
  <si>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</si>
  <si>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</si>
  <si>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</si>
  <si>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</si>
  <si>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</si>
  <si>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</si>
  <si>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</si>
  <si>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</si>
  <si>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</si>
  <si>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</si>
  <si>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</si>
  <si>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</si>
  <si>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</si>
  <si>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</si>
  <si>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</si>
  <si>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</si>
  <si>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</si>
  <si>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</si>
  <si>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</si>
  <si>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</si>
  <si>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</si>
  <si>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</si>
  <si>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</si>
  <si>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</si>
  <si>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</si>
  <si>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</si>
  <si>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</si>
  <si>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</si>
  <si>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</si>
  <si>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</si>
  <si>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</si>
  <si>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</si>
  <si>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</si>
  <si>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</si>
  <si>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</si>
  <si>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</si>
  <si>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</si>
  <si>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</si>
  <si>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</si>
  <si>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</si>
  <si>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</si>
  <si>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</si>
  <si>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</si>
  <si>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</si>
  <si>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</si>
  <si>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</si>
  <si>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</si>
  <si>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</si>
  <si>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</si>
  <si>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</si>
  <si>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</si>
  <si>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</si>
  <si>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</si>
  <si>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</si>
  <si>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</si>
  <si>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</si>
  <si>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</si>
  <si>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</si>
  <si>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</si>
  <si>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</si>
  <si>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</si>
  <si>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</si>
  <si>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</si>
  <si>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</si>
  <si>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</si>
  <si>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</si>
  <si>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</si>
  <si>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</si>
  <si>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</si>
  <si>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</si>
  <si>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</si>
  <si>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</si>
  <si>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</si>
  <si>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</si>
  <si>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</si>
  <si>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</si>
  <si>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</si>
  <si>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</si>
  <si>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</si>
  <si>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</si>
  <si>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</si>
  <si>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</si>
  <si>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</si>
  <si>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</si>
  <si>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</si>
  <si>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</si>
  <si>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</si>
  <si>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</si>
  <si>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</si>
  <si>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</si>
  <si>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</si>
  <si>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</si>
  <si>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</si>
  <si>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</si>
  <si>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</si>
  <si>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</si>
  <si>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</si>
  <si>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</si>
  <si>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</si>
  <si>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</si>
  <si>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</si>
  <si>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</si>
  <si>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</si>
  <si>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</si>
  <si>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</si>
  <si>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</si>
  <si>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</si>
  <si>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</si>
  <si>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</si>
  <si>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</si>
  <si>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</si>
  <si>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</si>
  <si>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</si>
  <si>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</si>
  <si>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</si>
  <si>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</si>
  <si>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</si>
  <si>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</si>
  <si>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</si>
  <si>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</si>
  <si>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</si>
  <si>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</si>
  <si>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</si>
  <si>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</si>
  <si>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</si>
  <si>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</si>
  <si>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</si>
  <si>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</si>
  <si>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</si>
  <si>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</si>
  <si>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</si>
  <si>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</si>
  <si>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</si>
  <si>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</si>
  <si>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</si>
  <si>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</si>
  <si>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</si>
  <si>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</si>
  <si>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</si>
  <si>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</si>
  <si>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</si>
  <si>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</si>
  <si>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</si>
  <si>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</si>
  <si>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</si>
  <si>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</si>
  <si>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</si>
  <si>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</si>
  <si>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</si>
  <si>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</si>
  <si>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</si>
  <si>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</si>
  <si>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</si>
  <si>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</si>
  <si>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</si>
  <si>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</si>
  <si>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</si>
  <si>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</si>
  <si>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</si>
  <si>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</si>
  <si>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</si>
  <si>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</si>
  <si>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</si>
  <si>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</si>
  <si>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</si>
  <si>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</si>
  <si>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</si>
  <si>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</si>
  <si>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</si>
  <si>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</si>
  <si>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</si>
  <si>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</si>
  <si>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</si>
  <si>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</si>
  <si>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</si>
  <si>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</si>
  <si>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</si>
  <si>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</si>
  <si>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</si>
  <si>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</si>
  <si>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</si>
  <si>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</si>
  <si>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</si>
  <si>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</si>
  <si>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</si>
  <si>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</si>
  <si>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</si>
  <si>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</si>
  <si>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</si>
  <si>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</si>
  <si>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</si>
  <si>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</si>
  <si>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</si>
  <si>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</si>
  <si>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</si>
  <si>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</si>
  <si>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</si>
  <si>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</si>
  <si>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</si>
  <si>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</si>
  <si>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</si>
  <si>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</si>
  <si>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</si>
  <si>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</si>
  <si>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</si>
  <si>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</si>
  <si>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</si>
  <si>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</si>
  <si>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</si>
  <si>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</si>
  <si>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</si>
  <si>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</si>
  <si>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</si>
  <si>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</si>
  <si>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</si>
  <si>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</si>
  <si>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</si>
  <si>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</si>
  <si>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</si>
  <si>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</si>
  <si>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</si>
  <si>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</si>
  <si>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</si>
  <si>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</si>
  <si>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</si>
  <si>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</si>
  <si>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</si>
  <si>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</si>
  <si>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</si>
  <si>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</si>
  <si>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</si>
  <si>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</si>
  <si>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</si>
  <si>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</si>
  <si>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</si>
  <si>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</si>
  <si>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</si>
  <si>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</si>
  <si>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</si>
  <si>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</si>
  <si>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</si>
  <si>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</si>
  <si>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</si>
  <si>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</si>
  <si>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</si>
  <si>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</si>
  <si>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</si>
  <si>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</si>
  <si>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</si>
  <si>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</si>
  <si>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</si>
  <si>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</si>
  <si>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</si>
  <si>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</si>
  <si>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</si>
  <si>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</si>
  <si>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</si>
  <si>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</si>
  <si>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</si>
  <si>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</si>
  <si>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</si>
  <si>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</si>
  <si>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</si>
  <si>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</si>
  <si>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</si>
  <si>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</si>
  <si>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</si>
  <si>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</si>
  <si>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</si>
  <si>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</si>
  <si>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</si>
  <si>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</si>
  <si>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</si>
  <si>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</si>
  <si>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</si>
  <si>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</si>
  <si>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</si>
  <si>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</si>
  <si>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</si>
  <si>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</si>
  <si>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</si>
  <si>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</si>
  <si>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</si>
  <si>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</si>
  <si>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</si>
  <si>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</si>
  <si>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</si>
  <si>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</si>
  <si>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</si>
  <si>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</si>
  <si>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</si>
  <si>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</si>
  <si>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</si>
  <si>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</si>
  <si>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</si>
  <si>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</si>
  <si>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</si>
  <si>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</si>
  <si>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</si>
  <si>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</si>
  <si>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</si>
  <si>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</si>
  <si>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</si>
  <si>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</si>
  <si>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</si>
  <si>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</si>
  <si>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</si>
  <si>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</si>
  <si>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</si>
  <si>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</si>
  <si>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</si>
  <si>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</si>
  <si>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</si>
  <si>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</si>
  <si>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</si>
  <si>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</si>
  <si>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</si>
  <si>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</si>
  <si>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</si>
  <si>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</si>
  <si>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</si>
  <si>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</si>
  <si>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</si>
  <si>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</si>
  <si>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</si>
  <si>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</si>
  <si>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</si>
  <si>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</si>
  <si>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</si>
  <si>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</si>
  <si>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</si>
  <si>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</si>
  <si>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</si>
  <si>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</si>
  <si>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</si>
  <si>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</si>
  <si>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</si>
  <si>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</si>
  <si>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</si>
  <si>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</si>
  <si>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</si>
  <si>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</si>
  <si>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</si>
  <si>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</si>
  <si>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</si>
  <si>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</si>
  <si>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</si>
  <si>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</si>
  <si>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</si>
  <si>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</si>
  <si>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</si>
  <si>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</si>
  <si>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</si>
  <si>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</si>
  <si>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</si>
  <si>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</si>
  <si>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</si>
  <si>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</si>
  <si>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</si>
  <si>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</si>
  <si>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</si>
  <si>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</si>
  <si>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</si>
  <si>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</si>
  <si>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</si>
  <si>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</si>
  <si>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</si>
  <si>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</si>
  <si>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</si>
  <si>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</si>
  <si>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</si>
  <si>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</si>
  <si>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</si>
  <si>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</si>
  <si>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</si>
  <si>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</si>
  <si>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</si>
  <si>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</si>
  <si>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</si>
  <si>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</si>
  <si>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</si>
  <si>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</si>
  <si>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</si>
  <si>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</si>
  <si>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</si>
  <si>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</si>
  <si>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</si>
  <si>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</si>
  <si>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</si>
  <si>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</si>
  <si>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</si>
  <si>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</si>
  <si>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</si>
  <si>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</si>
  <si>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</si>
  <si>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</si>
  <si>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</si>
  <si>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</si>
  <si>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</si>
  <si>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</si>
  <si>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</si>
  <si>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</si>
  <si>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</si>
  <si>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</si>
  <si>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</si>
  <si>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</si>
  <si>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</si>
  <si>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</si>
  <si>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</si>
  <si>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</si>
  <si>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</si>
  <si>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</si>
  <si>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</si>
  <si>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</si>
  <si>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</si>
  <si>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</si>
  <si>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</si>
  <si>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</si>
  <si>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</si>
  <si>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</si>
  <si>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</si>
  <si>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</si>
  <si>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</si>
  <si>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</si>
  <si>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</si>
  <si>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</si>
  <si>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</si>
  <si>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</si>
  <si>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</si>
  <si>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</si>
  <si>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</si>
  <si>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</si>
  <si>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</si>
  <si>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</si>
  <si>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</si>
  <si>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</si>
  <si>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</si>
  <si>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</si>
  <si>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</si>
  <si>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</si>
  <si>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</si>
  <si>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</si>
  <si>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</si>
  <si>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</si>
  <si>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</si>
  <si>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</si>
  <si>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</si>
  <si>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</si>
  <si>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</si>
  <si>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</si>
  <si>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</si>
  <si>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</si>
  <si>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</si>
  <si>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</si>
  <si>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</si>
  <si>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</si>
  <si>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</si>
  <si>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</si>
  <si>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</si>
  <si>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</si>
  <si>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</si>
  <si>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</si>
  <si>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</si>
  <si>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</si>
  <si>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</si>
  <si>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</si>
  <si>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</si>
  <si>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</si>
  <si>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</si>
  <si>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</si>
  <si>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</si>
  <si>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</si>
  <si>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</si>
  <si>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</si>
  <si>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</si>
  <si>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</si>
  <si>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</si>
  <si>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</si>
  <si>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</si>
  <si>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</si>
  <si>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</si>
  <si>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</si>
  <si>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</si>
  <si>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</si>
  <si>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</si>
  <si>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</si>
  <si>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</si>
  <si>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</si>
  <si>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</si>
  <si>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</si>
  <si>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</si>
  <si>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</si>
  <si>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</si>
  <si>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</si>
  <si>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</si>
  <si>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</si>
  <si>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</si>
  <si>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</si>
  <si>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</si>
  <si>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</si>
  <si>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</si>
  <si>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</si>
  <si>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</si>
  <si>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</si>
  <si>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</si>
  <si>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</si>
  <si>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</si>
  <si>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</si>
  <si>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</si>
  <si>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</si>
  <si>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</si>
  <si>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</si>
  <si>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</si>
  <si>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</si>
  <si>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</si>
  <si>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</si>
  <si>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</si>
  <si>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</si>
  <si>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</si>
  <si>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</si>
  <si>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</si>
  <si>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</si>
  <si>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</si>
  <si>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</si>
  <si>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</si>
  <si>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</si>
  <si>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</si>
  <si>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</si>
  <si>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</si>
  <si>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</si>
  <si>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</si>
  <si>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</si>
  <si>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</si>
  <si>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</si>
  <si>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</si>
  <si>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</si>
  <si>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</si>
  <si>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</si>
  <si>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</si>
  <si>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</si>
  <si>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</si>
  <si>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</si>
  <si>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</si>
  <si>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</si>
  <si>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</si>
  <si>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</si>
  <si>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</si>
  <si>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</si>
  <si>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</si>
  <si>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</si>
  <si>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</si>
  <si>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</si>
  <si>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</si>
  <si>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</si>
  <si>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</si>
  <si>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</si>
  <si>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</si>
  <si>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</si>
  <si>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</si>
  <si>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</si>
  <si>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</si>
  <si>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</si>
  <si>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</si>
  <si>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</si>
  <si>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</si>
  <si>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</si>
  <si>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</si>
  <si>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</si>
  <si>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</si>
  <si>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</si>
  <si>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</si>
  <si>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</si>
  <si>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</si>
  <si>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</si>
  <si>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</si>
  <si>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</si>
  <si>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</si>
  <si>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</si>
  <si>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</si>
  <si>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</si>
  <si>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</si>
  <si>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</si>
  <si>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</si>
  <si>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</si>
  <si>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</si>
  <si>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</si>
  <si>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</si>
  <si>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</si>
  <si>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</si>
  <si>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</si>
  <si>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</si>
  <si>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</si>
  <si>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</si>
  <si>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</si>
  <si>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</si>
  <si>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</si>
  <si>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</si>
  <si>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</si>
  <si>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</si>
  <si>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</si>
  <si>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</si>
  <si>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</si>
  <si>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</si>
  <si>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</si>
  <si>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</si>
  <si>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</si>
  <si>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</si>
  <si>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</si>
  <si>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</si>
  <si>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</si>
  <si>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</si>
  <si>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</si>
  <si>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</si>
  <si>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</si>
  <si>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</si>
  <si>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</si>
  <si>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</si>
  <si>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</si>
  <si>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</si>
  <si>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</si>
  <si>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</si>
  <si>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</si>
  <si>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</si>
  <si>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</si>
  <si>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</si>
  <si>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</si>
  <si>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</si>
  <si>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</si>
  <si>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</si>
  <si>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</si>
  <si>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</si>
  <si>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</si>
  <si>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</si>
  <si>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</si>
  <si>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</si>
  <si>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</si>
  <si>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</si>
  <si>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</si>
  <si>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</si>
  <si>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</si>
  <si>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</si>
  <si>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</si>
  <si>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</si>
  <si>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</si>
  <si>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</si>
  <si>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</si>
  <si>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</si>
  <si>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</si>
  <si>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</si>
  <si>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</si>
  <si>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</si>
  <si>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</si>
  <si>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</si>
  <si>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</si>
  <si>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</si>
  <si>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</si>
  <si>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</si>
  <si>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</si>
  <si>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</si>
  <si>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</si>
  <si>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</si>
  <si>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</si>
  <si>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</si>
  <si>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</si>
  <si>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</si>
  <si>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</si>
  <si>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</si>
  <si>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</si>
  <si>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</si>
  <si>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</si>
  <si>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</si>
  <si>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</si>
  <si>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</si>
  <si>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</si>
  <si>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</si>
  <si>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</si>
  <si>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</si>
  <si>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</si>
  <si>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</si>
  <si>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</si>
  <si>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</si>
  <si>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</si>
  <si>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</si>
  <si>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</si>
  <si>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</si>
  <si>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</si>
  <si>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</si>
  <si>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</si>
  <si>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</si>
  <si>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</si>
  <si>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</si>
  <si>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</si>
  <si>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</si>
  <si>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</si>
  <si>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</si>
  <si>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</si>
  <si>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</si>
  <si>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</si>
  <si>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</si>
  <si>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</si>
  <si>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</si>
  <si>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</si>
  <si>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</si>
  <si>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</si>
  <si>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</si>
  <si>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</si>
  <si>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</si>
  <si>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</si>
  <si>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</si>
  <si>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</si>
  <si>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</si>
  <si>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</si>
  <si>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</si>
  <si>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</si>
  <si>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</si>
  <si>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</si>
  <si>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</si>
  <si>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</si>
  <si>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</si>
  <si>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</si>
  <si>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</si>
  <si>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</si>
  <si>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</si>
  <si>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</si>
  <si>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</si>
  <si>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</si>
  <si>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</si>
  <si>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</si>
  <si>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</si>
  <si>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</si>
  <si>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</si>
  <si>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</si>
  <si>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</si>
  <si>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</si>
  <si>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</si>
  <si>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</si>
  <si>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</si>
  <si>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</si>
  <si>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</si>
  <si>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</si>
  <si>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</si>
  <si>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</si>
  <si>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</si>
  <si>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</si>
  <si>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</si>
  <si>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</si>
  <si>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</si>
  <si>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</si>
  <si>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</si>
  <si>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</si>
  <si>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</si>
  <si>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</si>
  <si>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</si>
  <si>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</si>
  <si>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</si>
  <si>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</si>
  <si>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</si>
  <si>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</si>
  <si>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</si>
  <si>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</si>
  <si>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</si>
  <si>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</si>
  <si>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</si>
  <si>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</si>
  <si>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</si>
  <si>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</si>
  <si>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</si>
  <si>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</si>
  <si>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</si>
  <si>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</si>
  <si>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</si>
  <si>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</si>
  <si>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</si>
  <si>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</si>
  <si>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</si>
  <si>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</si>
  <si>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</si>
  <si>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</si>
  <si>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</si>
  <si>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</si>
  <si>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</si>
  <si>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</si>
  <si>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</si>
  <si>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</si>
  <si>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</si>
  <si>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</si>
  <si>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</si>
  <si>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</si>
  <si>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</si>
  <si>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</si>
  <si>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</si>
  <si>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</si>
  <si>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</si>
  <si>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</si>
  <si>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</si>
  <si>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</si>
  <si>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</si>
  <si>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</si>
  <si>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</si>
  <si>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</si>
  <si>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</si>
  <si>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</si>
  <si>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</si>
  <si>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</si>
  <si>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</si>
  <si>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</si>
  <si>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</si>
  <si>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</si>
  <si>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</si>
  <si>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</si>
  <si>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</si>
  <si>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</si>
  <si>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</si>
  <si>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</si>
  <si>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</si>
  <si>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</si>
  <si>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</si>
  <si>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</si>
  <si>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</si>
  <si>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</si>
  <si>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</si>
  <si>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</si>
  <si>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</si>
  <si>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</si>
  <si>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</si>
  <si>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</si>
  <si>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</si>
  <si>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</si>
  <si>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</si>
  <si>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</si>
  <si>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</si>
  <si>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</si>
  <si>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</si>
  <si>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</si>
  <si>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</si>
  <si>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</si>
  <si>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</si>
  <si>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</si>
  <si>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</si>
  <si>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</si>
  <si>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</si>
  <si>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</si>
  <si>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</si>
  <si>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</si>
  <si>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</si>
  <si>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</si>
  <si>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</si>
  <si>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</si>
  <si>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</si>
  <si>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</si>
  <si>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</si>
  <si>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</si>
  <si>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</si>
  <si>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</si>
  <si>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</si>
  <si>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</si>
  <si>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</si>
  <si>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</si>
  <si>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</si>
  <si>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</si>
  <si>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</si>
  <si>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</si>
  <si>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</si>
  <si>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</si>
  <si>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</si>
  <si>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</si>
  <si>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</si>
  <si>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</si>
  <si>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</si>
  <si>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</si>
  <si>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</si>
  <si>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</si>
  <si>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</si>
  <si>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</si>
  <si>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</si>
  <si>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</si>
  <si>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</si>
  <si>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</si>
  <si>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</si>
  <si>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</si>
  <si>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</si>
  <si>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</si>
  <si>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</si>
  <si>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</si>
  <si>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</si>
  <si>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</si>
  <si>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</si>
  <si>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</si>
  <si>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</si>
  <si>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</si>
  <si>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</si>
  <si>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</si>
  <si>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</si>
  <si>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</si>
  <si>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</si>
  <si>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</si>
  <si>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</si>
  <si>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</si>
  <si>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</si>
  <si>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</si>
  <si>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</si>
  <si>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</si>
  <si>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</si>
  <si>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</si>
  <si>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</si>
  <si>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</si>
  <si>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</si>
  <si>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</si>
  <si>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</si>
  <si>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</si>
  <si>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</si>
  <si>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</si>
  <si>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</si>
  <si>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</si>
  <si>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</si>
  <si>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</si>
  <si>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</si>
  <si>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</si>
  <si>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</si>
  <si>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</si>
  <si>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</si>
  <si>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</si>
  <si>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</si>
  <si>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</si>
  <si>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</si>
  <si>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</si>
  <si>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</si>
  <si>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</si>
  <si>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</si>
  <si>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</si>
  <si>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</si>
  <si>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</si>
  <si>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</si>
  <si>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</si>
  <si>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</si>
  <si>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</si>
  <si>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</si>
  <si>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</si>
  <si>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</si>
  <si>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</si>
  <si>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</si>
  <si>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</si>
  <si>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</si>
  <si>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</si>
  <si>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</si>
  <si>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</si>
  <si>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</si>
  <si>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</si>
  <si>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</si>
  <si>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</si>
  <si>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</si>
  <si>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</si>
  <si>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</si>
  <si>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</si>
  <si>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</si>
  <si>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</si>
  <si>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</si>
  <si>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</si>
  <si>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</si>
  <si>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</si>
  <si>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</si>
  <si>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</si>
  <si>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</si>
  <si>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</si>
  <si>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</si>
  <si>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</si>
  <si>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</si>
  <si>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</si>
  <si>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</si>
  <si>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</si>
  <si>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</si>
  <si>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</si>
  <si>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</si>
  <si>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</si>
  <si>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</si>
  <si>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</si>
  <si>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</si>
  <si>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</si>
  <si>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</si>
  <si>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</si>
  <si>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</si>
  <si>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</si>
  <si>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</si>
  <si>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</si>
  <si>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</si>
  <si>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</si>
  <si>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</si>
  <si>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</si>
  <si>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</si>
  <si>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</si>
  <si>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</si>
  <si>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</si>
  <si>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</si>
  <si>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</si>
  <si>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</si>
  <si>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</si>
  <si>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</si>
  <si>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</si>
  <si>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</si>
  <si>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</si>
  <si>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</si>
  <si>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</si>
  <si>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</si>
  <si>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</si>
  <si>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</si>
  <si>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</si>
  <si>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</si>
  <si>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</si>
  <si>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</si>
  <si>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</si>
  <si>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</si>
  <si>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</si>
  <si>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</si>
  <si>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</si>
  <si>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</si>
  <si>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</si>
  <si>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</si>
  <si>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</si>
  <si>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</si>
  <si>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</si>
  <si>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</si>
  <si>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</si>
  <si>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</si>
  <si>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</si>
  <si>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</si>
  <si>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</si>
  <si>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</si>
  <si>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</si>
  <si>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</si>
  <si>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</si>
  <si>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</si>
  <si>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</si>
  <si>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</si>
  <si>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</si>
  <si>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</si>
  <si>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</si>
  <si>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</si>
  <si>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</si>
  <si>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</si>
  <si>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</si>
  <si>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</si>
  <si>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</si>
  <si>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</si>
  <si>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</si>
  <si>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</si>
  <si>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</si>
  <si>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</si>
  <si>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</si>
  <si>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</si>
  <si>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</si>
  <si>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</si>
  <si>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</si>
  <si>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</si>
  <si>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</si>
  <si>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</si>
  <si>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</si>
  <si>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</si>
  <si>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</si>
  <si>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</si>
  <si>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</si>
  <si>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</si>
  <si>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</si>
  <si>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</si>
  <si>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</si>
  <si>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</si>
  <si>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</si>
  <si>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</si>
  <si>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</si>
  <si>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</si>
  <si>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</si>
  <si>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</si>
  <si>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</si>
  <si>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</si>
  <si>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</si>
  <si>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</si>
  <si>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</si>
  <si>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</si>
  <si>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</si>
  <si>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</si>
  <si>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</si>
  <si>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</si>
  <si>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</si>
  <si>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</si>
  <si>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</si>
  <si>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</si>
  <si>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</si>
  <si>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</si>
  <si>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</si>
  <si>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</si>
  <si>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</si>
  <si>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</si>
  <si>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</si>
  <si>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</si>
  <si>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</si>
  <si>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</si>
  <si>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</si>
  <si>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</si>
  <si>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</si>
  <si>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</si>
  <si>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</si>
  <si>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</si>
  <si>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</si>
  <si>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</si>
  <si>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</si>
  <si>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</si>
  <si>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</si>
  <si>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</si>
  <si>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</si>
  <si>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</si>
  <si>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</si>
  <si>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</si>
  <si>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</si>
  <si>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</si>
  <si>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</si>
  <si>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</si>
  <si>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</si>
  <si>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</si>
  <si>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</si>
  <si>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</si>
  <si>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</si>
  <si>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</si>
  <si>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</si>
  <si>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</si>
  <si>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</si>
  <si>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</si>
  <si>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</si>
  <si>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</si>
  <si>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</si>
  <si>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</si>
  <si>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</si>
  <si>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</si>
  <si>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</si>
  <si>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</si>
  <si>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</si>
  <si>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</si>
  <si>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</si>
  <si>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</si>
  <si>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</si>
  <si>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</si>
  <si>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</si>
  <si>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</si>
  <si>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</si>
  <si>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</si>
  <si>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</si>
  <si>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</si>
  <si>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</si>
  <si>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</si>
  <si>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</si>
  <si>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</si>
  <si>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</si>
  <si>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</si>
  <si>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</si>
  <si>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</si>
  <si>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</si>
  <si>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</si>
  <si>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</si>
  <si>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</si>
  <si>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</si>
  <si>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</si>
  <si>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</si>
  <si>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</si>
  <si>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</si>
  <si>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</si>
  <si>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</si>
  <si>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</si>
  <si>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</si>
  <si>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</si>
  <si>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</si>
  <si>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</si>
  <si>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</si>
  <si>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</si>
  <si>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</si>
  <si>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</si>
  <si>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</si>
  <si>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</si>
  <si>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</si>
  <si>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</si>
  <si>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</si>
  <si>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</si>
  <si>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</si>
  <si>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</si>
  <si>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</si>
  <si>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</si>
  <si>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</si>
  <si>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</si>
  <si>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</si>
  <si>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</si>
  <si>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</si>
  <si>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</si>
  <si>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</si>
  <si>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</si>
  <si>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</si>
  <si>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</si>
  <si>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</si>
  <si>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</si>
  <si>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</si>
  <si>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</si>
  <si>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</si>
  <si>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</si>
  <si>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</si>
  <si>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</si>
  <si>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</si>
  <si>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</si>
  <si>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</si>
  <si>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</si>
  <si>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</si>
  <si>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</si>
  <si>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</si>
  <si>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</si>
  <si>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</si>
  <si>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</si>
  <si>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</si>
  <si>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</si>
  <si>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</si>
  <si>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</si>
  <si>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</si>
  <si>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</si>
  <si>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</si>
  <si>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</si>
  <si>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</si>
  <si>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</si>
  <si>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</si>
  <si>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</si>
  <si>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</si>
  <si>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</si>
  <si>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</si>
  <si>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</si>
  <si>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</si>
  <si>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</si>
  <si>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</si>
  <si>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</si>
  <si>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</si>
  <si>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</si>
  <si>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</si>
  <si>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</si>
  <si>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</si>
  <si>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</si>
  <si>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</si>
  <si>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</si>
  <si>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</si>
  <si>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</si>
  <si>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</si>
  <si>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</si>
  <si>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</si>
  <si>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</si>
  <si>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</si>
  <si>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</si>
  <si>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</si>
  <si>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</si>
  <si>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</si>
  <si>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</si>
  <si>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</si>
  <si>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</si>
  <si>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</si>
  <si>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</si>
  <si>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</si>
  <si>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</si>
  <si>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</si>
  <si>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</si>
  <si>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</si>
  <si>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</si>
  <si>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</si>
  <si>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</si>
  <si>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</si>
  <si>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</si>
  <si>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</si>
  <si>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</si>
  <si>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</si>
  <si>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</si>
  <si>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</si>
  <si>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</si>
  <si>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</si>
  <si>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</si>
  <si>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</si>
  <si>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</si>
  <si>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</si>
  <si>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</si>
  <si>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</si>
  <si>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</si>
  <si>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</si>
  <si>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</si>
  <si>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</si>
  <si>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</si>
  <si>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</si>
  <si>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</si>
  <si>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</si>
  <si>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</si>
  <si>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</si>
  <si>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</si>
  <si>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</si>
  <si>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</si>
  <si>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</si>
  <si>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</si>
  <si>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</si>
  <si>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</si>
  <si>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</si>
  <si>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</si>
  <si>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</si>
  <si>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</si>
  <si>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</si>
  <si>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</si>
  <si>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</si>
  <si>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</si>
  <si>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</si>
  <si>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</si>
  <si>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</si>
  <si>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</si>
  <si>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</si>
  <si>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</si>
  <si>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</si>
  <si>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</si>
  <si>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</si>
  <si>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</si>
  <si>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</si>
  <si>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</si>
  <si>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</si>
  <si>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</si>
  <si>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</si>
  <si>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</si>
  <si>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</si>
  <si>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</si>
  <si>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</si>
  <si>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</si>
  <si>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</si>
  <si>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</si>
  <si>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</si>
  <si>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</si>
  <si>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</si>
  <si>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</si>
  <si>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</si>
  <si>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</si>
  <si>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</si>
  <si>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</si>
  <si>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</si>
  <si>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</si>
  <si>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</si>
  <si>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</si>
  <si>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</si>
  <si>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</si>
  <si>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</si>
  <si>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</si>
  <si>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</si>
  <si>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</si>
  <si>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</si>
  <si>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</si>
  <si>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</si>
  <si>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</si>
  <si>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</si>
  <si>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</si>
  <si>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</si>
  <si>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</si>
  <si>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</si>
  <si>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</si>
  <si>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</si>
  <si>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</si>
  <si>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</si>
  <si>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</si>
  <si>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</si>
  <si>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</si>
  <si>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</si>
  <si>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</si>
  <si>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</si>
  <si>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</si>
  <si>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</si>
  <si>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</si>
  <si>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</si>
  <si>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</si>
  <si>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</si>
  <si>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</si>
  <si>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</si>
  <si>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</si>
  <si>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</si>
  <si>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</si>
  <si>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</si>
  <si>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</si>
  <si>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</si>
  <si>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</si>
  <si>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</si>
  <si>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</si>
  <si>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</si>
  <si>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</si>
  <si>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</si>
  <si>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</si>
  <si>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</si>
  <si>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</si>
  <si>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</si>
  <si>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</si>
  <si>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</si>
  <si>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</si>
  <si>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</si>
  <si>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</si>
  <si>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</si>
  <si>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</si>
  <si>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</si>
  <si>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</si>
  <si>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</si>
  <si>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</si>
  <si>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</si>
  <si>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</si>
  <si>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</si>
  <si>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</si>
  <si>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</si>
  <si>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</si>
  <si>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</si>
  <si>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</si>
  <si>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</si>
  <si>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</si>
  <si>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</si>
  <si>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</si>
  <si>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</si>
  <si>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</si>
  <si>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</si>
  <si>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</si>
  <si>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</si>
  <si>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</si>
  <si>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</si>
  <si>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</si>
  <si>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</si>
  <si>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</si>
  <si>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</si>
  <si>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</si>
  <si>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</si>
  <si>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</si>
  <si>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</si>
  <si>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</si>
  <si>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</si>
  <si>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</si>
  <si>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</si>
  <si>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</si>
  <si>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</si>
  <si>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</si>
  <si>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</si>
  <si>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</si>
  <si>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</si>
  <si>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</si>
  <si>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</si>
  <si>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</si>
  <si>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</si>
  <si>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</si>
  <si>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</si>
  <si>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</si>
  <si>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</si>
  <si>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</si>
  <si>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</si>
  <si>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</si>
  <si>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</si>
  <si>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</si>
  <si>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</si>
  <si>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</si>
  <si>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</si>
  <si>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</si>
  <si>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</si>
  <si>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</si>
  <si>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</si>
  <si>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</si>
  <si>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</si>
  <si>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</si>
  <si>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</si>
  <si>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</si>
  <si>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</si>
  <si>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</si>
  <si>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</si>
  <si>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</si>
  <si>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</si>
  <si>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</si>
  <si>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</si>
  <si>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</si>
  <si>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</si>
  <si>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</si>
  <si>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</si>
  <si>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</si>
  <si>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</si>
  <si>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</si>
  <si>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</si>
  <si>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</si>
  <si>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</si>
  <si>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</si>
  <si>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</si>
  <si>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</si>
  <si>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</si>
  <si>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</si>
  <si>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</si>
  <si>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</si>
  <si>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</si>
  <si>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</si>
  <si>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</si>
  <si>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</si>
  <si>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</si>
  <si>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</si>
  <si>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</si>
  <si>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</si>
  <si>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</si>
  <si>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</si>
  <si>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</si>
  <si>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</si>
  <si>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</si>
  <si>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</si>
  <si>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</si>
  <si>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</si>
  <si>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</si>
  <si>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</si>
  <si>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</si>
  <si>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</si>
  <si>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</si>
  <si>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</si>
  <si>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</si>
  <si>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</si>
  <si>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</si>
  <si>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</si>
  <si>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</si>
  <si>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</si>
  <si>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</si>
  <si>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</si>
  <si>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</si>
  <si>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</si>
  <si>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</si>
  <si>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</si>
  <si>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</si>
  <si>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</si>
  <si>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</si>
  <si>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</si>
  <si>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</si>
  <si>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</si>
  <si>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</si>
  <si>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</si>
  <si>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</si>
  <si>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</si>
  <si>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</si>
  <si>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</si>
  <si>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</si>
  <si>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</si>
  <si>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</si>
  <si>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</si>
  <si>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</si>
  <si>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</si>
  <si>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</si>
  <si>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</si>
  <si>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</si>
  <si>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</si>
  <si>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</si>
  <si>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</si>
  <si>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</si>
  <si>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</si>
  <si>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</si>
  <si>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</si>
  <si>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</si>
  <si>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</si>
  <si>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</si>
  <si>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</si>
  <si>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</si>
  <si>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</si>
  <si>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</si>
  <si>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</si>
  <si>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</si>
  <si>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</si>
  <si>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</si>
  <si>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</si>
  <si>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</si>
  <si>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</si>
  <si>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</si>
  <si>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</si>
  <si>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</si>
  <si>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</si>
  <si>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</si>
  <si>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</si>
  <si>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</si>
  <si>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</si>
  <si>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</si>
  <si>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</si>
  <si>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</si>
  <si>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</si>
  <si>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</si>
  <si>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</si>
  <si>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</si>
  <si>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</si>
  <si>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</si>
  <si>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</si>
  <si>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</si>
  <si>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</si>
  <si>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</si>
  <si>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</si>
  <si>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</si>
  <si>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</si>
  <si>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</si>
  <si>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</si>
  <si>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</si>
  <si>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</si>
  <si>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</si>
  <si>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</si>
  <si>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</si>
  <si>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</si>
  <si>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</si>
  <si>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</si>
  <si>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</si>
  <si>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</si>
  <si>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</si>
  <si>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</si>
  <si>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</si>
  <si>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</si>
  <si>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</si>
  <si>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</si>
  <si>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</si>
  <si>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</si>
  <si>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</si>
  <si>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</si>
  <si>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</si>
  <si>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</si>
  <si>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</si>
  <si>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</si>
  <si>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</si>
  <si>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</si>
  <si>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</si>
  <si>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</si>
  <si>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</si>
  <si>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</si>
  <si>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</si>
  <si>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</si>
  <si>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</si>
  <si>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</si>
  <si>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</si>
  <si>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</si>
  <si>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</si>
  <si>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</si>
  <si>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</si>
  <si>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</si>
  <si>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</si>
  <si>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</si>
  <si>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</si>
  <si>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</si>
  <si>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</si>
  <si>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</si>
  <si>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</si>
  <si>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</si>
  <si>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</si>
  <si>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</si>
  <si>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</si>
  <si>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</si>
  <si>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</si>
  <si>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</si>
  <si>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</si>
  <si>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</si>
  <si>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</si>
  <si>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</si>
  <si>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</si>
  <si>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</si>
  <si>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</si>
  <si>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</si>
  <si>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</si>
  <si>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</si>
  <si>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</si>
  <si>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</si>
  <si>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</si>
  <si>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</si>
  <si>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</si>
  <si>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</si>
  <si>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</si>
  <si>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</si>
  <si>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</si>
  <si>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</si>
  <si>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</si>
  <si>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</si>
  <si>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</si>
  <si>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</si>
  <si>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</si>
  <si>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</si>
  <si>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</si>
  <si>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</si>
  <si>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</si>
  <si>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</si>
  <si>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</si>
  <si>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</si>
  <si>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</si>
  <si>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</si>
  <si>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</si>
  <si>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</si>
  <si>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</si>
  <si>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</si>
  <si>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</si>
  <si>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</si>
  <si>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</si>
  <si>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</si>
  <si>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</si>
  <si>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</si>
  <si>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</si>
  <si>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</si>
  <si>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</si>
  <si>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</si>
  <si>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</si>
  <si>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</si>
  <si>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</si>
  <si>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</si>
  <si>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</si>
  <si>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</si>
  <si>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</si>
  <si>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</si>
  <si>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</si>
  <si>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</si>
  <si>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</si>
  <si>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</si>
  <si>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</si>
  <si>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</si>
  <si>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</si>
  <si>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</si>
  <si>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</si>
  <si>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</si>
  <si>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</si>
  <si>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</si>
  <si>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</si>
  <si>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</si>
  <si>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</si>
  <si>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</si>
  <si>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</si>
  <si>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</si>
  <si>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</si>
  <si>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</si>
  <si>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</si>
  <si>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</si>
  <si>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</si>
  <si>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</si>
  <si>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</si>
  <si>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</si>
  <si>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</si>
  <si>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</si>
  <si>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</si>
  <si>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</si>
  <si>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</si>
  <si>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</si>
  <si>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</si>
  <si>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</si>
  <si>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</si>
  <si>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</si>
  <si>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</si>
  <si>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</si>
  <si>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</si>
  <si>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</si>
  <si>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</si>
  <si>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</si>
  <si>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</si>
  <si>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</si>
  <si>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</si>
  <si>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</si>
  <si>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</si>
  <si>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</si>
  <si>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</si>
  <si>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</si>
  <si>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</si>
  <si>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</si>
  <si>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</si>
  <si>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</si>
  <si>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</si>
  <si>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</si>
  <si>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</si>
  <si>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</si>
  <si>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</si>
  <si>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</si>
  <si>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</si>
  <si>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</si>
  <si>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</si>
  <si>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</si>
  <si>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</si>
  <si>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</si>
  <si>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</si>
  <si>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</si>
  <si>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</si>
  <si>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</si>
  <si>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</si>
  <si>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</si>
  <si>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</si>
  <si>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</si>
  <si>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</si>
  <si>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</si>
  <si>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</si>
  <si>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</si>
  <si>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</si>
  <si>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</si>
  <si>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</si>
  <si>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</si>
  <si>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</si>
  <si>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</si>
  <si>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</si>
  <si>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</si>
  <si>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</si>
  <si>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</si>
  <si>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</si>
  <si>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</si>
  <si>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</si>
  <si>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</si>
  <si>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</si>
  <si>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</si>
  <si>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</si>
  <si>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</si>
  <si>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</si>
  <si>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</si>
  <si>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</si>
  <si>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</si>
  <si>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</si>
  <si>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</si>
  <si>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</si>
  <si>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</si>
  <si>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</si>
  <si>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</si>
  <si>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</si>
  <si>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</si>
  <si>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</si>
  <si>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</si>
  <si>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</si>
  <si>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</si>
  <si>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</si>
  <si>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</si>
  <si>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</si>
  <si>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</si>
  <si>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</si>
  <si>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</si>
  <si>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</si>
  <si>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</si>
  <si>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</si>
  <si>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</si>
  <si>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</si>
  <si>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</si>
  <si>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</si>
  <si>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</si>
  <si>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</si>
  <si>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</si>
  <si>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</si>
  <si>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</si>
  <si>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</si>
  <si>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</si>
  <si>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</si>
  <si>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</si>
  <si>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</si>
  <si>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</si>
  <si>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</si>
  <si>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</si>
  <si>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</si>
  <si>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</si>
  <si>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</si>
  <si>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</si>
  <si>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</si>
  <si>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</si>
  <si>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</si>
  <si>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</si>
  <si>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</si>
  <si>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</si>
  <si>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</si>
  <si>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</si>
  <si>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</si>
  <si>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</si>
  <si>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</si>
  <si>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</si>
  <si>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</si>
  <si>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</si>
  <si>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</si>
  <si>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</si>
  <si>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</si>
  <si>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</si>
  <si>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</si>
  <si>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</si>
  <si>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</si>
  <si>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</si>
  <si>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</si>
  <si>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</si>
  <si>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</si>
  <si>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</si>
  <si>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</si>
  <si>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</si>
  <si>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</si>
  <si>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</si>
  <si>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</si>
  <si>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</si>
  <si>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</si>
  <si>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</si>
  <si>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</si>
  <si>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</si>
  <si>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</si>
  <si>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</si>
  <si>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</si>
  <si>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</si>
  <si>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</si>
  <si>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</si>
  <si>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</si>
  <si>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</si>
  <si>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</si>
  <si>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</si>
  <si>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</si>
  <si>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</si>
  <si>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</si>
  <si>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</si>
  <si>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</si>
  <si>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</si>
  <si>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</si>
  <si>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</si>
  <si>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</si>
  <si>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</si>
  <si>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</si>
  <si>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</si>
  <si>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</si>
  <si>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</si>
  <si>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</si>
  <si>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</si>
  <si>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</si>
  <si>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</si>
  <si>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</si>
  <si>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</si>
  <si>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</si>
  <si>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</si>
  <si>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</si>
  <si>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</si>
  <si>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</si>
  <si>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</si>
  <si>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</si>
  <si>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</si>
  <si>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</si>
  <si>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</si>
  <si>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</si>
  <si>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</si>
  <si>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</si>
  <si>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</si>
  <si>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</si>
  <si>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</si>
  <si>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</si>
  <si>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</si>
  <si>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</si>
  <si>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</si>
  <si>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</si>
  <si>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</si>
  <si>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</si>
  <si>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</si>
  <si>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</si>
  <si>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</si>
  <si>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</si>
  <si>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</si>
  <si>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</si>
  <si>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</si>
  <si>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</si>
  <si>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</si>
  <si>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</si>
  <si>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</si>
  <si>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</si>
  <si>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</si>
  <si>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</si>
  <si>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</si>
  <si>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</si>
  <si>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</si>
  <si>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</si>
  <si>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</si>
  <si>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</si>
  <si>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</si>
  <si>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</si>
  <si>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</si>
  <si>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</si>
  <si>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</si>
  <si>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</si>
  <si>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</si>
  <si>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</si>
  <si>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</si>
  <si>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</si>
  <si>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</si>
  <si>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</si>
  <si>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</si>
  <si>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</si>
  <si>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</si>
  <si>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</si>
  <si>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</si>
  <si>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</si>
  <si>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</si>
  <si>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</si>
  <si>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</si>
  <si>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</si>
  <si>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</si>
  <si>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</si>
  <si>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</si>
  <si>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</si>
  <si>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</si>
  <si>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</si>
  <si>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</si>
  <si>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</si>
  <si>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</si>
  <si>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</si>
  <si>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</si>
  <si>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</si>
  <si>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</si>
  <si>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</si>
  <si>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</si>
  <si>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</si>
  <si>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</si>
  <si>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</si>
  <si>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</si>
  <si>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</si>
  <si>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</si>
  <si>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</si>
  <si>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</si>
  <si>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</si>
  <si>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</si>
  <si>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</si>
  <si>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</si>
  <si>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</si>
  <si>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</si>
  <si>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</si>
  <si>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</si>
  <si>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</si>
  <si>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</si>
  <si>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</si>
  <si>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</si>
  <si>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</si>
  <si>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</si>
  <si>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</si>
  <si>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</si>
  <si>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</si>
  <si>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</si>
  <si>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</si>
  <si>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</si>
  <si>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</si>
  <si>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</si>
  <si>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</si>
  <si>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</si>
  <si>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</si>
  <si>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</si>
  <si>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</si>
  <si>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</si>
  <si>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</si>
  <si>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</si>
  <si>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</si>
  <si>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</si>
  <si>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</si>
  <si>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</si>
  <si>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</si>
  <si>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</si>
  <si>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</si>
  <si>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</si>
  <si>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</si>
  <si>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</si>
  <si>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</si>
  <si>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</si>
  <si>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</si>
  <si>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</si>
  <si>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</si>
  <si>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</si>
  <si>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</si>
  <si>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</si>
  <si>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</si>
  <si>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</si>
  <si>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</si>
  <si>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</si>
  <si>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</si>
  <si>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</si>
  <si>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</si>
  <si>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</si>
  <si>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</si>
  <si>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</si>
  <si>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</si>
  <si>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</si>
  <si>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</si>
  <si>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</si>
  <si>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</si>
  <si>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</si>
  <si>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</si>
  <si>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</si>
  <si>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</si>
  <si>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</si>
  <si>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</si>
  <si>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</si>
  <si>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</si>
  <si>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</si>
  <si>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</si>
  <si>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</si>
  <si>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</si>
  <si>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</si>
  <si>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</si>
  <si>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</si>
  <si>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</si>
  <si>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</si>
  <si>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</si>
  <si>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</si>
  <si>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</si>
  <si>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</si>
  <si>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</si>
  <si>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</si>
  <si>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</si>
  <si>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</si>
  <si>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</si>
  <si>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</si>
  <si>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</si>
  <si>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</si>
  <si>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</si>
  <si>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</si>
  <si>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</si>
  <si>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</si>
  <si>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</si>
  <si>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</si>
  <si>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</si>
  <si>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</si>
  <si>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</si>
  <si>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</si>
  <si>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</si>
  <si>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</si>
  <si>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</si>
  <si>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</si>
  <si>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</si>
  <si>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</si>
  <si>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</si>
  <si>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</si>
  <si>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</si>
  <si>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</si>
  <si>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</si>
  <si>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</si>
  <si>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</si>
  <si>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</si>
  <si>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</si>
  <si>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</si>
  <si>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</si>
  <si>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</si>
  <si>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</si>
  <si>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</si>
  <si>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</si>
  <si>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</si>
  <si>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</si>
  <si>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</si>
  <si>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</si>
  <si>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</si>
  <si>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</si>
  <si>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</si>
  <si>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</si>
  <si>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</si>
  <si>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</si>
  <si>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</si>
  <si>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</si>
  <si>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</si>
  <si>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</si>
  <si>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</si>
  <si>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</si>
  <si>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</si>
  <si>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</si>
  <si>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</si>
  <si>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</si>
  <si>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</si>
  <si>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</si>
  <si>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</si>
  <si>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</si>
  <si>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</si>
  <si>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</si>
  <si>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</si>
  <si>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</si>
  <si>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</si>
  <si>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</si>
  <si>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</si>
  <si>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</si>
  <si>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</si>
  <si>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</si>
  <si>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</si>
  <si>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</si>
  <si>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</si>
  <si>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</si>
  <si>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</si>
  <si>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</si>
  <si>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</si>
  <si>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</si>
  <si>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</si>
  <si>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</si>
  <si>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</si>
  <si>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</si>
  <si>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</si>
  <si>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</si>
  <si>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</si>
  <si>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</si>
  <si>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</si>
  <si>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</si>
  <si>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</si>
  <si>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</si>
  <si>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</si>
  <si>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</si>
  <si>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</si>
  <si>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</si>
  <si>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</si>
  <si>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</si>
  <si>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</si>
  <si>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</si>
  <si>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</si>
  <si>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</si>
  <si>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</si>
  <si>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</si>
  <si>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</si>
  <si>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</si>
  <si>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</si>
  <si>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</si>
  <si>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</si>
  <si>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</si>
  <si>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</si>
  <si>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</si>
  <si>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</si>
  <si>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</si>
  <si>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</si>
  <si>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</si>
  <si>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</si>
  <si>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</si>
  <si>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</si>
  <si>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</si>
  <si>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</si>
  <si>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</si>
  <si>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</si>
  <si>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</si>
  <si>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</si>
  <si>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</si>
  <si>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</si>
  <si>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</si>
  <si>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</si>
  <si>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</si>
  <si>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</si>
  <si>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</si>
  <si>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</si>
  <si>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</si>
  <si>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</si>
  <si>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</si>
  <si>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</si>
  <si>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</si>
  <si>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</si>
  <si>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</si>
  <si>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</si>
  <si>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</si>
  <si>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</si>
  <si>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</si>
  <si>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</si>
  <si>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</si>
  <si>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</si>
  <si>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</si>
  <si>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</si>
  <si>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</si>
  <si>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</si>
  <si>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</si>
  <si>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</si>
  <si>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</si>
  <si>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</si>
  <si>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</si>
  <si>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</si>
  <si>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</si>
  <si>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</si>
  <si>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</si>
  <si>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</si>
  <si>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</si>
  <si>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</si>
  <si>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</si>
  <si>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</si>
  <si>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</si>
  <si>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</si>
  <si>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</si>
  <si>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</si>
  <si>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</si>
  <si>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</si>
  <si>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</si>
  <si>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</si>
  <si>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</si>
  <si>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</si>
  <si>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</si>
  <si>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</si>
  <si>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</si>
  <si>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</si>
  <si>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</si>
  <si>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</si>
  <si>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</si>
  <si>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</si>
  <si>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</si>
  <si>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</si>
  <si>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</si>
  <si>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</si>
  <si>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</si>
  <si>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</si>
  <si>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</si>
  <si>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</si>
  <si>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</si>
  <si>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</si>
  <si>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</si>
  <si>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</si>
  <si>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</si>
  <si>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</si>
  <si>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</si>
  <si>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</si>
  <si>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</si>
  <si>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</si>
  <si>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</si>
  <si>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</si>
  <si>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</si>
  <si>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</si>
  <si>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</si>
  <si>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</si>
  <si>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</si>
  <si>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</si>
  <si>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</si>
  <si>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</si>
  <si>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</si>
  <si>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</si>
  <si>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</si>
  <si>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</si>
  <si>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</si>
  <si>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</si>
  <si>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</si>
  <si>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</si>
  <si>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</si>
  <si>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</si>
  <si>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</si>
  <si>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</si>
  <si>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</si>
  <si>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</si>
  <si>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</si>
  <si>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</si>
  <si>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</si>
  <si>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</si>
  <si>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</si>
  <si>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</si>
  <si>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</si>
  <si>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</si>
  <si>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</si>
  <si>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</si>
  <si>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</si>
  <si>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</si>
  <si>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</si>
  <si>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</si>
  <si>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</si>
  <si>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</si>
  <si>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</si>
  <si>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</si>
  <si>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</si>
  <si>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</si>
  <si>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</si>
  <si>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</si>
  <si>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</si>
  <si>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</si>
  <si>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</si>
  <si>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</si>
  <si>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</si>
  <si>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</si>
  <si>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</si>
  <si>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</si>
  <si>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</si>
  <si>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</si>
  <si>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</si>
  <si>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</si>
  <si>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</si>
  <si>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</si>
  <si>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</si>
  <si>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</si>
  <si>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</si>
  <si>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</si>
  <si>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</si>
  <si>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</si>
  <si>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</si>
  <si>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</si>
  <si>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</si>
  <si>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</si>
  <si>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</si>
  <si>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</si>
  <si>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</si>
  <si>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</si>
  <si>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</si>
  <si>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</si>
  <si>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</si>
  <si>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</si>
  <si>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</si>
  <si>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</si>
  <si>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</si>
  <si>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</si>
  <si>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</si>
  <si>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</si>
  <si>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</si>
  <si>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</si>
  <si>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</si>
  <si>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</si>
  <si>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</si>
  <si>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</si>
  <si>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</si>
  <si>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</si>
  <si>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</si>
  <si>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</si>
  <si>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</si>
  <si>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</si>
  <si>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</si>
  <si>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</si>
  <si>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</si>
  <si>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</si>
  <si>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</si>
  <si>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</si>
  <si>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</si>
  <si>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</si>
  <si>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</si>
  <si>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</si>
  <si>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</si>
  <si>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</si>
  <si>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</si>
  <si>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</si>
  <si>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</si>
  <si>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</si>
  <si>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</si>
  <si>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</si>
  <si>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</si>
  <si>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</si>
  <si>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</si>
  <si>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</si>
  <si>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</si>
  <si>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</si>
  <si>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</si>
  <si>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</si>
  <si>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</si>
  <si>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</si>
  <si>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</si>
  <si>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</si>
  <si>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</si>
  <si>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</si>
  <si>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</si>
  <si>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</si>
  <si>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</si>
  <si>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</si>
  <si>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</si>
  <si>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</si>
  <si>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</si>
  <si>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</si>
  <si>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</si>
  <si>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</si>
  <si>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</si>
  <si>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</si>
  <si>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</si>
  <si>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</si>
  <si>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</si>
  <si>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</si>
  <si>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</si>
  <si>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</si>
  <si>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</si>
  <si>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</si>
  <si>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</si>
  <si>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</si>
  <si>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</si>
  <si>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</si>
  <si>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</si>
  <si>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</si>
  <si>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</si>
  <si>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</si>
  <si>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</si>
  <si>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</si>
  <si>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</si>
  <si>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</si>
  <si>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</si>
  <si>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</si>
  <si>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</si>
  <si>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</si>
  <si>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</si>
  <si>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</si>
  <si>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</si>
  <si>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</si>
  <si>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</si>
  <si>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</si>
  <si>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</si>
  <si>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</si>
  <si>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</si>
  <si>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</si>
  <si>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</si>
  <si>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</si>
  <si>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</si>
  <si>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</si>
  <si>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</si>
  <si>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</si>
  <si>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</si>
  <si>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</si>
  <si>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</si>
  <si>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</si>
  <si>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</si>
  <si>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</si>
  <si>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</si>
  <si>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</si>
  <si>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</si>
  <si>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</si>
  <si>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</si>
  <si>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</si>
  <si>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</si>
  <si>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</si>
  <si>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</si>
  <si>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</si>
  <si>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</si>
  <si>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</si>
  <si>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</si>
  <si>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</si>
  <si>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</si>
  <si>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</si>
  <si>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</si>
  <si>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</si>
  <si>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</si>
  <si>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</si>
  <si>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</si>
  <si>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</si>
  <si>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</si>
  <si>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</si>
  <si>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</si>
  <si>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</si>
  <si>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</si>
  <si>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</si>
  <si>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</si>
  <si>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</si>
  <si>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</si>
  <si>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</si>
  <si>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</si>
  <si>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</si>
  <si>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</si>
  <si>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</si>
  <si>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</si>
  <si>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</si>
  <si>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</si>
  <si>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</si>
  <si>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</si>
  <si>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</si>
  <si>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</si>
  <si>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</si>
  <si>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</si>
  <si>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</si>
  <si>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</si>
  <si>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</si>
  <si>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</si>
  <si>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</si>
  <si>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</si>
  <si>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</si>
  <si>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</si>
  <si>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</si>
  <si>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</si>
  <si>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</si>
  <si>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</si>
  <si>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</si>
  <si>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</si>
  <si>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</si>
  <si>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</si>
  <si>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</si>
  <si>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</si>
  <si>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</si>
  <si>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</si>
  <si>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</si>
  <si>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</si>
  <si>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</si>
  <si>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</si>
  <si>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</si>
  <si>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</si>
  <si>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</si>
  <si>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</si>
  <si>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</si>
  <si>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</si>
  <si>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</si>
  <si>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</si>
  <si>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</si>
  <si>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</si>
  <si>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</si>
  <si>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</si>
  <si>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</si>
  <si>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</si>
  <si>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</si>
  <si>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</si>
  <si>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</si>
  <si>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</si>
  <si>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</si>
  <si>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</si>
  <si>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</si>
  <si>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</si>
  <si>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</si>
  <si>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</si>
  <si>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</si>
  <si>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</si>
  <si>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</si>
  <si>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</si>
  <si>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</si>
  <si>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</si>
  <si>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</si>
  <si>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</si>
  <si>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</si>
  <si>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</si>
  <si>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</si>
  <si>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</si>
  <si>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</si>
  <si>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</si>
  <si>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</si>
  <si>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</si>
  <si>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</si>
  <si>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</si>
  <si>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</si>
  <si>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</si>
  <si>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</si>
  <si>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</si>
  <si>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</si>
  <si>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</si>
  <si>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</si>
  <si>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</si>
  <si>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</si>
  <si>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</si>
  <si>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</si>
  <si>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</si>
  <si>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</si>
  <si>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</si>
  <si>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</si>
  <si>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</si>
  <si>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</si>
  <si>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</si>
  <si>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</si>
  <si>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</si>
  <si>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</si>
  <si>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</si>
  <si>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</si>
  <si>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</si>
  <si>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</si>
  <si>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</si>
  <si>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</si>
  <si>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</si>
  <si>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</si>
  <si>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</si>
  <si>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</si>
  <si>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</si>
  <si>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</si>
  <si>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</si>
  <si>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</si>
  <si>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</si>
  <si>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</si>
  <si>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</si>
  <si>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</si>
  <si>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</si>
  <si>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</si>
  <si>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</si>
  <si>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</si>
  <si>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</si>
  <si>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</si>
  <si>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</si>
  <si>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</si>
  <si>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</si>
  <si>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</si>
  <si>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</si>
  <si>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</si>
  <si>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</si>
  <si>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</si>
  <si>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</si>
  <si>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</si>
  <si>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</si>
  <si>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</si>
  <si>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</si>
  <si>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</si>
  <si>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</si>
  <si>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</si>
  <si>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</si>
  <si>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</si>
  <si>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</si>
  <si>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</si>
  <si>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</si>
  <si>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</si>
  <si>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</si>
  <si>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</si>
  <si>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</si>
  <si>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</si>
  <si>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</si>
  <si>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</si>
  <si>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</si>
  <si>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</si>
  <si>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</si>
  <si>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</si>
  <si>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</si>
  <si>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</si>
  <si>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</si>
  <si>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</si>
  <si>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</si>
  <si>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</si>
  <si>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</si>
  <si>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</si>
  <si>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</si>
  <si>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</si>
  <si>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</si>
  <si>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</si>
  <si>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</si>
  <si>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</si>
  <si>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</si>
  <si>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</si>
  <si>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</si>
  <si>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</si>
  <si>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</si>
  <si>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</si>
  <si>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</si>
  <si>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</si>
  <si>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</si>
  <si>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</si>
  <si>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</si>
  <si>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</si>
  <si>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</si>
  <si>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</si>
  <si>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</si>
  <si>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</si>
  <si>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</si>
  <si>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</si>
  <si>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</si>
  <si>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</si>
  <si>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</si>
  <si>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</si>
  <si>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</si>
  <si>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</si>
  <si>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</si>
  <si>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</si>
  <si>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</si>
  <si>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</si>
  <si>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</si>
  <si>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</si>
  <si>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</si>
  <si>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</si>
  <si>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</si>
  <si>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</si>
  <si>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</si>
  <si>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</si>
  <si>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</si>
  <si>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</si>
  <si>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</si>
  <si>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</si>
  <si>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</si>
  <si>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</si>
  <si>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</si>
  <si>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</si>
  <si>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</si>
  <si>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</si>
  <si>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</si>
  <si>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</si>
  <si>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</si>
  <si>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</si>
  <si>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</si>
  <si>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</si>
  <si>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</si>
  <si>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</si>
  <si>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</si>
  <si>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</si>
  <si>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</si>
  <si>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</si>
  <si>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</si>
  <si>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</si>
  <si>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</si>
  <si>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</si>
  <si>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</si>
  <si>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</si>
  <si>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</si>
  <si>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</si>
  <si>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</si>
  <si>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</si>
  <si>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</si>
  <si>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</si>
  <si>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</si>
  <si>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</si>
  <si>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</si>
  <si>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</si>
  <si>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</si>
  <si>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</si>
  <si>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</si>
  <si>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</si>
  <si>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</si>
  <si>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</si>
  <si>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</si>
  <si>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</si>
  <si>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</si>
  <si>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</si>
  <si>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</si>
  <si>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</si>
  <si>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</si>
  <si>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</si>
  <si>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</si>
  <si>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</si>
  <si>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</si>
  <si>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</si>
  <si>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</si>
  <si>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</si>
  <si>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</si>
  <si>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</si>
  <si>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</si>
  <si>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</si>
  <si>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</si>
  <si>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</si>
  <si>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</si>
  <si>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</si>
  <si>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</si>
  <si>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</si>
  <si>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</si>
  <si>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</si>
  <si>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</si>
  <si>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</si>
  <si>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</si>
  <si>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</si>
  <si>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</si>
  <si>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</si>
  <si>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</si>
  <si>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</si>
  <si>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</si>
  <si>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</si>
  <si>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</si>
  <si>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</si>
  <si>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</si>
  <si>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</si>
  <si>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</si>
  <si>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</si>
  <si>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</si>
  <si>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</si>
  <si>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</si>
  <si>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</si>
  <si>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</si>
  <si>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</si>
  <si>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</si>
  <si>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</si>
  <si>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</si>
  <si>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</si>
  <si>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</si>
  <si>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</si>
  <si>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</si>
  <si>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</si>
  <si>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</si>
  <si>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</si>
  <si>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</si>
  <si>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</si>
  <si>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</si>
  <si>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</si>
  <si>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</si>
  <si>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</si>
  <si>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</si>
  <si>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</si>
  <si>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</si>
  <si>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</si>
  <si>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</si>
  <si>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</si>
  <si>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</si>
  <si>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</si>
  <si>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</si>
  <si>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</si>
  <si>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</si>
  <si>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</si>
  <si>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</si>
  <si>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</si>
  <si>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</si>
  <si>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</si>
  <si>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</si>
  <si>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</si>
  <si>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</si>
  <si>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</si>
  <si>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</si>
  <si>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</si>
  <si>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</si>
  <si>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</si>
  <si>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</si>
  <si>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</si>
  <si>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</si>
  <si>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</si>
  <si>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</si>
  <si>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</si>
  <si>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</si>
  <si>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</si>
  <si>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</si>
  <si>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</si>
  <si>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</si>
  <si>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</si>
  <si>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</si>
  <si>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</si>
  <si>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</si>
  <si>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</si>
  <si>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</si>
  <si>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</si>
  <si>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</si>
  <si>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</si>
  <si>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</si>
  <si>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</si>
  <si>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</si>
  <si>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</si>
  <si>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</si>
  <si>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</si>
  <si>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</si>
  <si>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</si>
  <si>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</si>
  <si>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</si>
  <si>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</si>
  <si>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</si>
  <si>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</si>
  <si>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</si>
  <si>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</si>
  <si>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</si>
  <si>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</si>
  <si>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</si>
  <si>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</si>
  <si>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</si>
  <si>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</si>
  <si>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</si>
  <si>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</si>
  <si>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</si>
  <si>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</si>
  <si>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</si>
  <si>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</si>
  <si>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</si>
  <si>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</si>
  <si>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</si>
  <si>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</si>
  <si>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</si>
  <si>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</si>
  <si>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</si>
  <si>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</si>
  <si>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</si>
  <si>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</si>
  <si>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</si>
  <si>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</si>
  <si>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</si>
  <si>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</si>
  <si>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</si>
  <si>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</si>
  <si>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</si>
  <si>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</si>
  <si>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</si>
  <si>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</si>
  <si>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</si>
  <si>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</si>
  <si>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</si>
  <si>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</si>
  <si>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</si>
  <si>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</si>
  <si>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</si>
  <si>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</si>
  <si>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</si>
  <si>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</si>
  <si>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</si>
  <si>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</si>
  <si>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</si>
  <si>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</si>
  <si>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</si>
  <si>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</si>
  <si>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</si>
  <si>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</si>
  <si>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</si>
  <si>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</si>
  <si>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</si>
  <si>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</si>
  <si>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</si>
  <si>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</si>
  <si>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</si>
  <si>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</si>
  <si>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</si>
  <si>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</si>
  <si>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</si>
  <si>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</si>
  <si>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</si>
  <si>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</si>
  <si>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</si>
  <si>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</si>
  <si>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</si>
  <si>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</si>
  <si>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</si>
  <si>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</si>
  <si>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</si>
  <si>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</si>
  <si>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</si>
  <si>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</si>
  <si>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</si>
  <si>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</si>
  <si>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</si>
  <si>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</si>
  <si>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</si>
  <si>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</si>
  <si>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</si>
  <si>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</si>
  <si>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</si>
  <si>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</si>
  <si>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</si>
  <si>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</si>
  <si>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</si>
  <si>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</si>
  <si>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</si>
  <si>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</si>
  <si>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</si>
  <si>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</si>
  <si>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</si>
  <si>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</si>
  <si>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</si>
  <si>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</si>
  <si>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</si>
  <si>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</si>
  <si>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</si>
  <si>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</si>
  <si>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</si>
  <si>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</si>
  <si>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</si>
  <si>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</si>
  <si>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</si>
  <si>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</si>
  <si>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</si>
  <si>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</si>
  <si>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</si>
  <si>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</si>
  <si>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</si>
  <si>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</si>
  <si>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</si>
  <si>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</si>
  <si>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</si>
  <si>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</si>
  <si>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</si>
  <si>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</si>
  <si>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</si>
  <si>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</si>
  <si>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</si>
  <si>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</si>
  <si>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</si>
  <si>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</si>
  <si>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</si>
  <si>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</si>
  <si>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</si>
  <si>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</si>
  <si>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</si>
  <si>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</si>
  <si>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</si>
  <si>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</si>
  <si>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</si>
  <si>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</si>
  <si>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</si>
  <si>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</si>
  <si>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</si>
  <si>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</si>
  <si>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</si>
  <si>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</si>
  <si>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</si>
  <si>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</si>
  <si>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</si>
  <si>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</si>
  <si>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</si>
  <si>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</si>
  <si>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</si>
  <si>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</si>
  <si>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</si>
  <si>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</si>
  <si>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</si>
  <si>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</si>
  <si>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</si>
  <si>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</si>
  <si>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</si>
  <si>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</si>
  <si>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</si>
  <si>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</si>
  <si>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</si>
  <si>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</si>
  <si>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</si>
  <si>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</si>
  <si>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</si>
  <si>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</si>
  <si>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</si>
  <si>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</si>
  <si>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</si>
  <si>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</si>
  <si>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</si>
  <si>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</si>
  <si>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</si>
  <si>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</si>
  <si>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</si>
  <si>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</si>
  <si>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</si>
  <si>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</si>
  <si>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</si>
  <si>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</si>
  <si>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</si>
  <si>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</si>
  <si>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</si>
  <si>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</si>
  <si>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</si>
  <si>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</si>
  <si>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</si>
  <si>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</si>
  <si>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</si>
  <si>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</si>
  <si>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</si>
  <si>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</si>
  <si>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</si>
  <si>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</si>
  <si>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</si>
  <si>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</si>
  <si>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</si>
  <si>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</si>
  <si>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</si>
  <si>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</si>
  <si>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</si>
  <si>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</si>
  <si>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</si>
  <si>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</si>
  <si>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</si>
  <si>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</si>
  <si>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</si>
  <si>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</si>
  <si>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</si>
  <si>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</si>
  <si>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</si>
  <si>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</si>
  <si>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</si>
  <si>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</si>
  <si>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</si>
  <si>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</si>
  <si>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</si>
  <si>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</si>
  <si>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</si>
  <si>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</si>
  <si>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</si>
  <si>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</si>
  <si>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</si>
  <si>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</si>
  <si>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</si>
  <si>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</si>
  <si>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</si>
  <si>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</si>
  <si>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</si>
  <si>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</si>
  <si>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</si>
  <si>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</si>
  <si>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</si>
  <si>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</si>
  <si>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</si>
  <si>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</si>
  <si>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</si>
  <si>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</si>
  <si>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</si>
  <si>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</si>
  <si>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</si>
  <si>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</si>
  <si>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</si>
  <si>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</si>
  <si>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</si>
  <si>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</si>
  <si>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</si>
  <si>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</si>
  <si>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</si>
  <si>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</si>
  <si>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</si>
  <si>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</si>
  <si>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</si>
  <si>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</si>
  <si>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</si>
  <si>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</si>
  <si>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</si>
  <si>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</si>
  <si>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</si>
  <si>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</si>
  <si>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</si>
  <si>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</si>
  <si>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</si>
  <si>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</si>
  <si>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</si>
  <si>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</si>
  <si>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</si>
  <si>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</si>
  <si>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</si>
  <si>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</si>
  <si>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</si>
  <si>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</si>
  <si>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</si>
  <si>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</si>
  <si>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</si>
  <si>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</si>
  <si>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</si>
  <si>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</si>
  <si>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</si>
  <si>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</si>
  <si>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</si>
  <si>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</si>
  <si>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</si>
  <si>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</si>
  <si>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</si>
  <si>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</si>
  <si>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</si>
  <si>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</si>
  <si>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</si>
  <si>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</si>
  <si>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</si>
  <si>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</si>
  <si>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</si>
  <si>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</si>
  <si>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</si>
  <si>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</si>
  <si>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</si>
  <si>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</si>
  <si>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</si>
  <si>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</si>
  <si>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</si>
  <si>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</si>
  <si>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</si>
  <si>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</si>
  <si>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</si>
  <si>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</si>
  <si>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</si>
  <si>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</si>
  <si>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</si>
  <si>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</si>
  <si>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</si>
  <si>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</si>
  <si>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</si>
  <si>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</si>
  <si>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</si>
  <si>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</si>
  <si>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</si>
  <si>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</si>
  <si>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</si>
  <si>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</si>
  <si>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</si>
  <si>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</si>
  <si>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</si>
  <si>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</si>
  <si>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</si>
  <si>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</si>
  <si>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</si>
  <si>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</si>
  <si>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</si>
  <si>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</si>
  <si>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</si>
  <si>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</si>
  <si>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</si>
  <si>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</si>
  <si>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</si>
  <si>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</si>
  <si>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</si>
  <si>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</si>
  <si>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</si>
  <si>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</si>
  <si>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</si>
  <si>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</si>
  <si>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</si>
  <si>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</si>
  <si>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</si>
  <si>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</si>
  <si>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</si>
  <si>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</si>
  <si>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</si>
  <si>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</si>
  <si>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</si>
  <si>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</si>
  <si>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</si>
  <si>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</si>
  <si>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</si>
  <si>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</si>
  <si>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</si>
  <si>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</si>
  <si>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</si>
  <si>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</si>
  <si>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</si>
  <si>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</si>
  <si>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</si>
  <si>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</si>
  <si>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</si>
  <si>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</si>
  <si>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</si>
  <si>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</si>
  <si>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</si>
  <si>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</si>
  <si>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</si>
  <si>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</si>
  <si>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</si>
  <si>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</si>
  <si>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</si>
  <si>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</si>
  <si>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</si>
  <si>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</si>
  <si>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</si>
  <si>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</si>
  <si>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</si>
  <si>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</si>
  <si>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</si>
  <si>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</si>
  <si>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</si>
  <si>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</si>
  <si>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</si>
  <si>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</si>
  <si>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</si>
  <si>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</si>
  <si>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</si>
  <si>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</si>
  <si>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</si>
  <si>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</si>
  <si>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</si>
  <si>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</si>
  <si>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</si>
  <si>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</si>
  <si>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</si>
  <si>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</si>
  <si>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</si>
  <si>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</si>
  <si>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</si>
  <si>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</si>
  <si>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</si>
  <si>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</si>
  <si>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</si>
  <si>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</si>
  <si>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</si>
  <si>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</si>
  <si>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</si>
  <si>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</si>
  <si>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</si>
  <si>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</si>
  <si>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</si>
  <si>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</si>
  <si>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</si>
  <si>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</si>
  <si>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</si>
  <si>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</si>
  <si>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</si>
  <si>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</si>
  <si>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</si>
  <si>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</si>
  <si>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</si>
  <si>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</si>
  <si>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</si>
  <si>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</si>
  <si>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</si>
  <si>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</si>
  <si>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</si>
  <si>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</si>
  <si>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</si>
  <si>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</si>
  <si>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</si>
  <si>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</si>
  <si>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</si>
  <si>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</si>
  <si>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</si>
  <si>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</si>
  <si>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</si>
  <si>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</si>
  <si>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</si>
  <si>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</si>
  <si>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</si>
  <si>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</si>
  <si>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</si>
  <si>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</si>
  <si>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</si>
  <si>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</si>
  <si>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</si>
  <si>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</si>
  <si>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</si>
  <si>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</si>
  <si>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</si>
  <si>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</si>
  <si>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</si>
  <si>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</si>
  <si>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</si>
  <si>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</si>
  <si>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</si>
  <si>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</si>
  <si>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</si>
  <si>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</si>
  <si>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</si>
  <si>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</si>
  <si>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</si>
  <si>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</si>
  <si>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</si>
  <si>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</si>
  <si>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</si>
  <si>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</si>
  <si>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</si>
  <si>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</si>
  <si>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</si>
  <si>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</si>
  <si>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</si>
  <si>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</si>
  <si>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</si>
  <si>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</si>
  <si>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</si>
  <si>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</si>
  <si>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</si>
  <si>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</si>
  <si>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</si>
  <si>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</si>
  <si>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</si>
  <si>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</si>
  <si>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</si>
  <si>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</si>
  <si>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</si>
  <si>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</si>
  <si>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</si>
  <si>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</si>
  <si>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</si>
  <si>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</si>
  <si>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</si>
  <si>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</si>
  <si>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</si>
  <si>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</si>
  <si>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</si>
  <si>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</si>
  <si>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</si>
  <si>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</si>
  <si>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</si>
  <si>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</si>
  <si>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</si>
  <si>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</si>
  <si>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</si>
  <si>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</si>
  <si>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</si>
  <si>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</si>
  <si>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</si>
  <si>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</si>
  <si>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</si>
  <si>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</si>
  <si>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</si>
  <si>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</si>
  <si>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</si>
  <si>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</si>
  <si>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</si>
  <si>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</si>
  <si>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</si>
  <si>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</si>
  <si>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</si>
  <si>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</si>
  <si>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</si>
  <si>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</si>
  <si>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</si>
  <si>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</si>
  <si>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</si>
  <si>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</si>
  <si>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</si>
  <si>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</si>
  <si>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</si>
  <si>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</si>
  <si>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</si>
  <si>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</si>
  <si>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</si>
  <si>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</si>
  <si>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</si>
  <si>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</si>
  <si>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</si>
  <si>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</si>
  <si>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</si>
  <si>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</si>
  <si>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</si>
  <si>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</si>
  <si>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</si>
  <si>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</si>
  <si>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</si>
  <si>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</si>
  <si>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</si>
  <si>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</si>
  <si>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</si>
  <si>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</si>
  <si>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</si>
  <si>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</si>
  <si>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</si>
  <si>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</si>
  <si>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</si>
  <si>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</si>
  <si>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</si>
  <si>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</si>
  <si>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</si>
  <si>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</si>
  <si>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</si>
  <si>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</si>
  <si>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</si>
  <si>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</si>
  <si>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</si>
  <si>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</si>
  <si>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</si>
  <si>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</si>
  <si>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</si>
  <si>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</si>
  <si>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</si>
  <si>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</si>
  <si>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</si>
  <si>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</si>
  <si>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</si>
  <si>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</si>
  <si>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</si>
  <si>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</si>
  <si>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</si>
  <si>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</si>
  <si>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</si>
  <si>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</si>
  <si>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</si>
  <si>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</si>
  <si>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</si>
  <si>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</si>
  <si>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</si>
  <si>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</si>
  <si>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</si>
  <si>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</si>
  <si>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</si>
  <si>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</si>
  <si>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</si>
  <si>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</si>
  <si>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</si>
  <si>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</si>
  <si>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</si>
  <si>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</si>
  <si>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</si>
  <si>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</si>
  <si>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</si>
  <si>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</si>
  <si>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</si>
  <si>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</si>
  <si>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</si>
  <si>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</si>
  <si>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</si>
  <si>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</si>
  <si>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</si>
  <si>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</si>
  <si>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</si>
  <si>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</si>
  <si>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</si>
  <si>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</si>
  <si>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</si>
  <si>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</si>
  <si>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</si>
  <si>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</si>
  <si>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</si>
  <si>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</si>
  <si>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</si>
  <si>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</si>
  <si>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</si>
  <si>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</si>
  <si>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</si>
  <si>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</si>
  <si>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</si>
  <si>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</si>
  <si>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</si>
  <si>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</si>
  <si>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</si>
  <si>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</si>
  <si>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</si>
  <si>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</si>
  <si>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</si>
  <si>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</si>
  <si>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</si>
  <si>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</si>
  <si>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</si>
  <si>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</si>
  <si>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Sum of Sales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</si>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</sst>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4" formatCode="_-&quot;R&quot;* #,##0.00_-;\-&quot;R&quot;* #,##0.00_-;_-&quot;R&quot;* &quot;-&quot;??_-;_-@_-"/>
    <numFmt numFmtId="164" formatCode="0.0"/>
    <numFmt numFmtId="166" formatCode="dd\-mmm\-yyyy"/>
    <numFmt numFmtId="169" formatCode="0.0&quot; kg&quot;"/>
    <numFmt numFmtId="170" formatCode="_-[$R-1C09]* #,##0.00_-;\-[$R-1C09]* #,##0.00_-;_-[$R-1C09]* &quot;-&quot;??_-;_-@_-"/>
    <numFmt numFmtId="171" formatCode="_-[$$-409]* #,##0.00_ ;_-[$$-409]* \-#,##0.00\ ;_-[$$-409]* &quot;-&quot;??_ ;_-@_ "/>
    <numFmt numFmtId="172" formatCode="[$$-409]#,##0.00"/>
  </numFmts>
  <fonts count="4" x14ac:knownFonts="1">
    <font>
      <sz val="11"/>
      <color theme="1"/>
      <name val="Calibri"/>
      <family val="2"/>
      <scheme val="minor"/>
    </font>
    <font>
      <sz val="11"/>
      <color indexed="8"/>
      <name val="Calibri"/>
      <family val="2"/>
    </font>
    <font>
      <sz val="11"/>
      <color theme="1"/>
      <name val="Calibri"/>
      <family val="2"/>
      <scheme val="minor"/>
    </font>
    <font>
      <sz val="28"/>
      <color theme="0"/>
      <name val="Bauhaus 93"/>
      <family val="5"/>
    </font>
  </fonts>
  <fills count="3">
    <fill>
      <patternFill patternType="none"/>
    </fill>
    <fill>
      <patternFill patternType="gray125"/>
    </fill>
    <fill>
      <patternFill patternType="solid">
        <fgColor rgb="FF3C1464"/>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9" fontId="0" fillId="0" borderId="0" xfId="0" applyNumberFormat="1"/>
    <xf numFmtId="0" fontId="0" fillId="0" borderId="0" xfId="0" pivotButton="1"/>
    <xf numFmtId="3" fontId="0" fillId="0" borderId="0" xfId="0" applyNumberFormat="1"/>
    <xf numFmtId="171" fontId="1" fillId="0" borderId="0" xfId="1" applyNumberFormat="1" applyFont="1" applyAlignment="1">
      <alignment vertical="center"/>
    </xf>
    <xf numFmtId="171" fontId="0" fillId="0" borderId="0" xfId="1" applyNumberFormat="1" applyFont="1"/>
    <xf numFmtId="172" fontId="0" fillId="0" borderId="0" xfId="0" applyNumberFormat="1"/>
    <xf numFmtId="0" fontId="0" fillId="2" borderId="0" xfId="0" applyFill="1" applyAlignment="1">
      <alignment horizontal="center"/>
    </xf>
    <xf numFmtId="0" fontId="3" fillId="2" borderId="0" xfId="0" applyFont="1" applyFill="1" applyAlignment="1">
      <alignment horizontal="center"/>
    </xf>
  </cellXfs>
  <cellStyles count="2">
    <cellStyle name="Currency" xfId="1" builtinId="4"/>
    <cellStyle name="Normal" xfId="0" builtinId="0"/>
  </cellStyles>
  <dxfs count="16">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color theme="0"/>
        <name val="Calibri"/>
        <family val="2"/>
        <scheme val="minor"/>
      </font>
    </dxf>
    <dxf>
      <font>
        <b val="0"/>
        <i val="0"/>
        <sz val="9"/>
        <color theme="0"/>
        <name val="Calibri"/>
        <family val="2"/>
        <scheme val="minor"/>
      </font>
      <fill>
        <patternFill patternType="solid">
          <fgColor auto="1"/>
          <bgColor rgb="FF3C1464"/>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0"/>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numFmt numFmtId="171" formatCode="_-[$$-409]* #,##0.00_ ;_-[$$-409]* \-#,##0.00\ ;_-[$$-409]* &quot;-&quot;??_ ;_-@_ "/>
    </dxf>
    <dxf>
      <numFmt numFmtId="171" formatCode="_-[$$-409]* #,##0.00_ ;_-[$$-409]* \-#,##0.00\ ;_-[$$-409]* &quot;-&quot;??_ ;_-@_ "/>
    </dxf>
    <dxf>
      <numFmt numFmtId="169" formatCode="0.0&quot; 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94637AEA-9CC9-4421-BDC4-ED8396048BC8}">
      <tableStyleElement type="wholeTable" dxfId="2"/>
      <tableStyleElement type="headerRow" dxfId="1"/>
    </tableStyle>
    <tableStyle name="Purple Timeline Style" pivot="0" table="0" count="8" xr9:uid="{CC533942-559B-4533-BC57-9528EFBC1398}">
      <tableStyleElement type="wholeTable" dxfId="5"/>
      <tableStyleElement type="headerRow" dxfId="4"/>
    </tableStyle>
  </tableStyles>
  <colors>
    <mruColors>
      <color rgb="FF3C1464"/>
      <color rgb="FFFFFFFF"/>
      <color rgb="FFF0F0F0"/>
      <color rgb="FFBD83ED"/>
      <color rgb="FF8E410C"/>
      <color rgb="FFF6CBFD"/>
      <color rgb="FFF4BFFD"/>
      <color rgb="FFF8AAF2"/>
    </mruColors>
  </colors>
  <extLst>
    <ext xmlns:x14="http://schemas.microsoft.com/office/spreadsheetml/2009/9/main" uri="{46F421CA-312F-682f-3DD2-61675219B42D}">
      <x14:dxfs count="4">
        <dxf>
          <font>
            <b val="0"/>
            <i val="0"/>
            <strike/>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6795556505021"/>
              <bgColor rgb="FFF0F0F0"/>
            </patternFill>
          </fill>
        </dxf>
        <dxf>
          <fill>
            <patternFill patternType="solid">
              <fgColor theme="0"/>
              <bgColor rgb="FFBD83ED"/>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3"/>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ZA"/>
              <a:t>Total</a:t>
            </a:r>
            <a:r>
              <a:rPr lang="en-ZA" baseline="0"/>
              <a:t> Sales Over Time</a:t>
            </a:r>
            <a:endParaRPr lang="en-ZA"/>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8E410C"/>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8E410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8E410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DC8-4917-99CF-DBAB1D7E5103}"/>
            </c:ext>
          </c:extLst>
        </c:ser>
        <c:ser>
          <c:idx val="1"/>
          <c:order val="1"/>
          <c:tx>
            <c:strRef>
              <c:f>'Total Sales'!$D$3:$D$4</c:f>
              <c:strCache>
                <c:ptCount val="1"/>
                <c:pt idx="0">
                  <c:v>Exc</c:v>
                </c:pt>
              </c:strCache>
            </c:strRef>
          </c:tx>
          <c:spPr>
            <a:ln w="28575" cap="rnd">
              <a:solidFill>
                <a:srgbClr val="8E410C"/>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DC8-4917-99CF-DBAB1D7E5103}"/>
            </c:ext>
          </c:extLst>
        </c:ser>
        <c:ser>
          <c:idx val="2"/>
          <c:order val="2"/>
          <c:tx>
            <c:strRef>
              <c:f>'Total Sales'!$E$3:$E$4</c:f>
              <c:strCache>
                <c:ptCount val="1"/>
                <c:pt idx="0">
                  <c:v>Lib</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DC8-4917-99CF-DBAB1D7E5103}"/>
            </c:ext>
          </c:extLst>
        </c:ser>
        <c:ser>
          <c:idx val="3"/>
          <c:order val="3"/>
          <c:tx>
            <c:strRef>
              <c:f>'Total Sales'!$F$3:$F$4</c:f>
              <c:strCache>
                <c:ptCount val="1"/>
                <c:pt idx="0">
                  <c:v>Rob</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DC8-4917-99CF-DBAB1D7E5103}"/>
            </c:ext>
          </c:extLst>
        </c:ser>
        <c:dLbls>
          <c:showLegendKey val="0"/>
          <c:showVal val="0"/>
          <c:showCatName val="0"/>
          <c:showSerName val="0"/>
          <c:showPercent val="0"/>
          <c:showBubbleSize val="0"/>
        </c:dLbls>
        <c:smooth val="0"/>
        <c:axId val="341084032"/>
        <c:axId val="23272240"/>
      </c:lineChart>
      <c:catAx>
        <c:axId val="3410840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23272240"/>
        <c:crosses val="autoZero"/>
        <c:auto val="1"/>
        <c:lblAlgn val="ctr"/>
        <c:lblOffset val="100"/>
        <c:noMultiLvlLbl val="0"/>
      </c:catAx>
      <c:valAx>
        <c:axId val="2327224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1" i="0" u="none" strike="noStrike" kern="1200" baseline="0">
                    <a:solidFill>
                      <a:srgbClr val="3C1464"/>
                    </a:solidFill>
                    <a:latin typeface="+mn-lt"/>
                    <a:ea typeface="+mn-ea"/>
                    <a:cs typeface="+mn-cs"/>
                  </a:defRPr>
                </a:pPr>
                <a:r>
                  <a:rPr lang="en-ZA"/>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3C1464"/>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341084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6CBFD"/>
    </a:solidFill>
    <a:ln w="9525" cap="flat" cmpd="sng" algn="ctr">
      <a:solidFill>
        <a:schemeClr val="tx1">
          <a:lumMod val="15000"/>
          <a:lumOff val="85000"/>
        </a:schemeClr>
      </a:solidFill>
      <a:round/>
    </a:ln>
    <a:effectLst/>
  </c:spPr>
  <c:txPr>
    <a:bodyPr/>
    <a:lstStyle/>
    <a:p>
      <a:pPr>
        <a:defRPr b="1">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9"/>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US" b="1">
                <a:solidFill>
                  <a:srgbClr val="3C1464"/>
                </a:solidFill>
              </a:rPr>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w="25400">
            <a:solidFill>
              <a:schemeClr val="bg1"/>
            </a:solidFill>
          </a:ln>
          <a:effectLst/>
        </c:spPr>
      </c:pivotFmt>
      <c:pivotFmt>
        <c:idx val="2"/>
        <c:spPr>
          <a:solidFill>
            <a:schemeClr val="accent4"/>
          </a:solidFill>
          <a:ln w="25400">
            <a:solidFill>
              <a:schemeClr val="bg1"/>
            </a:solidFill>
          </a:ln>
          <a:effectLst/>
        </c:spPr>
      </c:pivotFmt>
      <c:pivotFmt>
        <c:idx val="3"/>
        <c:spPr>
          <a:solidFill>
            <a:schemeClr val="accent4">
              <a:lumMod val="60000"/>
              <a:lumOff val="40000"/>
            </a:schemeClr>
          </a:solidFill>
          <a:ln w="25400">
            <a:solidFill>
              <a:schemeClr val="bg1"/>
            </a:solid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w="25400">
            <a:solidFill>
              <a:schemeClr val="bg1"/>
            </a:solidFill>
          </a:ln>
          <a:effectLst/>
        </c:spPr>
      </c:pivotFmt>
      <c:pivotFmt>
        <c:idx val="6"/>
        <c:spPr>
          <a:solidFill>
            <a:schemeClr val="accent4"/>
          </a:solidFill>
          <a:ln w="25400">
            <a:solidFill>
              <a:schemeClr val="bg1"/>
            </a:solidFill>
          </a:ln>
          <a:effectLst/>
        </c:spPr>
      </c:pivotFmt>
      <c:pivotFmt>
        <c:idx val="7"/>
        <c:spPr>
          <a:solidFill>
            <a:srgbClr val="FFFF00"/>
          </a:solidFill>
          <a:ln w="25400">
            <a:solidFill>
              <a:schemeClr val="bg1"/>
            </a:solid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60000"/>
              <a:lumOff val="40000"/>
            </a:schemeClr>
          </a:solidFill>
          <a:ln w="25400">
            <a:solidFill>
              <a:schemeClr val="bg1"/>
            </a:solidFill>
          </a:ln>
          <a:effectLst/>
        </c:spPr>
      </c:pivotFmt>
      <c:pivotFmt>
        <c:idx val="10"/>
        <c:spPr>
          <a:solidFill>
            <a:schemeClr val="accent4"/>
          </a:solidFill>
          <a:ln w="25400">
            <a:solidFill>
              <a:schemeClr val="bg1"/>
            </a:solidFill>
          </a:ln>
          <a:effectLst/>
        </c:spPr>
      </c:pivotFmt>
      <c:pivotFmt>
        <c:idx val="11"/>
        <c:spPr>
          <a:solidFill>
            <a:srgbClr val="FFFF00"/>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60000"/>
                  <a:lumOff val="40000"/>
                </a:schemeClr>
              </a:solidFill>
              <a:ln w="25400">
                <a:solidFill>
                  <a:schemeClr val="bg1"/>
                </a:solidFill>
              </a:ln>
              <a:effectLst/>
            </c:spPr>
            <c:extLst>
              <c:ext xmlns:c16="http://schemas.microsoft.com/office/drawing/2014/chart" uri="{C3380CC4-5D6E-409C-BE32-E72D297353CC}">
                <c16:uniqueId val="{00000001-5107-4C83-B277-05CF08FE1CB4}"/>
              </c:ext>
            </c:extLst>
          </c:dPt>
          <c:dPt>
            <c:idx val="1"/>
            <c:invertIfNegative val="0"/>
            <c:bubble3D val="0"/>
            <c:spPr>
              <a:solidFill>
                <a:schemeClr val="accent4"/>
              </a:solidFill>
              <a:ln w="25400">
                <a:solidFill>
                  <a:schemeClr val="bg1"/>
                </a:solidFill>
              </a:ln>
              <a:effectLst/>
            </c:spPr>
            <c:extLst>
              <c:ext xmlns:c16="http://schemas.microsoft.com/office/drawing/2014/chart" uri="{C3380CC4-5D6E-409C-BE32-E72D297353CC}">
                <c16:uniqueId val="{00000003-5107-4C83-B277-05CF08FE1CB4}"/>
              </c:ext>
            </c:extLst>
          </c:dPt>
          <c:dPt>
            <c:idx val="2"/>
            <c:invertIfNegative val="0"/>
            <c:bubble3D val="0"/>
            <c:spPr>
              <a:solidFill>
                <a:srgbClr val="FFFF00"/>
              </a:solidFill>
              <a:ln w="25400">
                <a:solidFill>
                  <a:schemeClr val="bg1"/>
                </a:solidFill>
              </a:ln>
              <a:effectLst/>
            </c:spPr>
            <c:extLst>
              <c:ext xmlns:c16="http://schemas.microsoft.com/office/drawing/2014/chart" uri="{C3380CC4-5D6E-409C-BE32-E72D297353CC}">
                <c16:uniqueId val="{00000005-5107-4C83-B277-05CF08FE1CB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 ##0.00</c:formatCode>
                <c:ptCount val="3"/>
                <c:pt idx="0">
                  <c:v>1475.7299999999996</c:v>
                </c:pt>
                <c:pt idx="1">
                  <c:v>3788.3050000000007</c:v>
                </c:pt>
                <c:pt idx="2">
                  <c:v>16748.650000000001</c:v>
                </c:pt>
              </c:numCache>
            </c:numRef>
          </c:val>
          <c:extLst>
            <c:ext xmlns:c16="http://schemas.microsoft.com/office/drawing/2014/chart" uri="{C3380CC4-5D6E-409C-BE32-E72D297353CC}">
              <c16:uniqueId val="{00000006-5107-4C83-B277-05CF08FE1CB4}"/>
            </c:ext>
          </c:extLst>
        </c:ser>
        <c:dLbls>
          <c:dLblPos val="outEnd"/>
          <c:showLegendKey val="0"/>
          <c:showVal val="1"/>
          <c:showCatName val="0"/>
          <c:showSerName val="0"/>
          <c:showPercent val="0"/>
          <c:showBubbleSize val="0"/>
        </c:dLbls>
        <c:gapWidth val="182"/>
        <c:axId val="362473792"/>
        <c:axId val="64561696"/>
      </c:barChart>
      <c:catAx>
        <c:axId val="362473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64561696"/>
        <c:crosses val="autoZero"/>
        <c:auto val="1"/>
        <c:lblAlgn val="ctr"/>
        <c:lblOffset val="100"/>
        <c:noMultiLvlLbl val="0"/>
      </c:catAx>
      <c:valAx>
        <c:axId val="6456169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out"/>
        <c:minorTickMark val="none"/>
        <c:tickLblPos val="nextTo"/>
        <c:spPr>
          <a:noFill/>
          <a:ln>
            <a:solidFill>
              <a:schemeClr val="bg1"/>
            </a:solidFill>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362473792"/>
        <c:crosses val="autoZero"/>
        <c:crossBetween val="between"/>
        <c:majorUnit val="5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6CBF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10"/>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US" b="1">
                <a:solidFill>
                  <a:srgbClr val="3C1464"/>
                </a:solidFill>
              </a:rPr>
              <a:t>Top</a:t>
            </a:r>
            <a:r>
              <a:rPr lang="en-US" b="1" baseline="0">
                <a:solidFill>
                  <a:srgbClr val="3C1464"/>
                </a:solidFill>
              </a:rPr>
              <a:t> 5 Customers</a:t>
            </a:r>
            <a:endParaRPr lang="en-US" b="1">
              <a:solidFill>
                <a:srgbClr val="3C1464"/>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w="25400">
            <a:solidFill>
              <a:schemeClr val="bg1"/>
            </a:solidFill>
          </a:ln>
          <a:effectLst/>
        </c:spPr>
      </c:pivotFmt>
      <c:pivotFmt>
        <c:idx val="2"/>
        <c:spPr>
          <a:solidFill>
            <a:schemeClr val="accent4"/>
          </a:solidFill>
          <a:ln w="25400">
            <a:solidFill>
              <a:schemeClr val="bg1"/>
            </a:solidFill>
          </a:ln>
          <a:effectLst/>
        </c:spPr>
      </c:pivotFmt>
      <c:pivotFmt>
        <c:idx val="3"/>
        <c:spPr>
          <a:solidFill>
            <a:schemeClr val="accent4">
              <a:lumMod val="60000"/>
              <a:lumOff val="40000"/>
            </a:schemeClr>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w="25400">
            <a:solidFill>
              <a:schemeClr val="bg1"/>
            </a:solidFill>
          </a:ln>
          <a:effectLst/>
        </c:spPr>
      </c:pivotFmt>
      <c:pivotFmt>
        <c:idx val="6"/>
        <c:spPr>
          <a:solidFill>
            <a:schemeClr val="accent4"/>
          </a:solidFill>
          <a:ln w="25400">
            <a:solidFill>
              <a:schemeClr val="bg1"/>
            </a:solidFill>
          </a:ln>
          <a:effectLst/>
        </c:spPr>
      </c:pivotFmt>
      <c:pivotFmt>
        <c:idx val="7"/>
        <c:spPr>
          <a:solidFill>
            <a:srgbClr val="FFFF00"/>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C166-421F-850E-3D25D9654C27}"/>
              </c:ext>
            </c:extLst>
          </c:dPt>
          <c:dPt>
            <c:idx val="1"/>
            <c:invertIfNegative val="0"/>
            <c:bubble3D val="0"/>
            <c:extLst>
              <c:ext xmlns:c16="http://schemas.microsoft.com/office/drawing/2014/chart" uri="{C3380CC4-5D6E-409C-BE32-E72D297353CC}">
                <c16:uniqueId val="{00000001-C166-421F-850E-3D25D9654C27}"/>
              </c:ext>
            </c:extLst>
          </c:dPt>
          <c:dPt>
            <c:idx val="2"/>
            <c:invertIfNegative val="0"/>
            <c:bubble3D val="0"/>
            <c:extLst>
              <c:ext xmlns:c16="http://schemas.microsoft.com/office/drawing/2014/chart" uri="{C3380CC4-5D6E-409C-BE32-E72D297353CC}">
                <c16:uniqueId val="{00000002-C166-421F-850E-3D25D9654C2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 ##0.00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C166-421F-850E-3D25D9654C27}"/>
            </c:ext>
          </c:extLst>
        </c:ser>
        <c:dLbls>
          <c:dLblPos val="outEnd"/>
          <c:showLegendKey val="0"/>
          <c:showVal val="1"/>
          <c:showCatName val="0"/>
          <c:showSerName val="0"/>
          <c:showPercent val="0"/>
          <c:showBubbleSize val="0"/>
        </c:dLbls>
        <c:gapWidth val="182"/>
        <c:axId val="362473792"/>
        <c:axId val="64561696"/>
      </c:barChart>
      <c:catAx>
        <c:axId val="362473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64561696"/>
        <c:crosses val="autoZero"/>
        <c:auto val="1"/>
        <c:lblAlgn val="ctr"/>
        <c:lblOffset val="100"/>
        <c:noMultiLvlLbl val="0"/>
      </c:catAx>
      <c:valAx>
        <c:axId val="64561696"/>
        <c:scaling>
          <c:orientation val="minMax"/>
          <c:max val="500"/>
        </c:scaling>
        <c:delete val="0"/>
        <c:axPos val="b"/>
        <c:majorGridlines>
          <c:spPr>
            <a:ln w="9525" cap="flat" cmpd="sng" algn="ctr">
              <a:solidFill>
                <a:schemeClr val="tx1">
                  <a:lumMod val="15000"/>
                  <a:lumOff val="85000"/>
                </a:schemeClr>
              </a:solidFill>
              <a:round/>
            </a:ln>
            <a:effectLst/>
          </c:spPr>
        </c:majorGridlines>
        <c:numFmt formatCode="[$$-409]#,##0" sourceLinked="0"/>
        <c:majorTickMark val="out"/>
        <c:minorTickMark val="none"/>
        <c:tickLblPos val="nextTo"/>
        <c:spPr>
          <a:noFill/>
          <a:ln>
            <a:solidFill>
              <a:schemeClr val="bg1"/>
            </a:solidFill>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362473792"/>
        <c:crosses val="autoZero"/>
        <c:crossBetween val="between"/>
        <c:majorUnit val="500"/>
        <c:minorUnit val="1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6CBF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106680</xdr:colOff>
      <xdr:row>14</xdr:row>
      <xdr:rowOff>30480</xdr:rowOff>
    </xdr:from>
    <xdr:to>
      <xdr:col>13</xdr:col>
      <xdr:colOff>594360</xdr:colOff>
      <xdr:row>40</xdr:row>
      <xdr:rowOff>0</xdr:rowOff>
    </xdr:to>
    <xdr:graphicFrame macro="">
      <xdr:nvGraphicFramePr>
        <xdr:cNvPr id="7" name="Chart 6">
          <a:extLst>
            <a:ext uri="{FF2B5EF4-FFF2-40B4-BE49-F238E27FC236}">
              <a16:creationId xmlns:a16="http://schemas.microsoft.com/office/drawing/2014/main" id="{95284349-DDFD-4BC1-9C98-FF6CA7E4E5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114300</xdr:colOff>
      <xdr:row>5</xdr:row>
      <xdr:rowOff>0</xdr:rowOff>
    </xdr:from>
    <xdr:to>
      <xdr:col>17</xdr:col>
      <xdr:colOff>579120</xdr:colOff>
      <xdr:row>14</xdr:row>
      <xdr:rowOff>15240</xdr:rowOff>
    </xdr:to>
    <mc:AlternateContent xmlns:mc="http://schemas.openxmlformats.org/markup-compatibility/2006">
      <mc:Choice xmlns:tsle="http://schemas.microsoft.com/office/drawing/2012/timeslicer" Requires="tsle">
        <xdr:graphicFrame macro="">
          <xdr:nvGraphicFramePr>
            <xdr:cNvPr id="8" name="Order Date">
              <a:extLst>
                <a:ext uri="{FF2B5EF4-FFF2-40B4-BE49-F238E27FC236}">
                  <a16:creationId xmlns:a16="http://schemas.microsoft.com/office/drawing/2014/main" id="{FB569954-2148-4E3B-82EC-FED7033F511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0" y="781050"/>
              <a:ext cx="10342245" cy="1644015"/>
            </a:xfrm>
            <a:prstGeom prst="rect">
              <a:avLst/>
            </a:prstGeom>
            <a:solidFill>
              <a:prstClr val="white"/>
            </a:solidFill>
            <a:ln w="1">
              <a:solidFill>
                <a:prstClr val="green"/>
              </a:solidFill>
            </a:ln>
          </xdr:spPr>
          <xdr:txBody>
            <a:bodyPr vertOverflow="clip" horzOverflow="clip"/>
            <a:lstStyle/>
            <a:p>
              <a:r>
                <a:rPr lang="en-ZA" sz="1100"/>
                <a:t>Timeline: Works in Excel 2013 or higher. Do not move or resize.</a:t>
              </a:r>
            </a:p>
          </xdr:txBody>
        </xdr:sp>
      </mc:Fallback>
    </mc:AlternateContent>
    <xdr:clientData/>
  </xdr:twoCellAnchor>
  <xdr:twoCellAnchor editAs="oneCell">
    <xdr:from>
      <xdr:col>18</xdr:col>
      <xdr:colOff>0</xdr:colOff>
      <xdr:row>8</xdr:row>
      <xdr:rowOff>160021</xdr:rowOff>
    </xdr:from>
    <xdr:to>
      <xdr:col>21</xdr:col>
      <xdr:colOff>0</xdr:colOff>
      <xdr:row>14</xdr:row>
      <xdr:rowOff>22860</xdr:rowOff>
    </xdr:to>
    <mc:AlternateContent xmlns:mc="http://schemas.openxmlformats.org/markup-compatibility/2006">
      <mc:Choice xmlns:a14="http://schemas.microsoft.com/office/drawing/2010/main" Requires="a14">
        <xdr:graphicFrame macro="">
          <xdr:nvGraphicFramePr>
            <xdr:cNvPr id="9" name="Size">
              <a:extLst>
                <a:ext uri="{FF2B5EF4-FFF2-40B4-BE49-F238E27FC236}">
                  <a16:creationId xmlns:a16="http://schemas.microsoft.com/office/drawing/2014/main" id="{BD4EA0D7-379E-45EB-843F-123E118AF8E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487025" y="1483996"/>
              <a:ext cx="1828800" cy="94868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5</xdr:row>
      <xdr:rowOff>15241</xdr:rowOff>
    </xdr:from>
    <xdr:to>
      <xdr:col>26</xdr:col>
      <xdr:colOff>15240</xdr:colOff>
      <xdr:row>8</xdr:row>
      <xdr:rowOff>144780</xdr:rowOff>
    </xdr:to>
    <mc:AlternateContent xmlns:mc="http://schemas.openxmlformats.org/markup-compatibility/2006">
      <mc:Choice xmlns:a14="http://schemas.microsoft.com/office/drawing/2010/main" Requires="a14">
        <xdr:graphicFrame macro="">
          <xdr:nvGraphicFramePr>
            <xdr:cNvPr id="10" name="Roast Type Name">
              <a:extLst>
                <a:ext uri="{FF2B5EF4-FFF2-40B4-BE49-F238E27FC236}">
                  <a16:creationId xmlns:a16="http://schemas.microsoft.com/office/drawing/2014/main" id="{E48441F0-EBD1-4E19-9C79-E59FB1D3114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487025" y="796291"/>
              <a:ext cx="3653790" cy="67246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30480</xdr:colOff>
      <xdr:row>8</xdr:row>
      <xdr:rowOff>160021</xdr:rowOff>
    </xdr:from>
    <xdr:to>
      <xdr:col>26</xdr:col>
      <xdr:colOff>15240</xdr:colOff>
      <xdr:row>14</xdr:row>
      <xdr:rowOff>7620</xdr:rowOff>
    </xdr:to>
    <mc:AlternateContent xmlns:mc="http://schemas.openxmlformats.org/markup-compatibility/2006">
      <mc:Choice xmlns:a14="http://schemas.microsoft.com/office/drawing/2010/main" Requires="a14">
        <xdr:graphicFrame macro="">
          <xdr:nvGraphicFramePr>
            <xdr:cNvPr id="11" name="Loyalty Card">
              <a:extLst>
                <a:ext uri="{FF2B5EF4-FFF2-40B4-BE49-F238E27FC236}">
                  <a16:creationId xmlns:a16="http://schemas.microsoft.com/office/drawing/2014/main" id="{0CC63EE7-CCF1-403A-902E-4217E4F46E1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346305" y="1483996"/>
              <a:ext cx="1794510" cy="93344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22860</xdr:colOff>
      <xdr:row>14</xdr:row>
      <xdr:rowOff>30480</xdr:rowOff>
    </xdr:from>
    <xdr:to>
      <xdr:col>23</xdr:col>
      <xdr:colOff>601980</xdr:colOff>
      <xdr:row>25</xdr:row>
      <xdr:rowOff>30480</xdr:rowOff>
    </xdr:to>
    <xdr:graphicFrame macro="">
      <xdr:nvGraphicFramePr>
        <xdr:cNvPr id="12" name="Chart 11">
          <a:extLst>
            <a:ext uri="{FF2B5EF4-FFF2-40B4-BE49-F238E27FC236}">
              <a16:creationId xmlns:a16="http://schemas.microsoft.com/office/drawing/2014/main" id="{F011229B-2151-4660-A75F-51024AFCA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22860</xdr:colOff>
      <xdr:row>25</xdr:row>
      <xdr:rowOff>45720</xdr:rowOff>
    </xdr:from>
    <xdr:to>
      <xdr:col>23</xdr:col>
      <xdr:colOff>601980</xdr:colOff>
      <xdr:row>39</xdr:row>
      <xdr:rowOff>175260</xdr:rowOff>
    </xdr:to>
    <xdr:graphicFrame macro="">
      <xdr:nvGraphicFramePr>
        <xdr:cNvPr id="13" name="Chart 12">
          <a:extLst>
            <a:ext uri="{FF2B5EF4-FFF2-40B4-BE49-F238E27FC236}">
              <a16:creationId xmlns:a16="http://schemas.microsoft.com/office/drawing/2014/main" id="{540BEF0E-31B1-4265-940A-500AD18E4A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85.428501041664" createdVersion="8" refreshedVersion="8" minRefreshableVersion="3" recordCount="1000" xr:uid="{F7E6ED6A-B38A-4B44-B852-755AF018F41F}">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ntainsMixedTypes="1" containsNumber="1" containsInteger="1" minValue="0" maxValue="0" count="4">
        <s v="United States"/>
        <s v="Ireland"/>
        <s v="United Kingdom"/>
        <n v="0"/>
      </sharedItems>
    </cacheField>
    <cacheField name="Coffee Type" numFmtId="0">
      <sharedItems count="4">
        <s v="Rob"/>
        <s v="Exc"/>
        <s v="Ara"/>
        <s v="Lib"/>
      </sharedItems>
    </cacheField>
    <cacheField name="Roast Type" numFmtId="0">
      <sharedItems/>
    </cacheField>
    <cacheField name="Size" numFmtId="169">
      <sharedItems containsSemiMixedTypes="0" containsString="0" containsNumber="1" minValue="0.2" maxValue="2.5" count="4">
        <n v="1"/>
        <n v="0.5"/>
        <n v="2.5"/>
        <n v="0.2"/>
      </sharedItems>
    </cacheField>
    <cacheField name="Unit Price" numFmtId="171">
      <sharedItems containsSemiMixedTypes="0" containsString="0" containsNumber="1" minValue="2.6849999999999996" maxValue="36.454999999999998"/>
    </cacheField>
    <cacheField name="Sales" numFmtId="171">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15258290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1"/>
    <x v="1"/>
    <s v="M"/>
    <x v="1"/>
    <n v="8.25"/>
    <n v="41.25"/>
    <s v="Excelsa"/>
    <x v="0"/>
    <x v="0"/>
  </r>
  <r>
    <s v="FAA-43335-268"/>
    <x v="1"/>
    <s v="21125-22134-PX"/>
    <s v="A-L-1"/>
    <n v="1"/>
    <x v="1"/>
    <s v="jredholes2@tmall.com"/>
    <x v="1"/>
    <x v="2"/>
    <s v="L"/>
    <x v="0"/>
    <n v="12.95"/>
    <n v="12.95"/>
    <s v="Arabica"/>
    <x v="1"/>
    <x v="0"/>
  </r>
  <r>
    <s v="KAC-83089-793"/>
    <x v="2"/>
    <s v="23806-46781-OU"/>
    <s v="E-M-1"/>
    <n v="2"/>
    <x v="2"/>
    <s v=""/>
    <x v="1"/>
    <x v="1"/>
    <s v="M"/>
    <x v="0"/>
    <n v="13.75"/>
    <n v="27.5"/>
    <s v="Excelsa"/>
    <x v="0"/>
    <x v="1"/>
  </r>
  <r>
    <s v="KAC-83089-793"/>
    <x v="2"/>
    <s v="23806-46781-OU"/>
    <s v="R-L-2.5"/>
    <n v="2"/>
    <x v="2"/>
    <s v=""/>
    <x v="0"/>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0"/>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1"/>
    <x v="0"/>
    <s v="M"/>
    <x v="1"/>
    <n v="5.97"/>
    <n v="5.97"/>
    <s v="Robusta"/>
    <x v="0"/>
    <x v="1"/>
  </r>
  <r>
    <s v="BKK-47233-845"/>
    <x v="7"/>
    <s v="76239-90137-UQ"/>
    <s v="A-D-1"/>
    <n v="4"/>
    <x v="8"/>
    <s v="fferbera@businesswire.com"/>
    <x v="1"/>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1"/>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1"/>
    <x v="2"/>
    <s v="M"/>
    <x v="3"/>
    <n v="3.375"/>
    <n v="20.25"/>
    <s v="Arabica"/>
    <x v="0"/>
    <x v="1"/>
  </r>
  <r>
    <s v="RDW-33155-159"/>
    <x v="14"/>
    <s v="62173-15287-CU"/>
    <s v="A-L-1"/>
    <n v="6"/>
    <x v="15"/>
    <s v="rbroxuph@jimdo.com"/>
    <x v="2"/>
    <x v="2"/>
    <s v="L"/>
    <x v="0"/>
    <n v="12.95"/>
    <n v="77.699999999999989"/>
    <s v="Arabica"/>
    <x v="1"/>
    <x v="1"/>
  </r>
  <r>
    <s v="TDZ-59011-211"/>
    <x v="15"/>
    <s v="57611-05522-ST"/>
    <s v="R-D-2.5"/>
    <n v="4"/>
    <x v="16"/>
    <s v="predfordi@ow.ly"/>
    <x v="0"/>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2"/>
    <x v="2"/>
    <s v="M"/>
    <x v="1"/>
    <n v="6.75"/>
    <n v="27"/>
    <s v="Arabica"/>
    <x v="0"/>
    <x v="0"/>
  </r>
  <r>
    <s v="WAG-26945-689"/>
    <x v="22"/>
    <s v="50124-88608-EO"/>
    <s v="A-M-0.2"/>
    <n v="5"/>
    <x v="24"/>
    <s v="vdanneilr@mtv.com"/>
    <x v="0"/>
    <x v="2"/>
    <s v="M"/>
    <x v="3"/>
    <n v="3.375"/>
    <n v="16.875"/>
    <s v="Arabica"/>
    <x v="0"/>
    <x v="1"/>
  </r>
  <r>
    <s v="CHE-78995-767"/>
    <x v="23"/>
    <s v="00888-74814-UZ"/>
    <s v="A-D-0.5"/>
    <n v="3"/>
    <x v="25"/>
    <s v="tnewburys@usda.gov"/>
    <x v="0"/>
    <x v="2"/>
    <s v="D"/>
    <x v="1"/>
    <n v="5.97"/>
    <n v="17.91"/>
    <s v="Arabica"/>
    <x v="2"/>
    <x v="1"/>
  </r>
  <r>
    <s v="RYZ-14633-602"/>
    <x v="21"/>
    <s v="14158-30713-OB"/>
    <s v="A-D-1"/>
    <n v="4"/>
    <x v="26"/>
    <s v="mcalcuttt@baidu.com"/>
    <x v="0"/>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2"/>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0"/>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1"/>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1"/>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1"/>
    <x v="3"/>
    <s v="D"/>
    <x v="2"/>
    <n v="29.784999999999997"/>
    <n v="178.70999999999998"/>
    <s v="Liberica"/>
    <x v="2"/>
    <x v="1"/>
  </r>
  <r>
    <s v="DJH-05202-380"/>
    <x v="38"/>
    <s v="85589-17020-CX"/>
    <s v="E-M-2.5"/>
    <n v="2"/>
    <x v="41"/>
    <s v=""/>
    <x v="0"/>
    <x v="1"/>
    <s v="M"/>
    <x v="2"/>
    <n v="31.624999999999996"/>
    <n v="63.249999999999993"/>
    <s v="Excelsa"/>
    <x v="0"/>
    <x v="0"/>
  </r>
  <r>
    <s v="VMW-26889-781"/>
    <x v="39"/>
    <s v="36078-91009-WU"/>
    <s v="A-L-0.2"/>
    <n v="2"/>
    <x v="42"/>
    <s v="acurley1b@hao123.com"/>
    <x v="1"/>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1"/>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0"/>
    <x v="0"/>
    <s v="M"/>
    <x v="1"/>
    <n v="5.97"/>
    <n v="29.849999999999998"/>
    <s v="Robusta"/>
    <x v="0"/>
    <x v="1"/>
  </r>
  <r>
    <s v="YHV-68700-050"/>
    <x v="44"/>
    <s v="26333-67911-OL"/>
    <s v="L-L-2.5"/>
    <n v="2"/>
    <x v="47"/>
    <s v="hmattioli1g@webmd.com"/>
    <x v="0"/>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1"/>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0"/>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1"/>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0"/>
    <x v="0"/>
    <s v="M"/>
    <x v="0"/>
    <n v="9.9499999999999993"/>
    <n v="59.699999999999996"/>
    <s v="Robusta"/>
    <x v="0"/>
    <x v="0"/>
  </r>
  <r>
    <s v="KYS-27063-603"/>
    <x v="61"/>
    <s v="69958-32065-SW"/>
    <s v="E-L-2.5"/>
    <n v="4"/>
    <x v="64"/>
    <s v="slist1y@mapquest.com"/>
    <x v="1"/>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0"/>
    <x v="0"/>
    <s v="D"/>
    <x v="0"/>
    <n v="8.9499999999999993"/>
    <n v="53.699999999999996"/>
    <s v="Robusta"/>
    <x v="2"/>
    <x v="0"/>
  </r>
  <r>
    <s v="AWT-22827-563"/>
    <x v="67"/>
    <s v="12018-75670-EU"/>
    <s v="R-L-0.2"/>
    <n v="1"/>
    <x v="70"/>
    <s v=""/>
    <x v="0"/>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1"/>
    <x v="3"/>
    <s v="L"/>
    <x v="1"/>
    <n v="9.51"/>
    <n v="9.51"/>
    <s v="Liberica"/>
    <x v="1"/>
    <x v="1"/>
  </r>
  <r>
    <s v="XXJ-47000-307"/>
    <x v="76"/>
    <s v="31582-23562-FM"/>
    <s v="A-L-2.5"/>
    <n v="3"/>
    <x v="79"/>
    <s v="jdufaire2d@fc2.com"/>
    <x v="2"/>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0"/>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0"/>
    <x v="1"/>
    <s v="L"/>
    <x v="1"/>
    <n v="8.91"/>
    <n v="35.64"/>
    <s v="Excelsa"/>
    <x v="1"/>
    <x v="0"/>
  </r>
  <r>
    <s v="ISL-11200-600"/>
    <x v="84"/>
    <s v="13654-85265-IL"/>
    <s v="A-D-0.2"/>
    <n v="6"/>
    <x v="87"/>
    <s v=""/>
    <x v="0"/>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1"/>
    <x v="2"/>
    <s v="D"/>
    <x v="3"/>
    <n v="2.9849999999999999"/>
    <n v="5.97"/>
    <s v="Arabica"/>
    <x v="2"/>
    <x v="1"/>
  </r>
  <r>
    <s v="BLD-12227-251"/>
    <x v="87"/>
    <s v="64395-74865-WF"/>
    <s v="A-M-0.5"/>
    <n v="2"/>
    <x v="90"/>
    <s v="iwhapple2p@com.com"/>
    <x v="0"/>
    <x v="2"/>
    <s v="M"/>
    <x v="1"/>
    <n v="6.75"/>
    <n v="13.5"/>
    <s v="Arabica"/>
    <x v="0"/>
    <x v="1"/>
  </r>
  <r>
    <s v="OPY-30711-853"/>
    <x v="25"/>
    <s v="81861-66046-SU"/>
    <s v="A-D-0.2"/>
    <n v="1"/>
    <x v="91"/>
    <s v=""/>
    <x v="0"/>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2"/>
    <x v="2"/>
    <s v="L"/>
    <x v="3"/>
    <n v="3.8849999999999998"/>
    <n v="7.77"/>
    <s v="Arabica"/>
    <x v="1"/>
    <x v="0"/>
  </r>
  <r>
    <s v="HSF-66926-425"/>
    <x v="90"/>
    <s v="00539-42510-RY"/>
    <s v="L-D-2.5"/>
    <n v="5"/>
    <x v="94"/>
    <s v="nyoules2t@reference.com"/>
    <x v="0"/>
    <x v="3"/>
    <s v="D"/>
    <x v="2"/>
    <n v="29.784999999999997"/>
    <n v="148.92499999999998"/>
    <s v="Liberica"/>
    <x v="2"/>
    <x v="0"/>
  </r>
  <r>
    <s v="LQG-41416-375"/>
    <x v="91"/>
    <s v="45190-08727-NV"/>
    <s v="L-D-1"/>
    <n v="3"/>
    <x v="95"/>
    <s v="daizikovitz2u@answers.com"/>
    <x v="0"/>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1"/>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1"/>
    <x v="0"/>
    <s v="M"/>
    <x v="1"/>
    <n v="5.97"/>
    <n v="17.91"/>
    <s v="Robusta"/>
    <x v="0"/>
    <x v="0"/>
  </r>
  <r>
    <s v="NUN-48214-216"/>
    <x v="97"/>
    <s v="06953-94794-FB"/>
    <s v="A-M-0.5"/>
    <n v="4"/>
    <x v="101"/>
    <s v=""/>
    <x v="0"/>
    <x v="2"/>
    <s v="M"/>
    <x v="1"/>
    <n v="6.75"/>
    <n v="27"/>
    <s v="Arabica"/>
    <x v="0"/>
    <x v="1"/>
  </r>
  <r>
    <s v="AKV-93064-769"/>
    <x v="98"/>
    <s v="22305-40299-CY"/>
    <s v="L-D-0.5"/>
    <n v="1"/>
    <x v="102"/>
    <s v="tsheryn31@mtv.com"/>
    <x v="1"/>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0"/>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0"/>
    <x v="3"/>
    <s v="L"/>
    <x v="0"/>
    <n v="15.85"/>
    <n v="15.85"/>
    <s v="Liberica"/>
    <x v="1"/>
    <x v="1"/>
  </r>
  <r>
    <s v="MXM-42948-061"/>
    <x v="105"/>
    <s v="20203-03950-FY"/>
    <s v="L-L-0.2"/>
    <n v="4"/>
    <x v="109"/>
    <s v="gstandley38@dion.ne.jp"/>
    <x v="2"/>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1"/>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2"/>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0"/>
    <x v="3"/>
    <s v="M"/>
    <x v="1"/>
    <n v="8.73"/>
    <n v="26.19"/>
    <s v="Liberica"/>
    <x v="0"/>
    <x v="0"/>
  </r>
  <r>
    <s v="GPH-40635-105"/>
    <x v="112"/>
    <s v="37397-05992-VO"/>
    <s v="A-M-1"/>
    <n v="1"/>
    <x v="117"/>
    <s v="hsynnot3i@about.com"/>
    <x v="0"/>
    <x v="2"/>
    <s v="M"/>
    <x v="0"/>
    <n v="11.25"/>
    <n v="11.25"/>
    <s v="Arabica"/>
    <x v="0"/>
    <x v="1"/>
  </r>
  <r>
    <s v="JOM-80930-071"/>
    <x v="113"/>
    <s v="54904-18397-UD"/>
    <s v="L-D-1"/>
    <n v="6"/>
    <x v="118"/>
    <s v="rlepere3j@shop-pro.jp"/>
    <x v="2"/>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0"/>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1"/>
    <x v="2"/>
    <s v="L"/>
    <x v="2"/>
    <n v="29.784999999999997"/>
    <n v="148.92499999999998"/>
    <s v="Arabica"/>
    <x v="1"/>
    <x v="0"/>
  </r>
  <r>
    <s v="GHR-72274-715"/>
    <x v="118"/>
    <s v="86881-41559-OR"/>
    <s v="L-D-1"/>
    <n v="1"/>
    <x v="124"/>
    <s v="osyseland3p@independent.co.uk"/>
    <x v="2"/>
    <x v="3"/>
    <s v="D"/>
    <x v="0"/>
    <n v="12.95"/>
    <n v="12.95"/>
    <s v="Libe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1"/>
    <x v="2"/>
    <s v="D"/>
    <x v="3"/>
    <n v="2.9849999999999999"/>
    <n v="11.94"/>
    <s v="Arabica"/>
    <x v="2"/>
    <x v="1"/>
  </r>
  <r>
    <s v="PVI-72795-960"/>
    <x v="122"/>
    <s v="68239-74809-TF"/>
    <s v="E-L-2.5"/>
    <n v="3"/>
    <x v="128"/>
    <s v=""/>
    <x v="0"/>
    <x v="1"/>
    <s v="L"/>
    <x v="2"/>
    <n v="34.154999999999994"/>
    <n v="102.46499999999997"/>
    <s v="Excelsa"/>
    <x v="1"/>
    <x v="1"/>
  </r>
  <r>
    <s v="PPP-78935-365"/>
    <x v="123"/>
    <s v="91074-60023-IP"/>
    <s v="E-D-1"/>
    <n v="4"/>
    <x v="129"/>
    <s v=""/>
    <x v="1"/>
    <x v="1"/>
    <s v="D"/>
    <x v="0"/>
    <n v="12.15"/>
    <n v="48.6"/>
    <s v="Excelsa"/>
    <x v="2"/>
    <x v="1"/>
  </r>
  <r>
    <s v="JUO-34131-517"/>
    <x v="124"/>
    <s v="07972-83748-JI"/>
    <s v="L-D-1"/>
    <n v="6"/>
    <x v="130"/>
    <s v=""/>
    <x v="0"/>
    <x v="3"/>
    <s v="D"/>
    <x v="0"/>
    <n v="12.95"/>
    <n v="77.699999999999989"/>
    <s v="Liberica"/>
    <x v="2"/>
    <x v="0"/>
  </r>
  <r>
    <s v="ZJE-89333-489"/>
    <x v="125"/>
    <s v="08694-57330-XR"/>
    <s v="L-D-2.5"/>
    <n v="1"/>
    <x v="131"/>
    <s v="vkundt3w@bigcartel.com"/>
    <x v="0"/>
    <x v="3"/>
    <s v="D"/>
    <x v="2"/>
    <n v="29.784999999999997"/>
    <n v="29.784999999999997"/>
    <s v="Liberica"/>
    <x v="2"/>
    <x v="0"/>
  </r>
  <r>
    <s v="LOO-35324-159"/>
    <x v="126"/>
    <s v="68412-11126-YJ"/>
    <s v="A-L-0.2"/>
    <n v="4"/>
    <x v="132"/>
    <s v="bbett3x@google.de"/>
    <x v="2"/>
    <x v="2"/>
    <s v="L"/>
    <x v="3"/>
    <n v="3.8849999999999998"/>
    <n v="15.54"/>
    <s v="Arabica"/>
    <x v="1"/>
    <x v="0"/>
  </r>
  <r>
    <s v="JBQ-93412-846"/>
    <x v="127"/>
    <s v="69037-66822-DW"/>
    <s v="E-L-2.5"/>
    <n v="4"/>
    <x v="133"/>
    <s v=""/>
    <x v="0"/>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1"/>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2"/>
    <x v="2"/>
    <s v="D"/>
    <x v="2"/>
    <n v="22.884999999999998"/>
    <n v="114.42499999999998"/>
    <s v="Arabica"/>
    <x v="2"/>
    <x v="1"/>
  </r>
  <r>
    <s v="VKA-82720-513"/>
    <x v="136"/>
    <s v="12299-30914-NG"/>
    <s v="A-M-2.5"/>
    <n v="6"/>
    <x v="145"/>
    <s v="gholborn4b@ow.ly"/>
    <x v="1"/>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0"/>
    <x v="0"/>
    <s v="D"/>
    <x v="2"/>
    <n v="20.584999999999997"/>
    <n v="61.754999999999995"/>
    <s v="Robusta"/>
    <x v="2"/>
    <x v="1"/>
  </r>
  <r>
    <s v="JAF-18294-750"/>
    <x v="139"/>
    <s v="73564-98204-EY"/>
    <s v="R-D-2.5"/>
    <n v="6"/>
    <x v="148"/>
    <s v=""/>
    <x v="1"/>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1"/>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0"/>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2"/>
    <x v="2"/>
    <s v="M"/>
    <x v="1"/>
    <n v="6.75"/>
    <n v="40.5"/>
    <s v="Arabica"/>
    <x v="0"/>
    <x v="1"/>
  </r>
  <r>
    <s v="TKN-58485-031"/>
    <x v="150"/>
    <s v="38890-22576-UI"/>
    <s v="R-D-1"/>
    <n v="2"/>
    <x v="159"/>
    <s v="fdauney4p@sphinn.com"/>
    <x v="0"/>
    <x v="0"/>
    <s v="D"/>
    <x v="0"/>
    <n v="8.9499999999999993"/>
    <n v="17.899999999999999"/>
    <s v="Robusta"/>
    <x v="2"/>
    <x v="1"/>
  </r>
  <r>
    <s v="RCK-04069-371"/>
    <x v="151"/>
    <s v="94573-61802-PH"/>
    <s v="E-L-2.5"/>
    <n v="2"/>
    <x v="160"/>
    <s v="searley4q@youku.com"/>
    <x v="0"/>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0"/>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1"/>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0"/>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
    <x v="0"/>
    <x v="3"/>
    <s v="L"/>
    <x v="1"/>
    <n v="9.51"/>
    <n v="57.06"/>
    <s v="Liberica"/>
    <x v="1"/>
    <x v="1"/>
  </r>
  <r>
    <s v="BOR-02906-411"/>
    <x v="172"/>
    <s v="08743-09057-OO"/>
    <s v="L-D-2.5"/>
    <n v="6"/>
    <x v="187"/>
    <s v="tfelip5m@typepad.com"/>
    <x v="1"/>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0"/>
    <x v="1"/>
    <s v="D"/>
    <x v="1"/>
    <n v="7.29"/>
    <n v="29.16"/>
    <s v="Excelsa"/>
    <x v="2"/>
    <x v="0"/>
  </r>
  <r>
    <s v="AUP-10128-606"/>
    <x v="178"/>
    <s v="54387-64897-XC"/>
    <s v="A-M-0.5"/>
    <n v="1"/>
    <x v="194"/>
    <s v="fmalecky5t@list-manage.com"/>
    <x v="0"/>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1"/>
    <x v="0"/>
    <s v="D"/>
    <x v="2"/>
    <n v="20.584999999999997"/>
    <n v="20.584999999999997"/>
    <s v="Robusta"/>
    <x v="2"/>
    <x v="1"/>
  </r>
  <r>
    <s v="QPM-95832-683"/>
    <x v="183"/>
    <s v="35058-04550-VC"/>
    <s v="L-L-1"/>
    <n v="2"/>
    <x v="199"/>
    <s v="mhame5y@newsvine.com"/>
    <x v="0"/>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0"/>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1"/>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1"/>
    <x v="3"/>
    <s v="D"/>
    <x v="1"/>
    <n v="7.77"/>
    <n v="23.31"/>
    <s v="Liberica"/>
    <x v="2"/>
    <x v="1"/>
  </r>
  <r>
    <s v="TNI-91067-006"/>
    <x v="190"/>
    <s v="80444-58185-FX"/>
    <s v="E-L-1"/>
    <n v="4"/>
    <x v="207"/>
    <s v=""/>
    <x v="2"/>
    <x v="1"/>
    <s v="L"/>
    <x v="0"/>
    <n v="14.85"/>
    <n v="59.4"/>
    <s v="Excelsa"/>
    <x v="1"/>
    <x v="0"/>
  </r>
  <r>
    <s v="IZA-61469-812"/>
    <x v="191"/>
    <s v="13561-92774-WP"/>
    <s v="L-D-2.5"/>
    <n v="4"/>
    <x v="208"/>
    <s v="kbromehead68@un.org"/>
    <x v="1"/>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1"/>
    <x v="0"/>
    <s v="D"/>
    <x v="3"/>
    <n v="2.6849999999999996"/>
    <n v="16.11"/>
    <s v="Robusta"/>
    <x v="2"/>
    <x v="0"/>
  </r>
  <r>
    <s v="EYE-70374-835"/>
    <x v="195"/>
    <s v="89115-11966-VF"/>
    <s v="R-L-0.2"/>
    <n v="5"/>
    <x v="212"/>
    <s v="bmathon6c@barnesandnoble.com"/>
    <x v="2"/>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1"/>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x v="0"/>
    <x v="3"/>
    <s v="L"/>
    <x v="2"/>
    <n v="36.454999999999998"/>
    <n v="182.27499999999998"/>
    <s v="Liberica"/>
    <x v="1"/>
    <x v="1"/>
  </r>
  <r>
    <s v="RGJ-12544-083"/>
    <x v="203"/>
    <s v="48873-84433-PN"/>
    <s v="L-D-2.5"/>
    <n v="3"/>
    <x v="220"/>
    <s v="charce6k@cafepress.com"/>
    <x v="0"/>
    <x v="3"/>
    <s v="D"/>
    <x v="2"/>
    <n v="29.784999999999997"/>
    <n v="89.35499999999999"/>
    <s v="Liberica"/>
    <x v="2"/>
    <x v="1"/>
  </r>
  <r>
    <s v="JJX-83339-346"/>
    <x v="204"/>
    <s v="32928-18158-OW"/>
    <s v="R-L-0.2"/>
    <n v="1"/>
    <x v="221"/>
    <s v=""/>
    <x v="1"/>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1"/>
    <x v="1"/>
    <s v="D"/>
    <x v="1"/>
    <n v="7.29"/>
    <n v="29.16"/>
    <s v="Excelsa"/>
    <x v="2"/>
    <x v="0"/>
  </r>
  <r>
    <s v="VSS-56247-688"/>
    <x v="211"/>
    <s v="08360-19442-GB"/>
    <s v="L-M-2.5"/>
    <n v="4"/>
    <x v="228"/>
    <s v="eyurkov6s@hud.gov"/>
    <x v="1"/>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0"/>
    <x v="3"/>
    <s v="D"/>
    <x v="0"/>
    <n v="12.95"/>
    <n v="38.849999999999994"/>
    <s v="Liberica"/>
    <x v="2"/>
    <x v="1"/>
  </r>
  <r>
    <s v="VAJ-44572-469"/>
    <x v="63"/>
    <s v="79216-73157-TE"/>
    <s v="R-L-0.2"/>
    <n v="6"/>
    <x v="231"/>
    <s v=""/>
    <x v="0"/>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1"/>
    <x v="0"/>
    <s v="L"/>
    <x v="1"/>
    <n v="7.169999999999999"/>
    <n v="28.679999999999996"/>
    <s v="Robusta"/>
    <x v="1"/>
    <x v="1"/>
  </r>
  <r>
    <s v="IGM-84664-265"/>
    <x v="114"/>
    <s v="80179-44620-WN"/>
    <s v="R-L-0.5"/>
    <n v="3"/>
    <x v="239"/>
    <s v="cblowfelde73@ustream.tv"/>
    <x v="1"/>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0"/>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a"/>
    <x v="0"/>
    <x v="1"/>
  </r>
  <r>
    <s v="VZH-86274-142"/>
    <x v="226"/>
    <s v="53120-45532-KL"/>
    <s v="R-L-1"/>
    <n v="5"/>
    <x v="247"/>
    <s v=""/>
    <x v="0"/>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0"/>
    <x v="1"/>
    <s v="D"/>
    <x v="0"/>
    <n v="12.15"/>
    <n v="24.3"/>
    <s v="Excelsa"/>
    <x v="2"/>
    <x v="1"/>
  </r>
  <r>
    <s v="IHS-71573-008"/>
    <x v="228"/>
    <s v="07972-83134-NM"/>
    <s v="E-D-0.2"/>
    <n v="6"/>
    <x v="250"/>
    <s v="snortheast7f@mashable.com"/>
    <x v="1"/>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0"/>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0"/>
    <x v="0"/>
    <s v="L"/>
    <x v="0"/>
    <n v="11.95"/>
    <n v="71.699999999999989"/>
    <s v="Robusta"/>
    <x v="1"/>
    <x v="0"/>
  </r>
  <r>
    <s v="MDC-03318-645"/>
    <x v="233"/>
    <s v="43974-44760-QI"/>
    <s v="A-L-0.2"/>
    <n v="2"/>
    <x v="255"/>
    <s v="wmaddox7l@timesonline.co.uk"/>
    <x v="1"/>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2"/>
    <x v="0"/>
    <s v="L"/>
    <x v="2"/>
    <n v="27.484999999999996"/>
    <n v="109.93999999999998"/>
    <s v="Robusta"/>
    <x v="1"/>
    <x v="0"/>
  </r>
  <r>
    <s v="XUS-73326-418"/>
    <x v="237"/>
    <s v="37078-56703-AF"/>
    <s v="E-L-1"/>
    <n v="6"/>
    <x v="259"/>
    <s v="gbroadbear7p@omniture.com"/>
    <x v="2"/>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a"/>
    <x v="0"/>
    <x v="0"/>
  </r>
  <r>
    <s v="NNH-62058-950"/>
    <x v="239"/>
    <s v="96112-42558-EA"/>
    <s v="E-L-1"/>
    <n v="4"/>
    <x v="263"/>
    <s v="kkarby7t@sbwire.com"/>
    <x v="2"/>
    <x v="1"/>
    <s v="L"/>
    <x v="0"/>
    <n v="14.85"/>
    <n v="59.4"/>
    <s v="Excelsa"/>
    <x v="1"/>
    <x v="0"/>
  </r>
  <r>
    <s v="LTD-71429-845"/>
    <x v="240"/>
    <s v="03157-23165-UB"/>
    <s v="A-L-0.5"/>
    <n v="1"/>
    <x v="264"/>
    <s v="fcrumpe7u@ftc.gov"/>
    <x v="0"/>
    <x v="2"/>
    <s v="L"/>
    <x v="1"/>
    <n v="7.77"/>
    <n v="7.77"/>
    <s v="Arabica"/>
    <x v="1"/>
    <x v="1"/>
  </r>
  <r>
    <s v="MPV-26985-215"/>
    <x v="241"/>
    <s v="51466-52850-AG"/>
    <s v="R-D-0.5"/>
    <n v="1"/>
    <x v="265"/>
    <s v="achatto7v@sakura.ne.jp"/>
    <x v="0"/>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0"/>
    <x v="1"/>
    <s v="M"/>
    <x v="1"/>
    <n v="8.25"/>
    <n v="8.25"/>
    <s v="Excelsa"/>
    <x v="0"/>
    <x v="0"/>
  </r>
  <r>
    <s v="DFK-35846-692"/>
    <x v="247"/>
    <s v="49612-33852-CN"/>
    <s v="R-D-0.2"/>
    <n v="5"/>
    <x v="271"/>
    <s v=""/>
    <x v="1"/>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0"/>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1"/>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0"/>
    <x v="3"/>
    <s v="M"/>
    <x v="3"/>
    <n v="4.3650000000000002"/>
    <n v="21.825000000000003"/>
    <s v="Liberica"/>
    <x v="0"/>
    <x v="1"/>
  </r>
  <r>
    <s v="JTU-55897-581"/>
    <x v="259"/>
    <s v="70290-38099-GB"/>
    <s v="R-M-0.2"/>
    <n v="5"/>
    <x v="288"/>
    <s v="jbagot8i@mac.com"/>
    <x v="1"/>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1"/>
    <x v="0"/>
    <s v="M"/>
    <x v="1"/>
    <n v="5.97"/>
    <n v="5.97"/>
    <s v="Robusta"/>
    <x v="0"/>
    <x v="0"/>
  </r>
  <r>
    <s v="JDS-33440-914"/>
    <x v="248"/>
    <s v="58511-10548-ZU"/>
    <s v="R-M-1"/>
    <n v="3"/>
    <x v="294"/>
    <s v="anesfield8p@people.com.cn"/>
    <x v="0"/>
    <x v="0"/>
    <s v="M"/>
    <x v="0"/>
    <n v="9.9499999999999993"/>
    <n v="29.849999999999998"/>
    <s v="Robusta"/>
    <x v="0"/>
    <x v="0"/>
  </r>
  <r>
    <s v="SYX-48878-182"/>
    <x v="264"/>
    <s v="47725-34771-FJ"/>
    <s v="R-D-1"/>
    <n v="5"/>
    <x v="295"/>
    <s v=""/>
    <x v="1"/>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0"/>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1"/>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2"/>
    <x v="2"/>
    <s v="M"/>
    <x v="3"/>
    <n v="3.375"/>
    <n v="20.25"/>
    <s v="Arabica"/>
    <x v="0"/>
    <x v="0"/>
  </r>
  <r>
    <s v="GNO-91911-159"/>
    <x v="145"/>
    <s v="96503-31833-CW"/>
    <s v="L-D-0.5"/>
    <n v="3"/>
    <x v="302"/>
    <s v="sjeyness8y@biglobe.ne.jp"/>
    <x v="0"/>
    <x v="3"/>
    <s v="D"/>
    <x v="1"/>
    <n v="7.77"/>
    <n v="23.31"/>
    <s v="Libe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1"/>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1"/>
    <x v="0"/>
    <s v="D"/>
    <x v="1"/>
    <n v="5.3699999999999992"/>
    <n v="21.479999999999997"/>
    <s v="Robusta"/>
    <x v="2"/>
    <x v="0"/>
  </r>
  <r>
    <s v="OVI-27064-381"/>
    <x v="276"/>
    <s v="37274-08534-FM"/>
    <s v="R-D-0.5"/>
    <n v="3"/>
    <x v="298"/>
    <s v="smcmillian8t@csmonitor.com"/>
    <x v="2"/>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0"/>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1"/>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2"/>
    <x v="3"/>
    <s v="D"/>
    <x v="0"/>
    <n v="12.95"/>
    <n v="51.8"/>
    <s v="Liberica"/>
    <x v="2"/>
    <x v="0"/>
  </r>
  <r>
    <s v="FLR-82914-153"/>
    <x v="301"/>
    <s v="86100-33488-WP"/>
    <s v="A-M-2.5"/>
    <n v="6"/>
    <x v="333"/>
    <s v=""/>
    <x v="1"/>
    <x v="2"/>
    <s v="M"/>
    <x v="2"/>
    <n v="25.874999999999996"/>
    <n v="155.24999999999997"/>
    <s v="Arabica"/>
    <x v="0"/>
    <x v="1"/>
  </r>
  <r>
    <s v="AMB-93600-000"/>
    <x v="302"/>
    <s v="64435-53100-WM"/>
    <s v="A-L-2.5"/>
    <n v="1"/>
    <x v="334"/>
    <s v="tcotmore9y@amazonaws.com"/>
    <x v="1"/>
    <x v="2"/>
    <s v="L"/>
    <x v="2"/>
    <n v="29.784999999999997"/>
    <n v="29.784999999999997"/>
    <s v="Arabica"/>
    <x v="1"/>
    <x v="1"/>
  </r>
  <r>
    <s v="FEP-36895-658"/>
    <x v="303"/>
    <s v="44699-43836-UH"/>
    <s v="R-L-0.2"/>
    <n v="6"/>
    <x v="335"/>
    <s v="yskipsey9z@spotify.com"/>
    <x v="0"/>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
    <x v="0"/>
    <x v="1"/>
    <s v="D"/>
    <x v="1"/>
    <n v="7.29"/>
    <n v="43.74"/>
    <s v="Excelsa"/>
    <x v="2"/>
    <x v="1"/>
  </r>
  <r>
    <s v="DGL-29648-995"/>
    <x v="307"/>
    <s v="59367-30821-ZQ"/>
    <s v="L-M-0.2"/>
    <n v="2"/>
    <x v="342"/>
    <s v=""/>
    <x v="0"/>
    <x v="3"/>
    <s v="M"/>
    <x v="3"/>
    <n v="4.3650000000000002"/>
    <n v="8.73"/>
    <s v="Liberica"/>
    <x v="0"/>
    <x v="0"/>
  </r>
  <r>
    <s v="GPU-65651-504"/>
    <x v="308"/>
    <s v="83947-45528-ET"/>
    <s v="E-M-2.5"/>
    <n v="2"/>
    <x v="343"/>
    <s v="lflaoniera8@wordpress.org"/>
    <x v="1"/>
    <x v="1"/>
    <s v="M"/>
    <x v="2"/>
    <n v="31.624999999999996"/>
    <n v="63.249999999999993"/>
    <s v="Excelsa"/>
    <x v="0"/>
    <x v="1"/>
  </r>
  <r>
    <s v="OJU-34452-896"/>
    <x v="309"/>
    <s v="60799-92593-CX"/>
    <s v="E-L-0.5"/>
    <n v="1"/>
    <x v="344"/>
    <s v=""/>
    <x v="2"/>
    <x v="1"/>
    <s v="L"/>
    <x v="1"/>
    <n v="8.91"/>
    <n v="8.91"/>
    <s v="Excelsa"/>
    <x v="1"/>
    <x v="0"/>
  </r>
  <r>
    <s v="GZS-50547-887"/>
    <x v="310"/>
    <s v="61600-55136-UM"/>
    <s v="E-D-1"/>
    <n v="2"/>
    <x v="345"/>
    <s v="ccatchesideaa@macromedia.com"/>
    <x v="1"/>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0"/>
    <x v="0"/>
    <s v="D"/>
    <x v="3"/>
    <n v="2.6849999999999996"/>
    <n v="8.0549999999999997"/>
    <s v="Robusta"/>
    <x v="2"/>
    <x v="1"/>
  </r>
  <r>
    <s v="JEH-37276-048"/>
    <x v="316"/>
    <s v="80896-38819-DW"/>
    <s v="A-L-0.5"/>
    <n v="3"/>
    <x v="353"/>
    <s v="jrudeforthai@wunderground.com"/>
    <x v="0"/>
    <x v="2"/>
    <s v="L"/>
    <x v="1"/>
    <n v="7.77"/>
    <n v="23.31"/>
    <s v="Arabica"/>
    <x v="1"/>
    <x v="0"/>
  </r>
  <r>
    <s v="VYD-28555-589"/>
    <x v="317"/>
    <s v="29814-01459-RC"/>
    <s v="R-L-0.5"/>
    <n v="6"/>
    <x v="354"/>
    <s v="atomaszewskiaj@answers.com"/>
    <x v="0"/>
    <x v="0"/>
    <s v="L"/>
    <x v="1"/>
    <n v="7.169999999999999"/>
    <n v="43.019999999999996"/>
    <s v="Robusta"/>
    <x v="1"/>
    <x v="0"/>
  </r>
  <r>
    <s v="WUG-76466-650"/>
    <x v="318"/>
    <s v="43439-94003-DW"/>
    <s v="L-D-0.5"/>
    <n v="3"/>
    <x v="306"/>
    <s v=""/>
    <x v="0"/>
    <x v="3"/>
    <s v="D"/>
    <x v="1"/>
    <n v="7.77"/>
    <n v="23.31"/>
    <s v="Liberica"/>
    <x v="2"/>
    <x v="1"/>
  </r>
  <r>
    <s v="RJV-08261-583"/>
    <x v="182"/>
    <s v="48497-29281-FE"/>
    <s v="A-D-0.2"/>
    <n v="5"/>
    <x v="355"/>
    <s v="pbessal@qq.com"/>
    <x v="2"/>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1"/>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1"/>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2"/>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0"/>
    <x v="1"/>
    <s v="D"/>
    <x v="2"/>
    <n v="27.945"/>
    <n v="167.67000000000002"/>
    <s v="Excelsa"/>
    <x v="2"/>
    <x v="1"/>
  </r>
  <r>
    <s v="UDH-24280-432"/>
    <x v="334"/>
    <s v="44865-58249-RY"/>
    <s v="L-L-1"/>
    <n v="4"/>
    <x v="373"/>
    <s v="nbroadberrieb4@gnu.org"/>
    <x v="1"/>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2"/>
    <x v="0"/>
    <s v="D"/>
    <x v="0"/>
    <n v="8.9499999999999993"/>
    <n v="26.849999999999998"/>
    <s v="Robusta"/>
    <x v="2"/>
    <x v="0"/>
  </r>
  <r>
    <s v="DWB-61381-370"/>
    <x v="337"/>
    <s v="11812-00461-KH"/>
    <s v="L-L-0.2"/>
    <n v="2"/>
    <x v="376"/>
    <s v="bgozzettb7@github.com"/>
    <x v="2"/>
    <x v="3"/>
    <s v="L"/>
    <x v="3"/>
    <n v="4.7549999999999999"/>
    <n v="9.51"/>
    <s v="Liberica"/>
    <x v="1"/>
    <x v="1"/>
  </r>
  <r>
    <s v="FRD-17347-990"/>
    <x v="80"/>
    <s v="46681-78850-ZW"/>
    <s v="A-D-1"/>
    <n v="4"/>
    <x v="377"/>
    <s v="tcraggsb8@house.gov"/>
    <x v="0"/>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2"/>
    <x v="1"/>
    <s v="M"/>
    <x v="0"/>
    <n v="13.75"/>
    <n v="68.75"/>
    <s v="Excelsa"/>
    <x v="0"/>
    <x v="0"/>
  </r>
  <r>
    <s v="LAW-80062-016"/>
    <x v="340"/>
    <s v="34546-70516-LR"/>
    <s v="E-M-0.5"/>
    <n v="6"/>
    <x v="380"/>
    <s v=""/>
    <x v="0"/>
    <x v="1"/>
    <s v="M"/>
    <x v="1"/>
    <n v="8.25"/>
    <n v="49.5"/>
    <s v="Excelsa"/>
    <x v="0"/>
    <x v="1"/>
  </r>
  <r>
    <s v="WKL-27981-758"/>
    <x v="177"/>
    <s v="73699-93557-FZ"/>
    <s v="A-M-2.5"/>
    <n v="2"/>
    <x v="381"/>
    <s v="fmiellbc@spiegel.de"/>
    <x v="1"/>
    <x v="2"/>
    <s v="M"/>
    <x v="2"/>
    <n v="25.874999999999996"/>
    <n v="51.749999999999993"/>
    <s v="Arabica"/>
    <x v="0"/>
    <x v="0"/>
  </r>
  <r>
    <s v="VRT-39834-265"/>
    <x v="341"/>
    <s v="86686-37462-CK"/>
    <s v="L-L-1"/>
    <n v="3"/>
    <x v="382"/>
    <s v=""/>
    <x v="0"/>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2"/>
    <x v="3"/>
    <s v="D"/>
    <x v="1"/>
    <n v="7.77"/>
    <n v="31.08"/>
    <s v="Libe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0"/>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2"/>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0"/>
    <x v="1"/>
    <s v="D"/>
    <x v="2"/>
    <n v="27.945"/>
    <n v="83.835000000000008"/>
    <s v="Excelsa"/>
    <x v="2"/>
    <x v="0"/>
  </r>
  <r>
    <s v="IKL-95976-565"/>
    <x v="355"/>
    <s v="53486-73919-BQ"/>
    <s v="A-M-1"/>
    <n v="2"/>
    <x v="402"/>
    <s v=""/>
    <x v="1"/>
    <x v="2"/>
    <s v="M"/>
    <x v="0"/>
    <n v="11.25"/>
    <n v="22.5"/>
    <s v="Arabica"/>
    <x v="0"/>
    <x v="1"/>
  </r>
  <r>
    <s v="XEY-48929-474"/>
    <x v="204"/>
    <s v="21889-94615-WT"/>
    <s v="L-M-2.5"/>
    <n v="6"/>
    <x v="403"/>
    <s v="lrignoldc1@miibeian.gov.cn"/>
    <x v="1"/>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1"/>
    <x v="1"/>
    <s v="M"/>
    <x v="1"/>
    <n v="8.25"/>
    <n v="8.25"/>
    <s v="Excels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0"/>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0"/>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0"/>
    <x v="1"/>
    <s v="L"/>
    <x v="3"/>
    <n v="4.4550000000000001"/>
    <n v="22.274999999999999"/>
    <s v="Excelsa"/>
    <x v="1"/>
    <x v="0"/>
  </r>
  <r>
    <s v="USN-68115-161"/>
    <x v="363"/>
    <s v="08120-16183-AW"/>
    <s v="E-M-0.2"/>
    <n v="6"/>
    <x v="414"/>
    <s v="rjacquemardcc@acquirethisname.com"/>
    <x v="0"/>
    <x v="1"/>
    <s v="M"/>
    <x v="3"/>
    <n v="4.125"/>
    <n v="24.75"/>
    <s v="Excelsa"/>
    <x v="0"/>
    <x v="1"/>
  </r>
  <r>
    <s v="IXU-20263-532"/>
    <x v="364"/>
    <s v="68044-89277-ML"/>
    <s v="L-M-2.5"/>
    <n v="2"/>
    <x v="415"/>
    <s v="kwarmancd@printfriendly.com"/>
    <x v="0"/>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1"/>
    <x v="0"/>
    <s v="M"/>
    <x v="1"/>
    <n v="5.97"/>
    <n v="17.91"/>
    <s v="Robusta"/>
    <x v="0"/>
    <x v="1"/>
  </r>
  <r>
    <s v="XDU-05471-219"/>
    <x v="366"/>
    <s v="60308-06944-GS"/>
    <s v="R-L-0.5"/>
    <n v="1"/>
    <x v="418"/>
    <s v="pdurbancg@symantec.com"/>
    <x v="0"/>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0"/>
    <x v="0"/>
    <s v="D"/>
    <x v="2"/>
    <n v="20.584999999999997"/>
    <n v="82.339999999999989"/>
    <s v="Robusta"/>
    <x v="2"/>
    <x v="0"/>
  </r>
  <r>
    <s v="EOL-92666-762"/>
    <x v="371"/>
    <s v="15776-91507-GT"/>
    <s v="L-L-0.2"/>
    <n v="2"/>
    <x v="424"/>
    <s v="sbarribalcn@microsoft.com"/>
    <x v="0"/>
    <x v="3"/>
    <s v="L"/>
    <x v="3"/>
    <n v="4.7549999999999999"/>
    <n v="9.51"/>
    <s v="Liberica"/>
    <x v="1"/>
    <x v="0"/>
  </r>
  <r>
    <s v="AJV-18231-334"/>
    <x v="372"/>
    <s v="23473-41001-CD"/>
    <s v="R-D-2.5"/>
    <n v="2"/>
    <x v="425"/>
    <s v="aadamidesco@bizjournals.com"/>
    <x v="0"/>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1"/>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0"/>
    <x v="0"/>
    <s v="D"/>
    <x v="1"/>
    <n v="5.3699999999999992"/>
    <n v="16.11"/>
    <s v="Robusta"/>
    <x v="2"/>
    <x v="0"/>
  </r>
  <r>
    <s v="BAQ-74241-156"/>
    <x v="376"/>
    <s v="99869-55718-UU"/>
    <s v="R-D-0.2"/>
    <n v="4"/>
    <x v="430"/>
    <s v="rmckallct@sakura.ne.jp"/>
    <x v="0"/>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0"/>
    <x v="1"/>
    <s v="M"/>
    <x v="0"/>
    <n v="13.75"/>
    <n v="27.5"/>
    <s v="Excelsa"/>
    <x v="0"/>
    <x v="1"/>
  </r>
  <r>
    <s v="LIS-96202-702"/>
    <x v="277"/>
    <s v="72028-63343-SU"/>
    <s v="L-D-2.5"/>
    <n v="4"/>
    <x v="433"/>
    <s v="abrentnallcw@biglobe.ne.jp"/>
    <x v="0"/>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1"/>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2"/>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1"/>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1"/>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0"/>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0"/>
    <x v="1"/>
    <s v="D"/>
    <x v="0"/>
    <n v="12.15"/>
    <n v="72.900000000000006"/>
    <s v="Excelsa"/>
    <x v="2"/>
    <x v="1"/>
  </r>
  <r>
    <s v="LKE-14821-285"/>
    <x v="393"/>
    <s v="13736-92418-JS"/>
    <s v="R-M-0.2"/>
    <n v="5"/>
    <x v="454"/>
    <s v="bsemkinsdk@unc.edu"/>
    <x v="0"/>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1"/>
    <x v="1"/>
    <s v="M"/>
    <x v="3"/>
    <n v="4.125"/>
    <n v="4.125"/>
    <s v="Excelsa"/>
    <x v="0"/>
    <x v="0"/>
  </r>
  <r>
    <s v="FBI-35855-418"/>
    <x v="189"/>
    <s v="06552-04430-AG"/>
    <s v="R-M-0.5"/>
    <n v="6"/>
    <x v="459"/>
    <s v="sfarnishdp@dmoz.org"/>
    <x v="0"/>
    <x v="0"/>
    <s v="M"/>
    <x v="1"/>
    <n v="5.97"/>
    <n v="35.82"/>
    <s v="Robusta"/>
    <x v="0"/>
    <x v="1"/>
  </r>
  <r>
    <s v="TXB-80533-417"/>
    <x v="8"/>
    <s v="54597-57004-QM"/>
    <s v="L-L-1"/>
    <n v="2"/>
    <x v="460"/>
    <s v="fjecockdq@unicef.org"/>
    <x v="2"/>
    <x v="3"/>
    <s v="L"/>
    <x v="0"/>
    <n v="15.85"/>
    <n v="31.7"/>
    <s v="Liberica"/>
    <x v="1"/>
    <x v="1"/>
  </r>
  <r>
    <s v="MBM-00112-248"/>
    <x v="397"/>
    <s v="50238-24377-ZS"/>
    <s v="L-L-1"/>
    <n v="5"/>
    <x v="461"/>
    <s v=""/>
    <x v="0"/>
    <x v="3"/>
    <s v="L"/>
    <x v="0"/>
    <n v="15.85"/>
    <n v="79.25"/>
    <s v="Liberica"/>
    <x v="1"/>
    <x v="0"/>
  </r>
  <r>
    <s v="EUO-69145-988"/>
    <x v="398"/>
    <s v="60370-41934-IF"/>
    <s v="E-D-0.2"/>
    <n v="3"/>
    <x v="462"/>
    <s v="hpallisterds@ning.com"/>
    <x v="1"/>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3"/>
    <x v="0"/>
    <s v="M"/>
    <x v="0"/>
    <n v="9.9499999999999993"/>
    <n v="49.75"/>
    <s v="Robusta"/>
    <x v="0"/>
    <x v="0"/>
  </r>
  <r>
    <s v="ALR-62963-723"/>
    <x v="401"/>
    <s v="80463-43913-WZ"/>
    <s v="R-D-0.2"/>
    <n v="3"/>
    <x v="465"/>
    <s v=""/>
    <x v="0"/>
    <x v="0"/>
    <s v="D"/>
    <x v="3"/>
    <n v="2.6849999999999996"/>
    <n v="8.0549999999999997"/>
    <s v="Robusta"/>
    <x v="2"/>
    <x v="0"/>
  </r>
  <r>
    <s v="JIG-27636-870"/>
    <x v="402"/>
    <s v="67204-04870-LG"/>
    <s v="R-L-1"/>
    <n v="4"/>
    <x v="466"/>
    <s v=""/>
    <x v="3"/>
    <x v="0"/>
    <s v="L"/>
    <x v="0"/>
    <n v="11.95"/>
    <n v="47.8"/>
    <s v="Robusta"/>
    <x v="1"/>
    <x v="1"/>
  </r>
  <r>
    <s v="CTE-31437-326"/>
    <x v="6"/>
    <s v="22721-63196-UJ"/>
    <s v="R-M-0.2"/>
    <n v="4"/>
    <x v="467"/>
    <s v="gduckerdx@patch.com"/>
    <x v="3"/>
    <x v="0"/>
    <s v="M"/>
    <x v="3"/>
    <n v="2.9849999999999999"/>
    <n v="11.94"/>
    <s v="Robusta"/>
    <x v="0"/>
    <x v="1"/>
  </r>
  <r>
    <s v="CTE-31437-326"/>
    <x v="6"/>
    <s v="22721-63196-UJ"/>
    <s v="E-M-0.2"/>
    <n v="4"/>
    <x v="467"/>
    <s v="gduckerdx@patch.com"/>
    <x v="3"/>
    <x v="1"/>
    <s v="M"/>
    <x v="3"/>
    <n v="4.125"/>
    <n v="16.5"/>
    <s v="Excelsa"/>
    <x v="0"/>
    <x v="1"/>
  </r>
  <r>
    <s v="CTE-31437-326"/>
    <x v="6"/>
    <s v="22721-63196-UJ"/>
    <s v="L-D-1"/>
    <n v="4"/>
    <x v="467"/>
    <s v="gduckerdx@patch.com"/>
    <x v="3"/>
    <x v="3"/>
    <s v="D"/>
    <x v="0"/>
    <n v="12.95"/>
    <n v="51.8"/>
    <s v="Liberica"/>
    <x v="2"/>
    <x v="1"/>
  </r>
  <r>
    <s v="CTE-31437-326"/>
    <x v="6"/>
    <s v="22721-63196-UJ"/>
    <s v="L-L-0.2"/>
    <n v="3"/>
    <x v="467"/>
    <s v="gduckerdx@patch.com"/>
    <x v="3"/>
    <x v="3"/>
    <s v="L"/>
    <x v="3"/>
    <n v="4.7549999999999999"/>
    <n v="14.265000000000001"/>
    <s v="Liberica"/>
    <x v="1"/>
    <x v="1"/>
  </r>
  <r>
    <s v="SLD-63003-334"/>
    <x v="403"/>
    <s v="55515-37571-RS"/>
    <s v="L-M-0.2"/>
    <n v="6"/>
    <x v="468"/>
    <s v="wstearleye1@census.gov"/>
    <x v="3"/>
    <x v="3"/>
    <s v="M"/>
    <x v="3"/>
    <n v="4.3650000000000002"/>
    <n v="26.19"/>
    <s v="Liberica"/>
    <x v="0"/>
    <x v="1"/>
  </r>
  <r>
    <s v="BXN-64230-789"/>
    <x v="404"/>
    <s v="25598-77476-CB"/>
    <s v="A-L-1"/>
    <n v="2"/>
    <x v="469"/>
    <s v="dwincere2@marriott.com"/>
    <x v="3"/>
    <x v="2"/>
    <s v="L"/>
    <x v="0"/>
    <n v="12.95"/>
    <n v="25.9"/>
    <s v="Arabica"/>
    <x v="1"/>
    <x v="0"/>
  </r>
  <r>
    <s v="XEE-37895-169"/>
    <x v="21"/>
    <s v="14888-85625-TM"/>
    <s v="A-L-2.5"/>
    <n v="3"/>
    <x v="470"/>
    <s v="plyfielde3@baidu.com"/>
    <x v="3"/>
    <x v="2"/>
    <s v="L"/>
    <x v="2"/>
    <n v="29.784999999999997"/>
    <n v="89.35499999999999"/>
    <s v="Arabica"/>
    <x v="1"/>
    <x v="0"/>
  </r>
  <r>
    <s v="ZTX-80764-911"/>
    <x v="239"/>
    <s v="92793-68332-NR"/>
    <s v="L-D-0.5"/>
    <n v="6"/>
    <x v="471"/>
    <s v="hperrise4@studiopress.com"/>
    <x v="3"/>
    <x v="3"/>
    <s v="D"/>
    <x v="1"/>
    <n v="7.77"/>
    <n v="46.62"/>
    <s v="Liberica"/>
    <x v="2"/>
    <x v="1"/>
  </r>
  <r>
    <s v="WVT-88135-549"/>
    <x v="405"/>
    <s v="66458-91190-YC"/>
    <s v="A-D-1"/>
    <n v="3"/>
    <x v="464"/>
    <s v="murione5@alexa.com"/>
    <x v="3"/>
    <x v="2"/>
    <s v="D"/>
    <x v="0"/>
    <n v="9.9499999999999993"/>
    <n v="29.849999999999998"/>
    <s v="Arabica"/>
    <x v="2"/>
    <x v="0"/>
  </r>
  <r>
    <s v="IPA-94170-889"/>
    <x v="292"/>
    <s v="64439-27325-LG"/>
    <s v="R-L-0.2"/>
    <n v="3"/>
    <x v="472"/>
    <s v="ckide6@narod.ru"/>
    <x v="3"/>
    <x v="0"/>
    <s v="L"/>
    <x v="3"/>
    <n v="3.5849999999999995"/>
    <n v="10.754999999999999"/>
    <s v="Robusta"/>
    <x v="1"/>
    <x v="0"/>
  </r>
  <r>
    <s v="YQL-63755-365"/>
    <x v="117"/>
    <s v="78570-76770-LB"/>
    <s v="A-M-0.2"/>
    <n v="4"/>
    <x v="473"/>
    <s v="cbeinee7@xinhuanet.com"/>
    <x v="3"/>
    <x v="2"/>
    <s v="M"/>
    <x v="3"/>
    <n v="3.375"/>
    <n v="13.5"/>
    <s v="Arabica"/>
    <x v="0"/>
    <x v="0"/>
  </r>
  <r>
    <s v="RKW-81145-984"/>
    <x v="406"/>
    <s v="98661-69719-VI"/>
    <s v="L-L-1"/>
    <n v="3"/>
    <x v="474"/>
    <s v="cbakeupe8@globo.com"/>
    <x v="3"/>
    <x v="3"/>
    <s v="L"/>
    <x v="0"/>
    <n v="15.85"/>
    <n v="47.55"/>
    <s v="Liberica"/>
    <x v="1"/>
    <x v="1"/>
  </r>
  <r>
    <s v="MBT-23379-866"/>
    <x v="407"/>
    <s v="82990-92703-IX"/>
    <s v="L-L-1"/>
    <n v="5"/>
    <x v="475"/>
    <s v="nhelkine9@example.com"/>
    <x v="3"/>
    <x v="3"/>
    <s v="L"/>
    <x v="0"/>
    <n v="15.85"/>
    <n v="79.25"/>
    <s v="Liberica"/>
    <x v="1"/>
    <x v="1"/>
  </r>
  <r>
    <s v="GEJ-39834-935"/>
    <x v="408"/>
    <s v="49412-86877-VY"/>
    <s v="L-M-0.2"/>
    <n v="6"/>
    <x v="476"/>
    <s v="pwitheringtonea@networkadvertising.org"/>
    <x v="3"/>
    <x v="3"/>
    <s v="M"/>
    <x v="3"/>
    <n v="4.3650000000000002"/>
    <n v="26.19"/>
    <s v="Liberica"/>
    <x v="0"/>
    <x v="0"/>
  </r>
  <r>
    <s v="KRW-91640-596"/>
    <x v="409"/>
    <s v="70879-00984-FJ"/>
    <s v="R-L-0.5"/>
    <n v="3"/>
    <x v="477"/>
    <s v="ttilzeyeb@hostgator.com"/>
    <x v="3"/>
    <x v="0"/>
    <s v="L"/>
    <x v="1"/>
    <n v="7.169999999999999"/>
    <n v="21.509999999999998"/>
    <s v="Robusta"/>
    <x v="1"/>
    <x v="1"/>
  </r>
  <r>
    <s v="AOT-70449-651"/>
    <x v="410"/>
    <s v="53414-73391-CR"/>
    <s v="R-D-2.5"/>
    <n v="5"/>
    <x v="478"/>
    <s v=""/>
    <x v="3"/>
    <x v="0"/>
    <s v="D"/>
    <x v="2"/>
    <n v="20.584999999999997"/>
    <n v="102.92499999999998"/>
    <s v="Robusta"/>
    <x v="2"/>
    <x v="0"/>
  </r>
  <r>
    <s v="DGC-21813-731"/>
    <x v="127"/>
    <s v="43606-83072-OA"/>
    <s v="L-D-0.2"/>
    <n v="2"/>
    <x v="479"/>
    <s v=""/>
    <x v="3"/>
    <x v="3"/>
    <s v="D"/>
    <x v="3"/>
    <n v="3.8849999999999998"/>
    <n v="7.77"/>
    <s v="Liberica"/>
    <x v="2"/>
    <x v="1"/>
  </r>
  <r>
    <s v="JBE-92943-643"/>
    <x v="411"/>
    <s v="84466-22864-CE"/>
    <s v="E-D-2.5"/>
    <n v="5"/>
    <x v="480"/>
    <s v="kimortsee@alexa.com"/>
    <x v="3"/>
    <x v="1"/>
    <s v="D"/>
    <x v="2"/>
    <n v="27.945"/>
    <n v="139.72499999999999"/>
    <s v="Excelsa"/>
    <x v="2"/>
    <x v="1"/>
  </r>
  <r>
    <s v="ZIL-34948-499"/>
    <x v="112"/>
    <s v="66458-91190-YC"/>
    <s v="A-D-0.5"/>
    <n v="2"/>
    <x v="464"/>
    <s v="murione5@alexa.com"/>
    <x v="3"/>
    <x v="2"/>
    <s v="D"/>
    <x v="1"/>
    <n v="5.97"/>
    <n v="11.94"/>
    <s v="Arabica"/>
    <x v="2"/>
    <x v="0"/>
  </r>
  <r>
    <s v="JSU-23781-256"/>
    <x v="412"/>
    <s v="76499-89100-JQ"/>
    <s v="L-D-0.2"/>
    <n v="1"/>
    <x v="481"/>
    <s v="marmisteadeg@blogtalkradio.com"/>
    <x v="3"/>
    <x v="3"/>
    <s v="D"/>
    <x v="3"/>
    <n v="3.8849999999999998"/>
    <n v="3.8849999999999998"/>
    <s v="Liberica"/>
    <x v="2"/>
    <x v="1"/>
  </r>
  <r>
    <s v="JSU-23781-256"/>
    <x v="412"/>
    <s v="76499-89100-JQ"/>
    <s v="R-M-1"/>
    <n v="4"/>
    <x v="481"/>
    <s v="marmisteadeg@blogtalkradio.com"/>
    <x v="3"/>
    <x v="0"/>
    <s v="M"/>
    <x v="0"/>
    <n v="9.9499999999999993"/>
    <n v="39.799999999999997"/>
    <s v="Robusta"/>
    <x v="0"/>
    <x v="1"/>
  </r>
  <r>
    <s v="VPX-44956-367"/>
    <x v="413"/>
    <s v="39582-35773-ZJ"/>
    <s v="R-M-0.5"/>
    <n v="5"/>
    <x v="482"/>
    <s v="vupstoneei@google.pl"/>
    <x v="3"/>
    <x v="0"/>
    <s v="M"/>
    <x v="1"/>
    <n v="5.97"/>
    <n v="29.849999999999998"/>
    <s v="Robusta"/>
    <x v="0"/>
    <x v="1"/>
  </r>
  <r>
    <s v="VTB-46451-959"/>
    <x v="414"/>
    <s v="66240-46962-IO"/>
    <s v="L-D-2.5"/>
    <n v="1"/>
    <x v="483"/>
    <s v="bbeelbyej@rediff.com"/>
    <x v="3"/>
    <x v="3"/>
    <s v="D"/>
    <x v="2"/>
    <n v="29.784999999999997"/>
    <n v="29.784999999999997"/>
    <s v="Liberica"/>
    <x v="2"/>
    <x v="1"/>
  </r>
  <r>
    <s v="DNZ-11665-950"/>
    <x v="415"/>
    <s v="10637-45522-ID"/>
    <s v="L-L-2.5"/>
    <n v="2"/>
    <x v="484"/>
    <s v=""/>
    <x v="3"/>
    <x v="3"/>
    <s v="L"/>
    <x v="2"/>
    <n v="36.454999999999998"/>
    <n v="72.91"/>
    <s v="Liberica"/>
    <x v="1"/>
    <x v="1"/>
  </r>
  <r>
    <s v="ITR-54735-364"/>
    <x v="416"/>
    <s v="92599-58687-CS"/>
    <s v="R-D-0.2"/>
    <n v="5"/>
    <x v="485"/>
    <s v=""/>
    <x v="3"/>
    <x v="0"/>
    <s v="D"/>
    <x v="3"/>
    <n v="2.6849999999999996"/>
    <n v="13.424999999999997"/>
    <s v="Robusta"/>
    <x v="2"/>
    <x v="0"/>
  </r>
  <r>
    <s v="YDS-02797-307"/>
    <x v="417"/>
    <s v="06058-48844-PI"/>
    <s v="E-M-2.5"/>
    <n v="4"/>
    <x v="486"/>
    <s v="wspeechlyem@amazon.com"/>
    <x v="3"/>
    <x v="1"/>
    <s v="M"/>
    <x v="2"/>
    <n v="31.624999999999996"/>
    <n v="126.49999999999999"/>
    <s v="Excelsa"/>
    <x v="0"/>
    <x v="0"/>
  </r>
  <r>
    <s v="BPG-68988-842"/>
    <x v="418"/>
    <s v="53631-24432-SY"/>
    <s v="E-M-0.5"/>
    <n v="5"/>
    <x v="487"/>
    <s v="iphillpoten@buzzfeed.com"/>
    <x v="3"/>
    <x v="1"/>
    <s v="M"/>
    <x v="1"/>
    <n v="8.25"/>
    <n v="41.25"/>
    <s v="Excelsa"/>
    <x v="0"/>
    <x v="1"/>
  </r>
  <r>
    <s v="XZG-51938-658"/>
    <x v="419"/>
    <s v="18275-73980-KL"/>
    <s v="E-L-0.5"/>
    <n v="6"/>
    <x v="488"/>
    <s v="lpennaccieo@statcounter.com"/>
    <x v="3"/>
    <x v="1"/>
    <s v="L"/>
    <x v="1"/>
    <n v="8.91"/>
    <n v="53.46"/>
    <s v="Excelsa"/>
    <x v="1"/>
    <x v="1"/>
  </r>
  <r>
    <s v="KAR-24978-271"/>
    <x v="420"/>
    <s v="23187-65750-HZ"/>
    <s v="R-M-1"/>
    <n v="6"/>
    <x v="489"/>
    <s v="sarpinep@moonfruit.com"/>
    <x v="3"/>
    <x v="0"/>
    <s v="M"/>
    <x v="0"/>
    <n v="9.9499999999999993"/>
    <n v="59.699999999999996"/>
    <s v="Robusta"/>
    <x v="0"/>
    <x v="1"/>
  </r>
  <r>
    <s v="FQK-28730-361"/>
    <x v="421"/>
    <s v="22725-79522-GP"/>
    <s v="R-M-1"/>
    <n v="6"/>
    <x v="490"/>
    <s v="dfrieseq@cargocollective.com"/>
    <x v="3"/>
    <x v="0"/>
    <s v="M"/>
    <x v="0"/>
    <n v="9.9499999999999993"/>
    <n v="59.699999999999996"/>
    <s v="Robusta"/>
    <x v="0"/>
    <x v="1"/>
  </r>
  <r>
    <s v="BGB-67996-089"/>
    <x v="422"/>
    <s v="06279-72603-JE"/>
    <s v="R-D-1"/>
    <n v="5"/>
    <x v="491"/>
    <s v="rsharerer@flavors.me"/>
    <x v="3"/>
    <x v="0"/>
    <s v="D"/>
    <x v="0"/>
    <n v="8.9499999999999993"/>
    <n v="44.75"/>
    <s v="Robusta"/>
    <x v="2"/>
    <x v="1"/>
  </r>
  <r>
    <s v="XMC-20620-809"/>
    <x v="423"/>
    <s v="83543-79246-ON"/>
    <s v="E-M-0.5"/>
    <n v="2"/>
    <x v="492"/>
    <s v="nnasebyes@umich.edu"/>
    <x v="3"/>
    <x v="1"/>
    <s v="M"/>
    <x v="1"/>
    <n v="8.25"/>
    <n v="16.5"/>
    <s v="Excelsa"/>
    <x v="0"/>
    <x v="0"/>
  </r>
  <r>
    <s v="ZSO-58292-191"/>
    <x v="109"/>
    <s v="66794-66795-VW"/>
    <s v="R-D-0.5"/>
    <n v="4"/>
    <x v="493"/>
    <s v=""/>
    <x v="3"/>
    <x v="0"/>
    <s v="D"/>
    <x v="1"/>
    <n v="5.3699999999999992"/>
    <n v="21.479999999999997"/>
    <s v="Robusta"/>
    <x v="2"/>
    <x v="1"/>
  </r>
  <r>
    <s v="LWJ-06793-303"/>
    <x v="204"/>
    <s v="95424-67020-AP"/>
    <s v="R-M-2.5"/>
    <n v="2"/>
    <x v="494"/>
    <s v="koculleneu@ca.gov"/>
    <x v="3"/>
    <x v="0"/>
    <s v="M"/>
    <x v="2"/>
    <n v="22.884999999999998"/>
    <n v="45.769999999999996"/>
    <s v="Robusta"/>
    <x v="0"/>
    <x v="0"/>
  </r>
  <r>
    <s v="FLM-82229-989"/>
    <x v="424"/>
    <s v="73017-69644-MS"/>
    <s v="L-L-0.2"/>
    <n v="2"/>
    <x v="495"/>
    <s v=""/>
    <x v="3"/>
    <x v="3"/>
    <s v="L"/>
    <x v="3"/>
    <n v="4.7549999999999999"/>
    <n v="9.51"/>
    <s v="Liberica"/>
    <x v="1"/>
    <x v="1"/>
  </r>
  <r>
    <s v="CPV-90280-133"/>
    <x v="13"/>
    <s v="66458-91190-YC"/>
    <s v="R-D-0.2"/>
    <n v="3"/>
    <x v="464"/>
    <s v="murione5@alexa.com"/>
    <x v="3"/>
    <x v="0"/>
    <s v="D"/>
    <x v="3"/>
    <n v="2.6849999999999996"/>
    <n v="8.0549999999999997"/>
    <s v="Robusta"/>
    <x v="2"/>
    <x v="0"/>
  </r>
  <r>
    <s v="OGW-60685-912"/>
    <x v="224"/>
    <s v="67423-10113-LM"/>
    <s v="E-D-2.5"/>
    <n v="4"/>
    <x v="496"/>
    <s v="hbranganex@woothemes.com"/>
    <x v="3"/>
    <x v="1"/>
    <s v="D"/>
    <x v="2"/>
    <n v="27.945"/>
    <n v="111.78"/>
    <s v="Excelsa"/>
    <x v="2"/>
    <x v="0"/>
  </r>
  <r>
    <s v="DEC-11160-362"/>
    <x v="220"/>
    <s v="48582-05061-RY"/>
    <s v="R-D-0.2"/>
    <n v="4"/>
    <x v="497"/>
    <s v="agallyoney@engadget.com"/>
    <x v="3"/>
    <x v="0"/>
    <s v="D"/>
    <x v="3"/>
    <n v="2.6849999999999996"/>
    <n v="10.739999999999998"/>
    <s v="Robusta"/>
    <x v="2"/>
    <x v="0"/>
  </r>
  <r>
    <s v="WCT-07869-499"/>
    <x v="91"/>
    <s v="32031-49093-KE"/>
    <s v="R-D-0.5"/>
    <n v="5"/>
    <x v="498"/>
    <s v="bdomangeez@yahoo.co.jp"/>
    <x v="3"/>
    <x v="0"/>
    <s v="D"/>
    <x v="1"/>
    <n v="5.3699999999999992"/>
    <n v="26.849999999999994"/>
    <s v="Robusta"/>
    <x v="2"/>
    <x v="1"/>
  </r>
  <r>
    <s v="FHD-89872-325"/>
    <x v="425"/>
    <s v="31715-98714-OO"/>
    <s v="L-L-1"/>
    <n v="4"/>
    <x v="499"/>
    <s v="koslerf0@gmpg.org"/>
    <x v="3"/>
    <x v="3"/>
    <s v="L"/>
    <x v="0"/>
    <n v="15.85"/>
    <n v="63.4"/>
    <s v="Liberica"/>
    <x v="1"/>
    <x v="0"/>
  </r>
  <r>
    <s v="AZF-45991-584"/>
    <x v="426"/>
    <s v="73759-17258-KA"/>
    <s v="A-D-2.5"/>
    <n v="1"/>
    <x v="500"/>
    <s v=""/>
    <x v="3"/>
    <x v="2"/>
    <s v="D"/>
    <x v="2"/>
    <n v="22.884999999999998"/>
    <n v="22.884999999999998"/>
    <s v="Arabica"/>
    <x v="2"/>
    <x v="0"/>
  </r>
  <r>
    <s v="MDG-14481-513"/>
    <x v="427"/>
    <s v="64897-79178-MH"/>
    <s v="A-M-2.5"/>
    <n v="4"/>
    <x v="501"/>
    <s v="zpellettf2@dailymotion.com"/>
    <x v="3"/>
    <x v="2"/>
    <s v="M"/>
    <x v="2"/>
    <n v="25.874999999999996"/>
    <n v="103.49999999999999"/>
    <s v="Arabica"/>
    <x v="0"/>
    <x v="1"/>
  </r>
  <r>
    <s v="OFN-49424-848"/>
    <x v="428"/>
    <s v="73346-85564-JB"/>
    <s v="R-L-2.5"/>
    <n v="2"/>
    <x v="502"/>
    <s v="isprakesf3@spiegel.de"/>
    <x v="3"/>
    <x v="0"/>
    <s v="L"/>
    <x v="2"/>
    <n v="27.484999999999996"/>
    <n v="54.969999999999992"/>
    <s v="Robusta"/>
    <x v="1"/>
    <x v="1"/>
  </r>
  <r>
    <s v="NFA-03411-746"/>
    <x v="383"/>
    <s v="07476-13102-NJ"/>
    <s v="A-L-0.5"/>
    <n v="2"/>
    <x v="503"/>
    <s v="hfromantf4@ucsd.edu"/>
    <x v="3"/>
    <x v="2"/>
    <s v="L"/>
    <x v="1"/>
    <n v="7.77"/>
    <n v="15.54"/>
    <s v="Arabica"/>
    <x v="1"/>
    <x v="1"/>
  </r>
  <r>
    <s v="CYM-74988-450"/>
    <x v="156"/>
    <s v="87223-37422-SK"/>
    <s v="L-D-0.2"/>
    <n v="4"/>
    <x v="504"/>
    <s v="rflearf5@artisteer.com"/>
    <x v="3"/>
    <x v="3"/>
    <s v="D"/>
    <x v="3"/>
    <n v="3.8849999999999998"/>
    <n v="15.54"/>
    <s v="Liberica"/>
    <x v="2"/>
    <x v="1"/>
  </r>
  <r>
    <s v="WTV-24996-658"/>
    <x v="429"/>
    <s v="57837-15577-YK"/>
    <s v="E-D-2.5"/>
    <n v="3"/>
    <x v="505"/>
    <s v=""/>
    <x v="3"/>
    <x v="1"/>
    <s v="D"/>
    <x v="2"/>
    <n v="27.945"/>
    <n v="83.835000000000008"/>
    <s v="Excelsa"/>
    <x v="2"/>
    <x v="1"/>
  </r>
  <r>
    <s v="DSL-69915-544"/>
    <x v="103"/>
    <s v="10142-55267-YO"/>
    <s v="R-L-0.2"/>
    <n v="3"/>
    <x v="506"/>
    <s v="wlightollersf9@baidu.com"/>
    <x v="3"/>
    <x v="0"/>
    <s v="L"/>
    <x v="3"/>
    <n v="3.5849999999999995"/>
    <n v="10.754999999999999"/>
    <s v="Robusta"/>
    <x v="1"/>
    <x v="0"/>
  </r>
  <r>
    <s v="NBT-35757-542"/>
    <x v="361"/>
    <s v="73647-66148-VM"/>
    <s v="E-L-0.2"/>
    <n v="3"/>
    <x v="507"/>
    <s v="bmundenf8@elpais.com"/>
    <x v="3"/>
    <x v="1"/>
    <s v="L"/>
    <x v="3"/>
    <n v="4.4550000000000001"/>
    <n v="13.365"/>
    <s v="Excelsa"/>
    <x v="1"/>
    <x v="0"/>
  </r>
  <r>
    <s v="OYU-25085-528"/>
    <x v="120"/>
    <s v="10142-55267-YO"/>
    <s v="E-L-0.2"/>
    <n v="4"/>
    <x v="506"/>
    <s v="wlightollersf9@baidu.com"/>
    <x v="3"/>
    <x v="1"/>
    <s v="L"/>
    <x v="3"/>
    <n v="4.4550000000000001"/>
    <n v="17.82"/>
    <s v="Excelsa"/>
    <x v="1"/>
    <x v="0"/>
  </r>
  <r>
    <s v="XCG-07109-195"/>
    <x v="430"/>
    <s v="92976-19453-DT"/>
    <s v="L-D-0.2"/>
    <n v="6"/>
    <x v="508"/>
    <s v="nbrakespearfa@rediff.com"/>
    <x v="3"/>
    <x v="3"/>
    <s v="D"/>
    <x v="3"/>
    <n v="3.8849999999999998"/>
    <n v="23.31"/>
    <s v="Liberica"/>
    <x v="2"/>
    <x v="0"/>
  </r>
  <r>
    <s v="YZA-25234-630"/>
    <x v="125"/>
    <s v="89757-51438-HX"/>
    <s v="E-D-0.2"/>
    <n v="2"/>
    <x v="509"/>
    <s v="mglawsopfb@reverbnation.com"/>
    <x v="3"/>
    <x v="1"/>
    <s v="D"/>
    <x v="3"/>
    <n v="3.645"/>
    <n v="7.29"/>
    <s v="Excelsa"/>
    <x v="2"/>
    <x v="1"/>
  </r>
  <r>
    <s v="OKU-29966-417"/>
    <x v="431"/>
    <s v="76192-13390-HZ"/>
    <s v="E-L-0.2"/>
    <n v="4"/>
    <x v="510"/>
    <s v="galbertsfc@etsy.com"/>
    <x v="3"/>
    <x v="1"/>
    <s v="L"/>
    <x v="3"/>
    <n v="4.4550000000000001"/>
    <n v="17.82"/>
    <s v="Excelsa"/>
    <x v="1"/>
    <x v="0"/>
  </r>
  <r>
    <s v="MEX-29350-659"/>
    <x v="40"/>
    <s v="02009-87294-SY"/>
    <s v="E-M-1"/>
    <n v="5"/>
    <x v="511"/>
    <s v="vpolglasefd@about.me"/>
    <x v="3"/>
    <x v="1"/>
    <s v="M"/>
    <x v="0"/>
    <n v="13.75"/>
    <n v="68.75"/>
    <s v="Excelsa"/>
    <x v="0"/>
    <x v="1"/>
  </r>
  <r>
    <s v="NOY-99738-977"/>
    <x v="432"/>
    <s v="82872-34456-LJ"/>
    <s v="R-L-2.5"/>
    <n v="2"/>
    <x v="512"/>
    <s v=""/>
    <x v="3"/>
    <x v="0"/>
    <s v="L"/>
    <x v="2"/>
    <n v="27.484999999999996"/>
    <n v="54.969999999999992"/>
    <s v="Robusta"/>
    <x v="1"/>
    <x v="0"/>
  </r>
  <r>
    <s v="TCR-01064-030"/>
    <x v="254"/>
    <s v="13181-04387-LI"/>
    <s v="E-M-1"/>
    <n v="6"/>
    <x v="513"/>
    <s v="sbuschff@so-net.ne.jp"/>
    <x v="3"/>
    <x v="1"/>
    <s v="M"/>
    <x v="0"/>
    <n v="13.75"/>
    <n v="82.5"/>
    <s v="Excelsa"/>
    <x v="0"/>
    <x v="1"/>
  </r>
  <r>
    <s v="YUL-42750-776"/>
    <x v="219"/>
    <s v="24845-36117-TI"/>
    <s v="L-M-0.2"/>
    <n v="2"/>
    <x v="514"/>
    <s v="craisbeckfg@webnode.com"/>
    <x v="3"/>
    <x v="3"/>
    <s v="M"/>
    <x v="3"/>
    <n v="4.3650000000000002"/>
    <n v="8.73"/>
    <s v="Liberica"/>
    <x v="0"/>
    <x v="0"/>
  </r>
  <r>
    <s v="XQJ-86887-506"/>
    <x v="433"/>
    <s v="66458-91190-YC"/>
    <s v="E-L-1"/>
    <n v="4"/>
    <x v="464"/>
    <s v="murione5@alexa.com"/>
    <x v="3"/>
    <x v="1"/>
    <s v="L"/>
    <x v="0"/>
    <n v="14.85"/>
    <n v="59.4"/>
    <s v="Excelsa"/>
    <x v="1"/>
    <x v="0"/>
  </r>
  <r>
    <s v="CUN-90044-279"/>
    <x v="434"/>
    <s v="86646-65810-TD"/>
    <s v="L-D-0.2"/>
    <n v="4"/>
    <x v="515"/>
    <s v=""/>
    <x v="3"/>
    <x v="3"/>
    <s v="D"/>
    <x v="3"/>
    <n v="3.8849999999999998"/>
    <n v="15.54"/>
    <s v="Liberica"/>
    <x v="2"/>
    <x v="0"/>
  </r>
  <r>
    <s v="ICC-73030-502"/>
    <x v="435"/>
    <s v="59480-02795-IU"/>
    <s v="A-L-1"/>
    <n v="3"/>
    <x v="516"/>
    <s v="raynoldfj@ustream.tv"/>
    <x v="3"/>
    <x v="2"/>
    <s v="L"/>
    <x v="0"/>
    <n v="12.95"/>
    <n v="38.849999999999994"/>
    <s v="Arabica"/>
    <x v="1"/>
    <x v="0"/>
  </r>
  <r>
    <s v="ADP-04506-084"/>
    <x v="436"/>
    <s v="61809-87758-LJ"/>
    <s v="E-M-2.5"/>
    <n v="6"/>
    <x v="517"/>
    <s v=""/>
    <x v="3"/>
    <x v="1"/>
    <s v="M"/>
    <x v="2"/>
    <n v="31.624999999999996"/>
    <n v="189.74999999999997"/>
    <s v="Excelsa"/>
    <x v="0"/>
    <x v="0"/>
  </r>
  <r>
    <s v="PNU-22150-408"/>
    <x v="437"/>
    <s v="77408-43873-RS"/>
    <s v="A-D-0.2"/>
    <n v="6"/>
    <x v="518"/>
    <s v=""/>
    <x v="3"/>
    <x v="2"/>
    <s v="D"/>
    <x v="3"/>
    <n v="2.9849999999999999"/>
    <n v="17.91"/>
    <s v="Arabica"/>
    <x v="2"/>
    <x v="0"/>
  </r>
  <r>
    <s v="VSQ-07182-513"/>
    <x v="438"/>
    <s v="18366-65239-WF"/>
    <s v="L-L-0.2"/>
    <n v="6"/>
    <x v="519"/>
    <s v="bgrecefm@naver.com"/>
    <x v="3"/>
    <x v="3"/>
    <s v="L"/>
    <x v="3"/>
    <n v="4.7549999999999999"/>
    <n v="28.53"/>
    <s v="Liberica"/>
    <x v="1"/>
    <x v="1"/>
  </r>
  <r>
    <s v="SPF-31673-217"/>
    <x v="439"/>
    <s v="19485-98072-PS"/>
    <s v="E-M-1"/>
    <n v="6"/>
    <x v="520"/>
    <s v="dflintiffg1@e-recht24.de"/>
    <x v="3"/>
    <x v="1"/>
    <s v="M"/>
    <x v="0"/>
    <n v="13.75"/>
    <n v="82.5"/>
    <s v="Excelsa"/>
    <x v="0"/>
    <x v="1"/>
  </r>
  <r>
    <s v="NEX-63825-598"/>
    <x v="175"/>
    <s v="72072-33025-SD"/>
    <s v="R-L-0.5"/>
    <n v="2"/>
    <x v="521"/>
    <s v="athysfo@cdc.gov"/>
    <x v="3"/>
    <x v="0"/>
    <s v="L"/>
    <x v="1"/>
    <n v="7.169999999999999"/>
    <n v="14.339999999999998"/>
    <s v="Robusta"/>
    <x v="1"/>
    <x v="1"/>
  </r>
  <r>
    <s v="XPG-66112-335"/>
    <x v="440"/>
    <s v="58118-22461-GC"/>
    <s v="R-D-2.5"/>
    <n v="4"/>
    <x v="522"/>
    <s v="jchuggfp@about.me"/>
    <x v="3"/>
    <x v="0"/>
    <s v="D"/>
    <x v="2"/>
    <n v="20.584999999999997"/>
    <n v="82.339999999999989"/>
    <s v="Robusta"/>
    <x v="2"/>
    <x v="1"/>
  </r>
  <r>
    <s v="NSQ-72210-345"/>
    <x v="441"/>
    <s v="90940-63327-DJ"/>
    <s v="A-M-0.2"/>
    <n v="6"/>
    <x v="523"/>
    <s v="akelstonfq@sakura.ne.jp"/>
    <x v="3"/>
    <x v="2"/>
    <s v="M"/>
    <x v="3"/>
    <n v="3.375"/>
    <n v="20.25"/>
    <s v="Arabica"/>
    <x v="0"/>
    <x v="0"/>
  </r>
  <r>
    <s v="XRR-28376-277"/>
    <x v="442"/>
    <s v="64481-42546-II"/>
    <s v="R-L-2.5"/>
    <n v="6"/>
    <x v="524"/>
    <s v=""/>
    <x v="3"/>
    <x v="0"/>
    <s v="L"/>
    <x v="2"/>
    <n v="27.484999999999996"/>
    <n v="164.90999999999997"/>
    <s v="Robusta"/>
    <x v="1"/>
    <x v="1"/>
  </r>
  <r>
    <s v="WHQ-25197-475"/>
    <x v="443"/>
    <s v="27536-28463-NJ"/>
    <s v="L-L-0.2"/>
    <n v="4"/>
    <x v="525"/>
    <s v="cmottramfs@harvard.edu"/>
    <x v="3"/>
    <x v="3"/>
    <s v="L"/>
    <x v="3"/>
    <n v="4.7549999999999999"/>
    <n v="19.02"/>
    <s v="Liberica"/>
    <x v="1"/>
    <x v="0"/>
  </r>
  <r>
    <s v="HMB-30634-745"/>
    <x v="216"/>
    <s v="19485-98072-PS"/>
    <s v="A-D-2.5"/>
    <n v="6"/>
    <x v="520"/>
    <s v="dflintiffg1@e-recht24.de"/>
    <x v="3"/>
    <x v="2"/>
    <s v="D"/>
    <x v="2"/>
    <n v="22.884999999999998"/>
    <n v="137.31"/>
    <s v="Arabica"/>
    <x v="2"/>
    <x v="1"/>
  </r>
  <r>
    <s v="XTL-68000-371"/>
    <x v="444"/>
    <s v="70140-82812-KD"/>
    <s v="A-M-0.5"/>
    <n v="4"/>
    <x v="526"/>
    <s v="dsangwinfu@weebly.com"/>
    <x v="3"/>
    <x v="2"/>
    <s v="M"/>
    <x v="1"/>
    <n v="6.75"/>
    <n v="27"/>
    <s v="Arabica"/>
    <x v="0"/>
    <x v="1"/>
  </r>
  <r>
    <s v="YES-51109-625"/>
    <x v="37"/>
    <s v="91895-55605-LS"/>
    <s v="E-L-0.5"/>
    <n v="4"/>
    <x v="527"/>
    <s v="eaizikowitzfv@virginia.edu"/>
    <x v="3"/>
    <x v="1"/>
    <s v="L"/>
    <x v="1"/>
    <n v="8.91"/>
    <n v="35.64"/>
    <s v="Excelsa"/>
    <x v="1"/>
    <x v="1"/>
  </r>
  <r>
    <s v="EAY-89850-211"/>
    <x v="445"/>
    <s v="43155-71724-XP"/>
    <s v="A-D-0.2"/>
    <n v="2"/>
    <x v="528"/>
    <s v=""/>
    <x v="3"/>
    <x v="2"/>
    <s v="D"/>
    <x v="3"/>
    <n v="2.9849999999999999"/>
    <n v="5.97"/>
    <s v="Arabica"/>
    <x v="2"/>
    <x v="0"/>
  </r>
  <r>
    <s v="IOQ-84840-827"/>
    <x v="446"/>
    <s v="32038-81174-JF"/>
    <s v="A-M-1"/>
    <n v="6"/>
    <x v="529"/>
    <s v="cvenourfx@ask.com"/>
    <x v="3"/>
    <x v="2"/>
    <s v="M"/>
    <x v="0"/>
    <n v="11.25"/>
    <n v="67.5"/>
    <s v="Arabica"/>
    <x v="0"/>
    <x v="1"/>
  </r>
  <r>
    <s v="FBD-56220-430"/>
    <x v="245"/>
    <s v="59205-20324-NB"/>
    <s v="R-L-0.2"/>
    <n v="6"/>
    <x v="530"/>
    <s v="mharbyfy@163.com"/>
    <x v="3"/>
    <x v="0"/>
    <s v="L"/>
    <x v="3"/>
    <n v="3.5849999999999995"/>
    <n v="21.509999999999998"/>
    <s v="Robusta"/>
    <x v="1"/>
    <x v="0"/>
  </r>
  <r>
    <s v="COV-52659-202"/>
    <x v="447"/>
    <s v="99899-54612-NX"/>
    <s v="L-M-2.5"/>
    <n v="2"/>
    <x v="531"/>
    <s v="rthickpennyfz@cafepress.com"/>
    <x v="3"/>
    <x v="3"/>
    <s v="M"/>
    <x v="2"/>
    <n v="33.464999999999996"/>
    <n v="66.929999999999993"/>
    <s v="Liberica"/>
    <x v="0"/>
    <x v="1"/>
  </r>
  <r>
    <s v="YUO-76652-814"/>
    <x v="448"/>
    <s v="26248-84194-FI"/>
    <s v="A-D-0.2"/>
    <n v="6"/>
    <x v="532"/>
    <s v="pormerodg0@redcross.org"/>
    <x v="3"/>
    <x v="2"/>
    <s v="D"/>
    <x v="3"/>
    <n v="2.9849999999999999"/>
    <n v="17.91"/>
    <s v="Arabica"/>
    <x v="2"/>
    <x v="1"/>
  </r>
  <r>
    <s v="PBT-36926-102"/>
    <x v="344"/>
    <s v="19485-98072-PS"/>
    <s v="L-M-1"/>
    <n v="4"/>
    <x v="520"/>
    <s v="dflintiffg1@e-recht24.de"/>
    <x v="3"/>
    <x v="3"/>
    <s v="M"/>
    <x v="0"/>
    <n v="14.55"/>
    <n v="58.2"/>
    <s v="Liberica"/>
    <x v="0"/>
    <x v="1"/>
  </r>
  <r>
    <s v="BLV-60087-454"/>
    <x v="152"/>
    <s v="84493-71314-WX"/>
    <s v="E-L-0.2"/>
    <n v="3"/>
    <x v="533"/>
    <s v="tzanettig2@gravatar.com"/>
    <x v="3"/>
    <x v="1"/>
    <s v="L"/>
    <x v="3"/>
    <n v="4.4550000000000001"/>
    <n v="13.365"/>
    <s v="Excelsa"/>
    <x v="1"/>
    <x v="1"/>
  </r>
  <r>
    <s v="BLV-60087-454"/>
    <x v="152"/>
    <s v="84493-71314-WX"/>
    <s v="A-M-0.5"/>
    <n v="5"/>
    <x v="533"/>
    <s v="tzanettig2@gravatar.com"/>
    <x v="3"/>
    <x v="2"/>
    <s v="M"/>
    <x v="1"/>
    <n v="6.75"/>
    <n v="33.75"/>
    <s v="Arabica"/>
    <x v="0"/>
    <x v="1"/>
  </r>
  <r>
    <s v="QYC-63914-195"/>
    <x v="449"/>
    <s v="39789-43945-IV"/>
    <s v="E-L-1"/>
    <n v="3"/>
    <x v="534"/>
    <s v="rkirtleyg4@hatena.ne.jp"/>
    <x v="3"/>
    <x v="1"/>
    <s v="L"/>
    <x v="0"/>
    <n v="14.85"/>
    <n v="44.55"/>
    <s v="Excelsa"/>
    <x v="1"/>
    <x v="0"/>
  </r>
  <r>
    <s v="OIB-77163-890"/>
    <x v="450"/>
    <s v="38972-89678-ZM"/>
    <s v="E-L-0.5"/>
    <n v="5"/>
    <x v="535"/>
    <s v="cclemencetg5@weather.com"/>
    <x v="3"/>
    <x v="1"/>
    <s v="L"/>
    <x v="1"/>
    <n v="8.91"/>
    <n v="44.55"/>
    <s v="Excelsa"/>
    <x v="1"/>
    <x v="0"/>
  </r>
  <r>
    <s v="SGS-87525-238"/>
    <x v="451"/>
    <s v="91465-84526-IJ"/>
    <s v="E-D-1"/>
    <n v="5"/>
    <x v="536"/>
    <s v="rdonetg6@oakley.com"/>
    <x v="3"/>
    <x v="1"/>
    <s v="D"/>
    <x v="0"/>
    <n v="12.15"/>
    <n v="60.75"/>
    <s v="Excelsa"/>
    <x v="2"/>
    <x v="1"/>
  </r>
  <r>
    <s v="GQR-12490-152"/>
    <x v="83"/>
    <s v="22832-98538-RB"/>
    <s v="R-L-0.2"/>
    <n v="1"/>
    <x v="537"/>
    <s v="sgaweng7@creativecommons.org"/>
    <x v="3"/>
    <x v="0"/>
    <s v="L"/>
    <x v="3"/>
    <n v="3.5849999999999995"/>
    <n v="3.5849999999999995"/>
    <s v="Robusta"/>
    <x v="1"/>
    <x v="0"/>
  </r>
  <r>
    <s v="UOJ-28238-299"/>
    <x v="452"/>
    <s v="30844-91890-ZA"/>
    <s v="R-L-0.2"/>
    <n v="6"/>
    <x v="538"/>
    <s v="rreadieg8@guardian.co.uk"/>
    <x v="3"/>
    <x v="0"/>
    <s v="L"/>
    <x v="3"/>
    <n v="3.5849999999999995"/>
    <n v="21.509999999999998"/>
    <s v="Robusta"/>
    <x v="1"/>
    <x v="1"/>
  </r>
  <r>
    <s v="ETD-58130-674"/>
    <x v="453"/>
    <s v="05325-97750-WP"/>
    <s v="E-M-0.5"/>
    <n v="2"/>
    <x v="539"/>
    <s v="cverissimogh@theglobeandmail.com"/>
    <x v="3"/>
    <x v="1"/>
    <s v="M"/>
    <x v="1"/>
    <n v="8.25"/>
    <n v="16.5"/>
    <s v="Excelsa"/>
    <x v="0"/>
    <x v="0"/>
  </r>
  <r>
    <s v="UPF-60123-025"/>
    <x v="454"/>
    <s v="88992-49081-AT"/>
    <s v="R-L-2.5"/>
    <n v="3"/>
    <x v="540"/>
    <s v=""/>
    <x v="3"/>
    <x v="0"/>
    <s v="L"/>
    <x v="2"/>
    <n v="27.484999999999996"/>
    <n v="82.454999999999984"/>
    <s v="Robusta"/>
    <x v="1"/>
    <x v="1"/>
  </r>
  <r>
    <s v="NQS-01613-687"/>
    <x v="455"/>
    <s v="10204-31464-SA"/>
    <s v="L-D-0.5"/>
    <n v="1"/>
    <x v="541"/>
    <s v="bogb@elpais.com"/>
    <x v="3"/>
    <x v="3"/>
    <s v="D"/>
    <x v="1"/>
    <n v="7.77"/>
    <n v="7.77"/>
    <s v="Liberica"/>
    <x v="2"/>
    <x v="0"/>
  </r>
  <r>
    <s v="MGH-36050-573"/>
    <x v="456"/>
    <s v="75156-80911-YT"/>
    <s v="R-M-0.5"/>
    <n v="2"/>
    <x v="542"/>
    <s v="vstansburygc@unblog.fr"/>
    <x v="3"/>
    <x v="0"/>
    <s v="M"/>
    <x v="1"/>
    <n v="5.97"/>
    <n v="11.94"/>
    <s v="Robusta"/>
    <x v="0"/>
    <x v="0"/>
  </r>
  <r>
    <s v="UVF-59322-459"/>
    <x v="373"/>
    <s v="53971-49906-PZ"/>
    <s v="E-L-2.5"/>
    <n v="6"/>
    <x v="543"/>
    <s v="dheinonengd@printfriendly.com"/>
    <x v="3"/>
    <x v="1"/>
    <s v="L"/>
    <x v="2"/>
    <n v="34.154999999999994"/>
    <n v="204.92999999999995"/>
    <s v="Excelsa"/>
    <x v="1"/>
    <x v="1"/>
  </r>
  <r>
    <s v="VET-41158-896"/>
    <x v="457"/>
    <s v="10728-17633-ST"/>
    <s v="E-M-2.5"/>
    <n v="2"/>
    <x v="544"/>
    <s v="jshentonge@google.com.hk"/>
    <x v="3"/>
    <x v="1"/>
    <s v="M"/>
    <x v="2"/>
    <n v="31.624999999999996"/>
    <n v="63.249999999999993"/>
    <s v="Excelsa"/>
    <x v="0"/>
    <x v="0"/>
  </r>
  <r>
    <s v="XYL-52196-459"/>
    <x v="458"/>
    <s v="13549-65017-VE"/>
    <s v="R-D-0.2"/>
    <n v="3"/>
    <x v="545"/>
    <s v="jwilkissongf@nba.com"/>
    <x v="3"/>
    <x v="0"/>
    <s v="D"/>
    <x v="3"/>
    <n v="2.6849999999999996"/>
    <n v="8.0549999999999997"/>
    <s v="Robusta"/>
    <x v="2"/>
    <x v="0"/>
  </r>
  <r>
    <s v="BPZ-51283-916"/>
    <x v="264"/>
    <s v="87688-42420-TO"/>
    <s v="A-M-2.5"/>
    <n v="2"/>
    <x v="546"/>
    <s v=""/>
    <x v="3"/>
    <x v="2"/>
    <s v="M"/>
    <x v="2"/>
    <n v="25.874999999999996"/>
    <n v="51.749999999999993"/>
    <s v="Arabica"/>
    <x v="0"/>
    <x v="1"/>
  </r>
  <r>
    <s v="VQW-91903-926"/>
    <x v="459"/>
    <s v="05325-97750-WP"/>
    <s v="E-D-2.5"/>
    <n v="1"/>
    <x v="539"/>
    <s v="cverissimogh@theglobeandmail.com"/>
    <x v="3"/>
    <x v="1"/>
    <s v="D"/>
    <x v="2"/>
    <n v="27.945"/>
    <n v="27.945"/>
    <s v="Excelsa"/>
    <x v="2"/>
    <x v="0"/>
  </r>
  <r>
    <s v="OLF-77983-457"/>
    <x v="460"/>
    <s v="51901-35210-UI"/>
    <s v="A-L-2.5"/>
    <n v="2"/>
    <x v="547"/>
    <s v="gstarcksgi@abc.net.au"/>
    <x v="3"/>
    <x v="2"/>
    <s v="L"/>
    <x v="2"/>
    <n v="29.784999999999997"/>
    <n v="59.569999999999993"/>
    <s v="Arabica"/>
    <x v="1"/>
    <x v="1"/>
  </r>
  <r>
    <s v="MVI-04946-827"/>
    <x v="461"/>
    <s v="62483-50867-OM"/>
    <s v="E-L-1"/>
    <n v="1"/>
    <x v="548"/>
    <s v=""/>
    <x v="3"/>
    <x v="1"/>
    <s v="L"/>
    <x v="0"/>
    <n v="14.85"/>
    <n v="14.85"/>
    <s v="Excelsa"/>
    <x v="1"/>
    <x v="1"/>
  </r>
  <r>
    <s v="UOG-94188-104"/>
    <x v="219"/>
    <s v="92753-50029-SD"/>
    <s v="A-M-0.5"/>
    <n v="5"/>
    <x v="549"/>
    <s v="kscholardgk@sbwire.com"/>
    <x v="3"/>
    <x v="2"/>
    <s v="M"/>
    <x v="1"/>
    <n v="6.75"/>
    <n v="33.75"/>
    <s v="Arabica"/>
    <x v="0"/>
    <x v="1"/>
  </r>
  <r>
    <s v="DSN-15872-519"/>
    <x v="462"/>
    <s v="53809-98498-SN"/>
    <s v="L-L-2.5"/>
    <n v="4"/>
    <x v="550"/>
    <s v="bkindleygl@wikimedia.org"/>
    <x v="3"/>
    <x v="3"/>
    <s v="L"/>
    <x v="2"/>
    <n v="36.454999999999998"/>
    <n v="145.82"/>
    <s v="Liberica"/>
    <x v="1"/>
    <x v="0"/>
  </r>
  <r>
    <s v="OUQ-73954-002"/>
    <x v="463"/>
    <s v="66308-13503-KD"/>
    <s v="R-M-0.2"/>
    <n v="4"/>
    <x v="551"/>
    <s v="khammettgm@dmoz.org"/>
    <x v="3"/>
    <x v="0"/>
    <s v="M"/>
    <x v="3"/>
    <n v="2.9849999999999999"/>
    <n v="11.94"/>
    <s v="Robusta"/>
    <x v="0"/>
    <x v="0"/>
  </r>
  <r>
    <s v="LGL-16843-667"/>
    <x v="464"/>
    <s v="82458-87830-JE"/>
    <s v="A-D-0.2"/>
    <n v="4"/>
    <x v="552"/>
    <s v="ahulburtgn@fda.gov"/>
    <x v="3"/>
    <x v="2"/>
    <s v="D"/>
    <x v="3"/>
    <n v="2.9849999999999999"/>
    <n v="11.94"/>
    <s v="Arabica"/>
    <x v="2"/>
    <x v="0"/>
  </r>
  <r>
    <s v="TCC-89722-031"/>
    <x v="465"/>
    <s v="41611-34336-WT"/>
    <s v="L-D-0.5"/>
    <n v="1"/>
    <x v="553"/>
    <s v="plauritzengo@photobucket.com"/>
    <x v="3"/>
    <x v="3"/>
    <s v="D"/>
    <x v="1"/>
    <n v="7.77"/>
    <n v="7.77"/>
    <s v="Liberica"/>
    <x v="2"/>
    <x v="1"/>
  </r>
  <r>
    <s v="TRA-79507-007"/>
    <x v="466"/>
    <s v="70089-27418-UJ"/>
    <s v="R-L-2.5"/>
    <n v="4"/>
    <x v="554"/>
    <s v="aburgwingp@redcross.org"/>
    <x v="3"/>
    <x v="0"/>
    <s v="L"/>
    <x v="2"/>
    <n v="27.484999999999996"/>
    <n v="109.93999999999998"/>
    <s v="Robusta"/>
    <x v="1"/>
    <x v="0"/>
  </r>
  <r>
    <s v="MZJ-77284-941"/>
    <x v="467"/>
    <s v="99978-56910-BN"/>
    <s v="E-L-0.2"/>
    <n v="5"/>
    <x v="555"/>
    <s v="erolingq@google.fr"/>
    <x v="3"/>
    <x v="1"/>
    <s v="L"/>
    <x v="3"/>
    <n v="4.4550000000000001"/>
    <n v="22.274999999999999"/>
    <s v="Excelsa"/>
    <x v="1"/>
    <x v="0"/>
  </r>
  <r>
    <s v="AXN-57779-891"/>
    <x v="468"/>
    <s v="09668-23340-IC"/>
    <s v="R-M-0.2"/>
    <n v="3"/>
    <x v="556"/>
    <s v="dfowlegr@epa.gov"/>
    <x v="3"/>
    <x v="0"/>
    <s v="M"/>
    <x v="3"/>
    <n v="2.9849999999999999"/>
    <n v="8.9550000000000001"/>
    <s v="Robusta"/>
    <x v="0"/>
    <x v="1"/>
  </r>
  <r>
    <s v="PJB-15659-994"/>
    <x v="469"/>
    <s v="39457-62611-YK"/>
    <s v="L-D-2.5"/>
    <n v="4"/>
    <x v="557"/>
    <s v=""/>
    <x v="3"/>
    <x v="3"/>
    <s v="D"/>
    <x v="2"/>
    <n v="29.784999999999997"/>
    <n v="119.13999999999999"/>
    <s v="Liberica"/>
    <x v="2"/>
    <x v="1"/>
  </r>
  <r>
    <s v="LTS-03470-353"/>
    <x v="470"/>
    <s v="90985-89807-RW"/>
    <s v="A-L-2.5"/>
    <n v="5"/>
    <x v="558"/>
    <s v="wpowleslandgt@soundcloud.com"/>
    <x v="3"/>
    <x v="2"/>
    <s v="L"/>
    <x v="2"/>
    <n v="29.784999999999997"/>
    <n v="148.92499999999998"/>
    <s v="Arabica"/>
    <x v="1"/>
    <x v="0"/>
  </r>
  <r>
    <s v="UMM-28497-689"/>
    <x v="471"/>
    <s v="05325-97750-WP"/>
    <s v="L-L-2.5"/>
    <n v="3"/>
    <x v="539"/>
    <s v="cverissimogh@theglobeandmail.com"/>
    <x v="3"/>
    <x v="3"/>
    <s v="L"/>
    <x v="2"/>
    <n v="36.454999999999998"/>
    <n v="109.36499999999999"/>
    <s v="Liberica"/>
    <x v="1"/>
    <x v="0"/>
  </r>
  <r>
    <s v="MJZ-93232-402"/>
    <x v="472"/>
    <s v="17816-67941-ZS"/>
    <s v="E-D-0.2"/>
    <n v="1"/>
    <x v="559"/>
    <s v="lellinghamgv@sciencedaily.com"/>
    <x v="3"/>
    <x v="1"/>
    <s v="D"/>
    <x v="3"/>
    <n v="3.645"/>
    <n v="3.645"/>
    <s v="Excelsa"/>
    <x v="2"/>
    <x v="0"/>
  </r>
  <r>
    <s v="UHW-74617-126"/>
    <x v="173"/>
    <s v="90816-65619-LM"/>
    <s v="E-D-2.5"/>
    <n v="2"/>
    <x v="560"/>
    <s v=""/>
    <x v="3"/>
    <x v="1"/>
    <s v="D"/>
    <x v="2"/>
    <n v="27.945"/>
    <n v="55.89"/>
    <s v="Excelsa"/>
    <x v="2"/>
    <x v="1"/>
  </r>
  <r>
    <s v="RIK-61730-794"/>
    <x v="473"/>
    <s v="69761-61146-KD"/>
    <s v="L-M-0.2"/>
    <n v="6"/>
    <x v="561"/>
    <s v="afendtgx@forbes.com"/>
    <x v="3"/>
    <x v="3"/>
    <s v="M"/>
    <x v="3"/>
    <n v="4.3650000000000002"/>
    <n v="26.19"/>
    <s v="Liberica"/>
    <x v="0"/>
    <x v="0"/>
  </r>
  <r>
    <s v="IDJ-55379-750"/>
    <x v="474"/>
    <s v="24040-20817-QB"/>
    <s v="R-M-1"/>
    <n v="4"/>
    <x v="562"/>
    <s v="acleyburngy@lycos.com"/>
    <x v="3"/>
    <x v="0"/>
    <s v="M"/>
    <x v="0"/>
    <n v="9.9499999999999993"/>
    <n v="39.799999999999997"/>
    <s v="Robusta"/>
    <x v="0"/>
    <x v="1"/>
  </r>
  <r>
    <s v="OHX-11953-965"/>
    <x v="475"/>
    <s v="19524-21432-XP"/>
    <s v="E-L-2.5"/>
    <n v="2"/>
    <x v="563"/>
    <s v="tcastiglionegz@xing.com"/>
    <x v="3"/>
    <x v="1"/>
    <s v="L"/>
    <x v="2"/>
    <n v="34.154999999999994"/>
    <n v="68.309999999999988"/>
    <s v="Excelsa"/>
    <x v="1"/>
    <x v="1"/>
  </r>
  <r>
    <s v="TVV-42245-088"/>
    <x v="476"/>
    <s v="14398-43114-RV"/>
    <s v="A-M-0.2"/>
    <n v="4"/>
    <x v="564"/>
    <s v=""/>
    <x v="3"/>
    <x v="2"/>
    <s v="M"/>
    <x v="3"/>
    <n v="3.375"/>
    <n v="13.5"/>
    <s v="Arabica"/>
    <x v="0"/>
    <x v="1"/>
  </r>
  <r>
    <s v="DYP-74337-787"/>
    <x v="431"/>
    <s v="41486-52502-QQ"/>
    <s v="R-M-0.5"/>
    <n v="1"/>
    <x v="565"/>
    <s v=""/>
    <x v="3"/>
    <x v="0"/>
    <s v="M"/>
    <x v="1"/>
    <n v="5.97"/>
    <n v="5.97"/>
    <s v="Robusta"/>
    <x v="0"/>
    <x v="1"/>
  </r>
  <r>
    <s v="OKA-93124-100"/>
    <x v="477"/>
    <s v="05325-97750-WP"/>
    <s v="R-M-0.5"/>
    <n v="5"/>
    <x v="539"/>
    <s v="cverissimogh@theglobeandmail.com"/>
    <x v="3"/>
    <x v="0"/>
    <s v="M"/>
    <x v="1"/>
    <n v="5.97"/>
    <n v="29.849999999999998"/>
    <s v="Robusta"/>
    <x v="0"/>
    <x v="0"/>
  </r>
  <r>
    <s v="IXW-20780-268"/>
    <x v="478"/>
    <s v="20236-64364-QL"/>
    <s v="L-L-2.5"/>
    <n v="2"/>
    <x v="566"/>
    <s v="scouronneh3@mozilla.org"/>
    <x v="3"/>
    <x v="3"/>
    <s v="L"/>
    <x v="2"/>
    <n v="36.454999999999998"/>
    <n v="72.91"/>
    <s v="Liberica"/>
    <x v="1"/>
    <x v="0"/>
  </r>
  <r>
    <s v="NGG-24006-937"/>
    <x v="45"/>
    <s v="29102-40100-TZ"/>
    <s v="E-M-2.5"/>
    <n v="4"/>
    <x v="567"/>
    <s v="lflippellih4@github.io"/>
    <x v="3"/>
    <x v="1"/>
    <s v="M"/>
    <x v="2"/>
    <n v="31.624999999999996"/>
    <n v="126.49999999999999"/>
    <s v="Excelsa"/>
    <x v="0"/>
    <x v="1"/>
  </r>
  <r>
    <s v="JZC-31180-557"/>
    <x v="444"/>
    <s v="09171-42203-EB"/>
    <s v="L-M-2.5"/>
    <n v="1"/>
    <x v="568"/>
    <s v="relizabethh5@live.com"/>
    <x v="3"/>
    <x v="3"/>
    <s v="M"/>
    <x v="2"/>
    <n v="33.464999999999996"/>
    <n v="33.464999999999996"/>
    <s v="Liberica"/>
    <x v="0"/>
    <x v="1"/>
  </r>
  <r>
    <s v="ZMU-63715-204"/>
    <x v="479"/>
    <s v="29060-75856-UI"/>
    <s v="E-D-1"/>
    <n v="6"/>
    <x v="569"/>
    <s v="irenhardh6@i2i.jp"/>
    <x v="3"/>
    <x v="1"/>
    <s v="D"/>
    <x v="0"/>
    <n v="12.15"/>
    <n v="72.900000000000006"/>
    <s v="Excelsa"/>
    <x v="2"/>
    <x v="0"/>
  </r>
  <r>
    <s v="GND-08192-056"/>
    <x v="480"/>
    <s v="17088-16989-PL"/>
    <s v="L-D-0.5"/>
    <n v="2"/>
    <x v="570"/>
    <s v="wrocheh7@xinhuanet.com"/>
    <x v="3"/>
    <x v="3"/>
    <s v="D"/>
    <x v="1"/>
    <n v="7.77"/>
    <n v="15.54"/>
    <s v="Liberica"/>
    <x v="2"/>
    <x v="0"/>
  </r>
  <r>
    <s v="RYY-38961-093"/>
    <x v="481"/>
    <s v="14756-18321-CL"/>
    <s v="A-M-0.2"/>
    <n v="6"/>
    <x v="571"/>
    <s v="lalawayhh@weather.com"/>
    <x v="3"/>
    <x v="2"/>
    <s v="M"/>
    <x v="3"/>
    <n v="3.375"/>
    <n v="20.25"/>
    <s v="Arabica"/>
    <x v="0"/>
    <x v="1"/>
  </r>
  <r>
    <s v="CVA-64996-969"/>
    <x v="478"/>
    <s v="13324-78688-MI"/>
    <s v="A-L-1"/>
    <n v="6"/>
    <x v="572"/>
    <s v="codgaardh9@nsw.gov.au"/>
    <x v="3"/>
    <x v="2"/>
    <s v="L"/>
    <x v="0"/>
    <n v="12.95"/>
    <n v="77.699999999999989"/>
    <s v="Arabica"/>
    <x v="1"/>
    <x v="1"/>
  </r>
  <r>
    <s v="XTH-67276-442"/>
    <x v="482"/>
    <s v="73799-04749-BM"/>
    <s v="L-M-2.5"/>
    <n v="4"/>
    <x v="573"/>
    <s v="bbyrdha@4shared.com"/>
    <x v="3"/>
    <x v="3"/>
    <s v="M"/>
    <x v="2"/>
    <n v="33.464999999999996"/>
    <n v="133.85999999999999"/>
    <s v="Liberica"/>
    <x v="0"/>
    <x v="1"/>
  </r>
  <r>
    <s v="PVU-02950-470"/>
    <x v="353"/>
    <s v="01927-46702-YT"/>
    <s v="E-D-1"/>
    <n v="1"/>
    <x v="574"/>
    <s v=""/>
    <x v="3"/>
    <x v="1"/>
    <s v="D"/>
    <x v="0"/>
    <n v="12.15"/>
    <n v="12.15"/>
    <s v="Excelsa"/>
    <x v="2"/>
    <x v="1"/>
  </r>
  <r>
    <s v="XSN-26809-910"/>
    <x v="199"/>
    <s v="80467-17137-TO"/>
    <s v="E-M-2.5"/>
    <n v="2"/>
    <x v="575"/>
    <s v="dchardinhc@nhs.uk"/>
    <x v="3"/>
    <x v="1"/>
    <s v="M"/>
    <x v="2"/>
    <n v="31.624999999999996"/>
    <n v="63.249999999999993"/>
    <s v="Excelsa"/>
    <x v="0"/>
    <x v="0"/>
  </r>
  <r>
    <s v="UDN-88321-005"/>
    <x v="372"/>
    <s v="14640-87215-BK"/>
    <s v="R-L-0.5"/>
    <n v="5"/>
    <x v="576"/>
    <s v="hradbonehd@newsvine.com"/>
    <x v="3"/>
    <x v="0"/>
    <s v="L"/>
    <x v="1"/>
    <n v="7.169999999999999"/>
    <n v="35.849999999999994"/>
    <s v="Robusta"/>
    <x v="1"/>
    <x v="1"/>
  </r>
  <r>
    <s v="EXP-21628-670"/>
    <x v="267"/>
    <s v="94447-35885-HK"/>
    <s v="A-M-2.5"/>
    <n v="3"/>
    <x v="577"/>
    <s v="wbernthhe@miitbeian.gov.cn"/>
    <x v="3"/>
    <x v="2"/>
    <s v="M"/>
    <x v="2"/>
    <n v="25.874999999999996"/>
    <n v="77.624999999999986"/>
    <s v="Arabica"/>
    <x v="0"/>
    <x v="1"/>
  </r>
  <r>
    <s v="VGM-24161-361"/>
    <x v="480"/>
    <s v="71034-49694-CS"/>
    <s v="E-M-2.5"/>
    <n v="2"/>
    <x v="578"/>
    <s v="bacarsonhf@cnn.com"/>
    <x v="3"/>
    <x v="1"/>
    <s v="M"/>
    <x v="2"/>
    <n v="31.624999999999996"/>
    <n v="63.249999999999993"/>
    <s v="Excelsa"/>
    <x v="0"/>
    <x v="0"/>
  </r>
  <r>
    <s v="PKN-19556-918"/>
    <x v="483"/>
    <s v="00445-42781-KX"/>
    <s v="E-L-0.2"/>
    <n v="6"/>
    <x v="579"/>
    <s v="fbrighamhg@blog.com"/>
    <x v="3"/>
    <x v="1"/>
    <s v="L"/>
    <x v="3"/>
    <n v="4.4550000000000001"/>
    <n v="26.73"/>
    <s v="Excelsa"/>
    <x v="1"/>
    <x v="0"/>
  </r>
  <r>
    <s v="PKN-19556-918"/>
    <x v="483"/>
    <s v="00445-42781-KX"/>
    <s v="L-D-0.5"/>
    <n v="4"/>
    <x v="579"/>
    <s v="fbrighamhg@blog.com"/>
    <x v="3"/>
    <x v="3"/>
    <s v="D"/>
    <x v="1"/>
    <n v="7.77"/>
    <n v="31.08"/>
    <s v="Liberica"/>
    <x v="2"/>
    <x v="0"/>
  </r>
  <r>
    <s v="PKN-19556-918"/>
    <x v="483"/>
    <s v="00445-42781-KX"/>
    <s v="A-D-0.2"/>
    <n v="1"/>
    <x v="579"/>
    <s v="fbrighamhg@blog.com"/>
    <x v="3"/>
    <x v="2"/>
    <s v="D"/>
    <x v="3"/>
    <n v="2.9849999999999999"/>
    <n v="2.9849999999999999"/>
    <s v="Arabica"/>
    <x v="2"/>
    <x v="0"/>
  </r>
  <r>
    <s v="PKN-19556-918"/>
    <x v="483"/>
    <s v="00445-42781-KX"/>
    <s v="R-D-2.5"/>
    <n v="5"/>
    <x v="579"/>
    <s v="fbrighamhg@blog.com"/>
    <x v="3"/>
    <x v="0"/>
    <s v="D"/>
    <x v="2"/>
    <n v="20.584999999999997"/>
    <n v="102.92499999999998"/>
    <s v="Robusta"/>
    <x v="2"/>
    <x v="0"/>
  </r>
  <r>
    <s v="DXQ-44537-297"/>
    <x v="484"/>
    <s v="96116-24737-LV"/>
    <s v="E-L-0.5"/>
    <n v="4"/>
    <x v="580"/>
    <s v="myoxenhk@google.com"/>
    <x v="3"/>
    <x v="1"/>
    <s v="L"/>
    <x v="1"/>
    <n v="8.91"/>
    <n v="35.64"/>
    <s v="Excelsa"/>
    <x v="1"/>
    <x v="1"/>
  </r>
  <r>
    <s v="BPC-54727-307"/>
    <x v="485"/>
    <s v="18684-73088-YL"/>
    <s v="R-L-1"/>
    <n v="4"/>
    <x v="581"/>
    <s v="gmcgavinhl@histats.com"/>
    <x v="3"/>
    <x v="0"/>
    <s v="L"/>
    <x v="0"/>
    <n v="11.95"/>
    <n v="47.8"/>
    <s v="Robusta"/>
    <x v="1"/>
    <x v="1"/>
  </r>
  <r>
    <s v="KSH-47717-456"/>
    <x v="486"/>
    <s v="74671-55639-TU"/>
    <s v="L-M-1"/>
    <n v="3"/>
    <x v="582"/>
    <s v="luttermarehm@engadget.com"/>
    <x v="3"/>
    <x v="3"/>
    <s v="M"/>
    <x v="0"/>
    <n v="14.55"/>
    <n v="43.650000000000006"/>
    <s v="Liberica"/>
    <x v="0"/>
    <x v="1"/>
  </r>
  <r>
    <s v="ANK-59436-446"/>
    <x v="487"/>
    <s v="17488-65879-XL"/>
    <s v="E-L-0.5"/>
    <n v="4"/>
    <x v="583"/>
    <s v="edambrogiohn@techcrunch.com"/>
    <x v="3"/>
    <x v="1"/>
    <s v="L"/>
    <x v="1"/>
    <n v="8.91"/>
    <n v="35.64"/>
    <s v="Excelsa"/>
    <x v="1"/>
    <x v="0"/>
  </r>
  <r>
    <s v="AYY-83051-752"/>
    <x v="488"/>
    <s v="46431-09298-OU"/>
    <s v="L-L-1"/>
    <n v="6"/>
    <x v="584"/>
    <s v="cwinchcombeho@jiathis.com"/>
    <x v="3"/>
    <x v="3"/>
    <s v="L"/>
    <x v="0"/>
    <n v="15.85"/>
    <n v="95.1"/>
    <s v="Liberica"/>
    <x v="1"/>
    <x v="0"/>
  </r>
  <r>
    <s v="CSW-59644-267"/>
    <x v="489"/>
    <s v="60378-26473-FE"/>
    <s v="E-M-2.5"/>
    <n v="1"/>
    <x v="585"/>
    <s v="bpaumierhp@umn.edu"/>
    <x v="3"/>
    <x v="1"/>
    <s v="M"/>
    <x v="2"/>
    <n v="31.624999999999996"/>
    <n v="31.624999999999996"/>
    <s v="Excelsa"/>
    <x v="0"/>
    <x v="0"/>
  </r>
  <r>
    <s v="ITY-92466-909"/>
    <x v="162"/>
    <s v="34927-68586-ZV"/>
    <s v="A-M-2.5"/>
    <n v="3"/>
    <x v="586"/>
    <s v=""/>
    <x v="3"/>
    <x v="2"/>
    <s v="M"/>
    <x v="2"/>
    <n v="25.874999999999996"/>
    <n v="77.624999999999986"/>
    <s v="Arabica"/>
    <x v="0"/>
    <x v="0"/>
  </r>
  <r>
    <s v="IGW-04801-466"/>
    <x v="490"/>
    <s v="29051-27555-GD"/>
    <s v="L-D-0.2"/>
    <n v="1"/>
    <x v="587"/>
    <s v="jcapeyhr@bravesites.com"/>
    <x v="3"/>
    <x v="3"/>
    <s v="D"/>
    <x v="3"/>
    <n v="3.8849999999999998"/>
    <n v="3.8849999999999998"/>
    <s v="Liberica"/>
    <x v="2"/>
    <x v="0"/>
  </r>
  <r>
    <s v="LJN-34281-921"/>
    <x v="491"/>
    <s v="52143-35672-JF"/>
    <s v="R-L-2.5"/>
    <n v="5"/>
    <x v="588"/>
    <s v="tmathonneti0@google.co.jp"/>
    <x v="3"/>
    <x v="0"/>
    <s v="L"/>
    <x v="2"/>
    <n v="27.484999999999996"/>
    <n v="137.42499999999998"/>
    <s v="Robusta"/>
    <x v="1"/>
    <x v="1"/>
  </r>
  <r>
    <s v="BWZ-46364-547"/>
    <x v="301"/>
    <s v="64918-67725-MN"/>
    <s v="R-L-1"/>
    <n v="3"/>
    <x v="589"/>
    <s v="ybasillht@theguardian.com"/>
    <x v="3"/>
    <x v="0"/>
    <s v="L"/>
    <x v="0"/>
    <n v="11.95"/>
    <n v="35.849999999999994"/>
    <s v="Robusta"/>
    <x v="1"/>
    <x v="0"/>
  </r>
  <r>
    <s v="SBC-95710-706"/>
    <x v="194"/>
    <s v="85634-61759-ND"/>
    <s v="E-M-0.2"/>
    <n v="2"/>
    <x v="590"/>
    <s v="mbaistowhu@i2i.jp"/>
    <x v="3"/>
    <x v="1"/>
    <s v="M"/>
    <x v="3"/>
    <n v="4.125"/>
    <n v="8.25"/>
    <s v="Excelsa"/>
    <x v="0"/>
    <x v="0"/>
  </r>
  <r>
    <s v="WRN-55114-031"/>
    <x v="26"/>
    <s v="40180-22940-QB"/>
    <s v="E-L-2.5"/>
    <n v="3"/>
    <x v="591"/>
    <s v="cpallanthv@typepad.com"/>
    <x v="3"/>
    <x v="1"/>
    <s v="L"/>
    <x v="2"/>
    <n v="34.154999999999994"/>
    <n v="102.46499999999997"/>
    <s v="Excelsa"/>
    <x v="1"/>
    <x v="0"/>
  </r>
  <r>
    <s v="TZU-64255-831"/>
    <x v="125"/>
    <s v="34666-76738-SQ"/>
    <s v="R-D-2.5"/>
    <n v="2"/>
    <x v="592"/>
    <s v=""/>
    <x v="3"/>
    <x v="0"/>
    <s v="D"/>
    <x v="2"/>
    <n v="20.584999999999997"/>
    <n v="41.169999999999995"/>
    <s v="Robusta"/>
    <x v="2"/>
    <x v="1"/>
  </r>
  <r>
    <s v="JVF-91003-729"/>
    <x v="492"/>
    <s v="98536-88616-FF"/>
    <s v="A-D-2.5"/>
    <n v="3"/>
    <x v="593"/>
    <s v="dohx@redcross.org"/>
    <x v="3"/>
    <x v="2"/>
    <s v="D"/>
    <x v="2"/>
    <n v="22.884999999999998"/>
    <n v="68.655000000000001"/>
    <s v="Arabica"/>
    <x v="2"/>
    <x v="0"/>
  </r>
  <r>
    <s v="MVB-22135-665"/>
    <x v="462"/>
    <s v="55621-06130-SA"/>
    <s v="A-D-1"/>
    <n v="1"/>
    <x v="594"/>
    <s v="drallinhy@howstuffworks.com"/>
    <x v="3"/>
    <x v="2"/>
    <s v="D"/>
    <x v="0"/>
    <n v="9.9499999999999993"/>
    <n v="9.9499999999999993"/>
    <s v="Arabica"/>
    <x v="2"/>
    <x v="0"/>
  </r>
  <r>
    <s v="CKS-47815-571"/>
    <x v="493"/>
    <s v="45666-86771-EH"/>
    <s v="L-L-0.5"/>
    <n v="3"/>
    <x v="595"/>
    <s v="achillhz@epa.gov"/>
    <x v="3"/>
    <x v="3"/>
    <s v="L"/>
    <x v="1"/>
    <n v="9.51"/>
    <n v="28.53"/>
    <s v="Liberica"/>
    <x v="1"/>
    <x v="0"/>
  </r>
  <r>
    <s v="OAW-17338-101"/>
    <x v="494"/>
    <s v="52143-35672-JF"/>
    <s v="R-D-0.2"/>
    <n v="6"/>
    <x v="588"/>
    <s v="tmathonneti0@google.co.jp"/>
    <x v="3"/>
    <x v="0"/>
    <s v="D"/>
    <x v="3"/>
    <n v="2.6849999999999996"/>
    <n v="16.11"/>
    <s v="Robusta"/>
    <x v="2"/>
    <x v="1"/>
  </r>
  <r>
    <s v="ALP-37623-536"/>
    <x v="495"/>
    <s v="24689-69376-XX"/>
    <s v="L-L-1"/>
    <n v="6"/>
    <x v="596"/>
    <s v="cdenysi1@is.gd"/>
    <x v="3"/>
    <x v="3"/>
    <s v="L"/>
    <x v="0"/>
    <n v="15.85"/>
    <n v="95.1"/>
    <s v="Liberica"/>
    <x v="1"/>
    <x v="1"/>
  </r>
  <r>
    <s v="WMU-87639-108"/>
    <x v="496"/>
    <s v="71891-51101-VQ"/>
    <s v="R-D-0.5"/>
    <n v="1"/>
    <x v="597"/>
    <s v="cstebbingsi2@drupal.org"/>
    <x v="3"/>
    <x v="0"/>
    <s v="D"/>
    <x v="1"/>
    <n v="5.3699999999999992"/>
    <n v="5.3699999999999992"/>
    <s v="Robusta"/>
    <x v="2"/>
    <x v="0"/>
  </r>
  <r>
    <s v="USN-44968-231"/>
    <x v="497"/>
    <s v="71749-05400-CN"/>
    <s v="R-L-1"/>
    <n v="4"/>
    <x v="598"/>
    <s v=""/>
    <x v="3"/>
    <x v="0"/>
    <s v="L"/>
    <x v="0"/>
    <n v="11.95"/>
    <n v="47.8"/>
    <s v="Robusta"/>
    <x v="1"/>
    <x v="1"/>
  </r>
  <r>
    <s v="YZG-20575-451"/>
    <x v="498"/>
    <s v="64845-00270-NO"/>
    <s v="L-L-1"/>
    <n v="4"/>
    <x v="599"/>
    <s v="rzywickii4@ifeng.com"/>
    <x v="3"/>
    <x v="3"/>
    <s v="L"/>
    <x v="0"/>
    <n v="15.85"/>
    <n v="63.4"/>
    <s v="Liberica"/>
    <x v="1"/>
    <x v="1"/>
  </r>
  <r>
    <s v="HTH-52867-812"/>
    <x v="382"/>
    <s v="29851-36402-UX"/>
    <s v="A-M-2.5"/>
    <n v="4"/>
    <x v="600"/>
    <s v="aburgetti5@moonfruit.com"/>
    <x v="3"/>
    <x v="2"/>
    <s v="M"/>
    <x v="2"/>
    <n v="25.874999999999996"/>
    <n v="103.49999999999999"/>
    <s v="Arabica"/>
    <x v="0"/>
    <x v="1"/>
  </r>
  <r>
    <s v="FWU-44971-444"/>
    <x v="499"/>
    <s v="12190-25421-WM"/>
    <s v="A-D-2.5"/>
    <n v="3"/>
    <x v="601"/>
    <s v="mmalloyi6@seattletimes.com"/>
    <x v="3"/>
    <x v="2"/>
    <s v="D"/>
    <x v="2"/>
    <n v="22.884999999999998"/>
    <n v="68.655000000000001"/>
    <s v="Arabica"/>
    <x v="2"/>
    <x v="1"/>
  </r>
  <r>
    <s v="EQI-82205-066"/>
    <x v="500"/>
    <s v="52316-30571-GD"/>
    <s v="R-M-2.5"/>
    <n v="2"/>
    <x v="602"/>
    <s v="mmcparlandi7@w3.org"/>
    <x v="3"/>
    <x v="0"/>
    <s v="M"/>
    <x v="2"/>
    <n v="22.884999999999998"/>
    <n v="45.769999999999996"/>
    <s v="Robusta"/>
    <x v="0"/>
    <x v="0"/>
  </r>
  <r>
    <s v="NAR-00747-074"/>
    <x v="501"/>
    <s v="23243-92649-RY"/>
    <s v="L-D-1"/>
    <n v="4"/>
    <x v="603"/>
    <s v="sjennaroyi8@purevolume.com"/>
    <x v="3"/>
    <x v="3"/>
    <s v="D"/>
    <x v="0"/>
    <n v="12.95"/>
    <n v="51.8"/>
    <s v="Liberica"/>
    <x v="2"/>
    <x v="1"/>
  </r>
  <r>
    <s v="JYR-22052-185"/>
    <x v="502"/>
    <s v="39528-19971-OR"/>
    <s v="A-M-0.5"/>
    <n v="2"/>
    <x v="604"/>
    <s v="wplacei9@wsj.com"/>
    <x v="3"/>
    <x v="2"/>
    <s v="M"/>
    <x v="1"/>
    <n v="6.75"/>
    <n v="13.5"/>
    <s v="Arabica"/>
    <x v="0"/>
    <x v="0"/>
  </r>
  <r>
    <s v="XKO-54097-932"/>
    <x v="503"/>
    <s v="32743-78448-KT"/>
    <s v="E-M-0.5"/>
    <n v="3"/>
    <x v="605"/>
    <s v="jmillettik@addtoany.com"/>
    <x v="3"/>
    <x v="1"/>
    <s v="M"/>
    <x v="1"/>
    <n v="8.25"/>
    <n v="24.75"/>
    <s v="Excelsa"/>
    <x v="0"/>
    <x v="0"/>
  </r>
  <r>
    <s v="HXA-72415-025"/>
    <x v="504"/>
    <s v="93417-12322-YB"/>
    <s v="A-D-2.5"/>
    <n v="2"/>
    <x v="606"/>
    <s v="dgadsdenib@google.com.hk"/>
    <x v="3"/>
    <x v="2"/>
    <s v="D"/>
    <x v="2"/>
    <n v="22.884999999999998"/>
    <n v="45.769999999999996"/>
    <s v="Arabica"/>
    <x v="2"/>
    <x v="0"/>
  </r>
  <r>
    <s v="MJF-20065-335"/>
    <x v="497"/>
    <s v="56891-86662-UY"/>
    <s v="E-L-0.5"/>
    <n v="6"/>
    <x v="607"/>
    <s v="vwakelinic@unesco.org"/>
    <x v="3"/>
    <x v="1"/>
    <s v="L"/>
    <x v="1"/>
    <n v="8.91"/>
    <n v="53.46"/>
    <s v="Excelsa"/>
    <x v="1"/>
    <x v="1"/>
  </r>
  <r>
    <s v="GFI-83300-059"/>
    <x v="501"/>
    <s v="40414-26467-VE"/>
    <s v="A-M-0.2"/>
    <n v="6"/>
    <x v="608"/>
    <s v="acampsallid@zimbio.com"/>
    <x v="3"/>
    <x v="2"/>
    <s v="M"/>
    <x v="3"/>
    <n v="3.375"/>
    <n v="20.25"/>
    <s v="Arabica"/>
    <x v="0"/>
    <x v="0"/>
  </r>
  <r>
    <s v="WJR-51493-682"/>
    <x v="1"/>
    <s v="87858-83734-RK"/>
    <s v="L-D-2.5"/>
    <n v="5"/>
    <x v="609"/>
    <s v="smosebyie@stanford.edu"/>
    <x v="3"/>
    <x v="3"/>
    <s v="D"/>
    <x v="2"/>
    <n v="29.784999999999997"/>
    <n v="148.92499999999998"/>
    <s v="Liberica"/>
    <x v="2"/>
    <x v="1"/>
  </r>
  <r>
    <s v="SHP-55648-472"/>
    <x v="505"/>
    <s v="46818-20198-GB"/>
    <s v="A-M-1"/>
    <n v="6"/>
    <x v="610"/>
    <s v="cwassif@prweb.com"/>
    <x v="3"/>
    <x v="2"/>
    <s v="M"/>
    <x v="0"/>
    <n v="11.25"/>
    <n v="67.5"/>
    <s v="Arabica"/>
    <x v="0"/>
    <x v="1"/>
  </r>
  <r>
    <s v="HYR-03455-684"/>
    <x v="506"/>
    <s v="29808-89098-XD"/>
    <s v="E-D-1"/>
    <n v="6"/>
    <x v="611"/>
    <s v="isjostromig@pbs.org"/>
    <x v="3"/>
    <x v="1"/>
    <s v="D"/>
    <x v="0"/>
    <n v="12.15"/>
    <n v="72.900000000000006"/>
    <s v="Excelsa"/>
    <x v="2"/>
    <x v="1"/>
  </r>
  <r>
    <s v="HYR-03455-684"/>
    <x v="506"/>
    <s v="29808-89098-XD"/>
    <s v="L-D-0.2"/>
    <n v="2"/>
    <x v="611"/>
    <s v="isjostromig@pbs.org"/>
    <x v="3"/>
    <x v="3"/>
    <s v="D"/>
    <x v="3"/>
    <n v="3.8849999999999998"/>
    <n v="7.77"/>
    <s v="Liberica"/>
    <x v="2"/>
    <x v="1"/>
  </r>
  <r>
    <s v="HUG-52766-375"/>
    <x v="507"/>
    <s v="78786-77449-RQ"/>
    <s v="A-D-2.5"/>
    <n v="4"/>
    <x v="612"/>
    <s v="jbranchettii@bravesites.com"/>
    <x v="3"/>
    <x v="2"/>
    <s v="D"/>
    <x v="2"/>
    <n v="22.884999999999998"/>
    <n v="91.539999999999992"/>
    <s v="Arabica"/>
    <x v="2"/>
    <x v="1"/>
  </r>
  <r>
    <s v="DAH-46595-917"/>
    <x v="508"/>
    <s v="27878-42224-QF"/>
    <s v="A-D-1"/>
    <n v="6"/>
    <x v="613"/>
    <s v="nrudlandij@blogs.com"/>
    <x v="3"/>
    <x v="2"/>
    <s v="D"/>
    <x v="0"/>
    <n v="9.9499999999999993"/>
    <n v="59.699999999999996"/>
    <s v="Arabica"/>
    <x v="2"/>
    <x v="1"/>
  </r>
  <r>
    <s v="VEM-79839-466"/>
    <x v="509"/>
    <s v="32743-78448-KT"/>
    <s v="R-L-2.5"/>
    <n v="5"/>
    <x v="605"/>
    <s v="jmillettik@addtoany.com"/>
    <x v="3"/>
    <x v="0"/>
    <s v="L"/>
    <x v="2"/>
    <n v="27.484999999999996"/>
    <n v="137.42499999999998"/>
    <s v="Robusta"/>
    <x v="1"/>
    <x v="0"/>
  </r>
  <r>
    <s v="OWH-11126-533"/>
    <x v="131"/>
    <s v="25331-13794-SB"/>
    <s v="L-M-2.5"/>
    <n v="2"/>
    <x v="614"/>
    <s v="ftourryil@google.de"/>
    <x v="3"/>
    <x v="3"/>
    <s v="M"/>
    <x v="2"/>
    <n v="33.464999999999996"/>
    <n v="66.929999999999993"/>
    <s v="Liberica"/>
    <x v="0"/>
    <x v="1"/>
  </r>
  <r>
    <s v="UMT-26130-151"/>
    <x v="510"/>
    <s v="55864-37682-GQ"/>
    <s v="L-M-0.2"/>
    <n v="3"/>
    <x v="615"/>
    <s v="cweatherallim@toplist.cz"/>
    <x v="3"/>
    <x v="3"/>
    <s v="M"/>
    <x v="3"/>
    <n v="4.3650000000000002"/>
    <n v="13.095000000000001"/>
    <s v="Liberica"/>
    <x v="0"/>
    <x v="0"/>
  </r>
  <r>
    <s v="JKA-27899-806"/>
    <x v="511"/>
    <s v="97005-25609-CQ"/>
    <s v="R-L-1"/>
    <n v="5"/>
    <x v="616"/>
    <s v="gheindrickin@usda.gov"/>
    <x v="3"/>
    <x v="0"/>
    <s v="L"/>
    <x v="0"/>
    <n v="11.95"/>
    <n v="59.75"/>
    <s v="Robusta"/>
    <x v="1"/>
    <x v="1"/>
  </r>
  <r>
    <s v="ULU-07744-724"/>
    <x v="512"/>
    <s v="94058-95794-IJ"/>
    <s v="L-M-0.5"/>
    <n v="5"/>
    <x v="617"/>
    <s v="limasonio@discuz.net"/>
    <x v="3"/>
    <x v="3"/>
    <s v="M"/>
    <x v="1"/>
    <n v="8.73"/>
    <n v="43.650000000000006"/>
    <s v="Liberica"/>
    <x v="0"/>
    <x v="0"/>
  </r>
  <r>
    <s v="NOM-56457-507"/>
    <x v="513"/>
    <s v="40214-03678-GU"/>
    <s v="E-M-1"/>
    <n v="6"/>
    <x v="618"/>
    <s v="hsaillip@odnoklassniki.ru"/>
    <x v="3"/>
    <x v="1"/>
    <s v="M"/>
    <x v="0"/>
    <n v="13.75"/>
    <n v="82.5"/>
    <s v="Excelsa"/>
    <x v="0"/>
    <x v="0"/>
  </r>
  <r>
    <s v="NZN-71683-705"/>
    <x v="514"/>
    <s v="04921-85445-SL"/>
    <s v="A-L-2.5"/>
    <n v="6"/>
    <x v="619"/>
    <s v="hlarvoriq@last.fm"/>
    <x v="3"/>
    <x v="2"/>
    <s v="L"/>
    <x v="2"/>
    <n v="29.784999999999997"/>
    <n v="178.70999999999998"/>
    <s v="Arabica"/>
    <x v="1"/>
    <x v="0"/>
  </r>
  <r>
    <s v="WMA-34232-850"/>
    <x v="7"/>
    <s v="53386-94266-LJ"/>
    <s v="L-D-2.5"/>
    <n v="4"/>
    <x v="620"/>
    <s v=""/>
    <x v="3"/>
    <x v="3"/>
    <s v="D"/>
    <x v="2"/>
    <n v="29.784999999999997"/>
    <n v="119.13999999999999"/>
    <s v="Liberica"/>
    <x v="2"/>
    <x v="0"/>
  </r>
  <r>
    <s v="EZL-27919-704"/>
    <x v="481"/>
    <s v="49480-85909-DG"/>
    <s v="L-L-0.5"/>
    <n v="5"/>
    <x v="621"/>
    <s v=""/>
    <x v="3"/>
    <x v="3"/>
    <s v="L"/>
    <x v="1"/>
    <n v="9.51"/>
    <n v="47.55"/>
    <s v="Liberica"/>
    <x v="1"/>
    <x v="1"/>
  </r>
  <r>
    <s v="ZYU-11345-774"/>
    <x v="515"/>
    <s v="18293-78136-MN"/>
    <s v="L-M-0.5"/>
    <n v="5"/>
    <x v="622"/>
    <s v="cpenwardenit@mlb.com"/>
    <x v="3"/>
    <x v="3"/>
    <s v="M"/>
    <x v="1"/>
    <n v="8.73"/>
    <n v="43.650000000000006"/>
    <s v="Liberica"/>
    <x v="0"/>
    <x v="1"/>
  </r>
  <r>
    <s v="CPW-34587-459"/>
    <x v="516"/>
    <s v="84641-67384-TD"/>
    <s v="A-L-2.5"/>
    <n v="6"/>
    <x v="623"/>
    <s v="mmiddisiu@dmoz.org"/>
    <x v="3"/>
    <x v="2"/>
    <s v="L"/>
    <x v="2"/>
    <n v="29.784999999999997"/>
    <n v="178.70999999999998"/>
    <s v="Arabica"/>
    <x v="1"/>
    <x v="0"/>
  </r>
  <r>
    <s v="NQZ-82067-394"/>
    <x v="517"/>
    <s v="72320-29738-EB"/>
    <s v="R-L-2.5"/>
    <n v="1"/>
    <x v="624"/>
    <s v="avairowiv@studiopress.com"/>
    <x v="3"/>
    <x v="0"/>
    <s v="L"/>
    <x v="2"/>
    <n v="27.484999999999996"/>
    <n v="27.484999999999996"/>
    <s v="Robusta"/>
    <x v="1"/>
    <x v="1"/>
  </r>
  <r>
    <s v="JBW-95055-851"/>
    <x v="518"/>
    <s v="47355-97488-XS"/>
    <s v="A-M-1"/>
    <n v="5"/>
    <x v="625"/>
    <s v="agoldieiw@goo.gl"/>
    <x v="3"/>
    <x v="2"/>
    <s v="M"/>
    <x v="0"/>
    <n v="11.25"/>
    <n v="56.25"/>
    <s v="Arabica"/>
    <x v="0"/>
    <x v="1"/>
  </r>
  <r>
    <s v="AHY-20324-088"/>
    <x v="519"/>
    <s v="63499-24884-PP"/>
    <s v="L-L-0.2"/>
    <n v="2"/>
    <x v="626"/>
    <s v="nayrisix@t-online.de"/>
    <x v="3"/>
    <x v="3"/>
    <s v="L"/>
    <x v="3"/>
    <n v="4.7549999999999999"/>
    <n v="9.51"/>
    <s v="Liberica"/>
    <x v="1"/>
    <x v="0"/>
  </r>
  <r>
    <s v="ZSL-66684-103"/>
    <x v="520"/>
    <s v="39193-51770-FM"/>
    <s v="E-M-0.2"/>
    <n v="2"/>
    <x v="627"/>
    <s v="lbenediktovichiy@wunderground.com"/>
    <x v="3"/>
    <x v="1"/>
    <s v="M"/>
    <x v="3"/>
    <n v="4.125"/>
    <n v="8.25"/>
    <s v="Excelsa"/>
    <x v="0"/>
    <x v="0"/>
  </r>
  <r>
    <s v="WNE-73911-475"/>
    <x v="521"/>
    <s v="61323-91967-GG"/>
    <s v="L-D-0.5"/>
    <n v="6"/>
    <x v="628"/>
    <s v="tjacobovitziz@cbc.ca"/>
    <x v="3"/>
    <x v="3"/>
    <s v="D"/>
    <x v="1"/>
    <n v="7.77"/>
    <n v="46.62"/>
    <s v="Liberica"/>
    <x v="2"/>
    <x v="1"/>
  </r>
  <r>
    <s v="EZB-68383-559"/>
    <x v="418"/>
    <s v="90123-01967-KS"/>
    <s v="R-L-1"/>
    <n v="6"/>
    <x v="629"/>
    <s v=""/>
    <x v="3"/>
    <x v="0"/>
    <s v="L"/>
    <x v="0"/>
    <n v="11.95"/>
    <n v="71.699999999999989"/>
    <s v="Robusta"/>
    <x v="1"/>
    <x v="1"/>
  </r>
  <r>
    <s v="OVO-01283-090"/>
    <x v="122"/>
    <s v="15958-25089-OS"/>
    <s v="L-L-2.5"/>
    <n v="2"/>
    <x v="630"/>
    <s v="jdruittj1@feedburner.com"/>
    <x v="3"/>
    <x v="3"/>
    <s v="L"/>
    <x v="2"/>
    <n v="36.454999999999998"/>
    <n v="72.91"/>
    <s v="Liberica"/>
    <x v="1"/>
    <x v="0"/>
  </r>
  <r>
    <s v="TXH-78646-919"/>
    <x v="423"/>
    <s v="98430-37820-UV"/>
    <s v="R-D-0.2"/>
    <n v="3"/>
    <x v="631"/>
    <s v="dshortallj2@wikipedia.org"/>
    <x v="3"/>
    <x v="0"/>
    <s v="D"/>
    <x v="3"/>
    <n v="2.6849999999999996"/>
    <n v="8.0549999999999997"/>
    <s v="Robusta"/>
    <x v="2"/>
    <x v="0"/>
  </r>
  <r>
    <s v="CYZ-37122-164"/>
    <x v="463"/>
    <s v="21798-04171-XC"/>
    <s v="E-M-0.5"/>
    <n v="2"/>
    <x v="632"/>
    <s v="wcottierj3@cafepress.com"/>
    <x v="3"/>
    <x v="1"/>
    <s v="M"/>
    <x v="1"/>
    <n v="8.25"/>
    <n v="16.5"/>
    <s v="Excelsa"/>
    <x v="0"/>
    <x v="1"/>
  </r>
  <r>
    <s v="AGQ-06534-750"/>
    <x v="273"/>
    <s v="52798-46508-HP"/>
    <s v="A-L-1"/>
    <n v="5"/>
    <x v="633"/>
    <s v="kgrinstedj4@google.com.br"/>
    <x v="3"/>
    <x v="2"/>
    <s v="L"/>
    <x v="0"/>
    <n v="12.95"/>
    <n v="64.75"/>
    <s v="Arabica"/>
    <x v="1"/>
    <x v="1"/>
  </r>
  <r>
    <s v="QVL-32245-818"/>
    <x v="522"/>
    <s v="46478-42970-EM"/>
    <s v="A-M-0.5"/>
    <n v="5"/>
    <x v="634"/>
    <s v="dskynerj5@hubpages.com"/>
    <x v="3"/>
    <x v="2"/>
    <s v="M"/>
    <x v="1"/>
    <n v="6.75"/>
    <n v="33.75"/>
    <s v="Arabica"/>
    <x v="0"/>
    <x v="1"/>
  </r>
  <r>
    <s v="LTD-96842-834"/>
    <x v="523"/>
    <s v="00246-15080-LE"/>
    <s v="L-D-2.5"/>
    <n v="6"/>
    <x v="635"/>
    <s v=""/>
    <x v="3"/>
    <x v="3"/>
    <s v="D"/>
    <x v="2"/>
    <n v="29.784999999999997"/>
    <n v="178.70999999999998"/>
    <s v="Liberica"/>
    <x v="2"/>
    <x v="1"/>
  </r>
  <r>
    <s v="SEC-91807-425"/>
    <x v="260"/>
    <s v="94091-86957-HX"/>
    <s v="A-M-1"/>
    <n v="2"/>
    <x v="636"/>
    <s v="jdymokeje@prnewswire.com"/>
    <x v="3"/>
    <x v="2"/>
    <s v="M"/>
    <x v="0"/>
    <n v="11.25"/>
    <n v="22.5"/>
    <s v="Arabica"/>
    <x v="0"/>
    <x v="1"/>
  </r>
  <r>
    <s v="MHM-44857-599"/>
    <x v="331"/>
    <s v="26295-44907-DK"/>
    <s v="L-D-1"/>
    <n v="1"/>
    <x v="637"/>
    <s v="aweinmannj8@shinystat.com"/>
    <x v="3"/>
    <x v="3"/>
    <s v="D"/>
    <x v="0"/>
    <n v="12.95"/>
    <n v="12.95"/>
    <s v="Liberica"/>
    <x v="2"/>
    <x v="1"/>
  </r>
  <r>
    <s v="KGC-95046-911"/>
    <x v="524"/>
    <s v="95351-96177-QV"/>
    <s v="A-M-2.5"/>
    <n v="2"/>
    <x v="638"/>
    <s v="eandriessenj9@europa.eu"/>
    <x v="3"/>
    <x v="2"/>
    <s v="M"/>
    <x v="2"/>
    <n v="25.874999999999996"/>
    <n v="51.749999999999993"/>
    <s v="Arabica"/>
    <x v="0"/>
    <x v="0"/>
  </r>
  <r>
    <s v="RZC-75150-413"/>
    <x v="525"/>
    <s v="92204-96636-BS"/>
    <s v="E-D-0.5"/>
    <n v="5"/>
    <x v="639"/>
    <s v="rdeaconsonja@archive.org"/>
    <x v="3"/>
    <x v="1"/>
    <s v="D"/>
    <x v="1"/>
    <n v="7.29"/>
    <n v="36.450000000000003"/>
    <s v="Excelsa"/>
    <x v="2"/>
    <x v="1"/>
  </r>
  <r>
    <s v="EYH-88288-452"/>
    <x v="526"/>
    <s v="03010-30348-UA"/>
    <s v="L-L-2.5"/>
    <n v="5"/>
    <x v="640"/>
    <s v="dcarojb@twitter.com"/>
    <x v="3"/>
    <x v="3"/>
    <s v="L"/>
    <x v="2"/>
    <n v="36.454999999999998"/>
    <n v="182.27499999999998"/>
    <s v="Liberica"/>
    <x v="1"/>
    <x v="0"/>
  </r>
  <r>
    <s v="NYQ-24237-772"/>
    <x v="104"/>
    <s v="13441-34686-SW"/>
    <s v="L-D-0.5"/>
    <n v="4"/>
    <x v="641"/>
    <s v="jbluckjc@imageshack.us"/>
    <x v="3"/>
    <x v="3"/>
    <s v="D"/>
    <x v="1"/>
    <n v="7.77"/>
    <n v="31.08"/>
    <s v="Liberica"/>
    <x v="2"/>
    <x v="1"/>
  </r>
  <r>
    <s v="WKB-21680-566"/>
    <x v="491"/>
    <s v="96612-41722-VJ"/>
    <s v="A-M-0.5"/>
    <n v="3"/>
    <x v="642"/>
    <s v=""/>
    <x v="3"/>
    <x v="2"/>
    <s v="M"/>
    <x v="1"/>
    <n v="6.75"/>
    <n v="20.25"/>
    <s v="Arabica"/>
    <x v="0"/>
    <x v="1"/>
  </r>
  <r>
    <s v="THE-61147-027"/>
    <x v="157"/>
    <s v="94091-86957-HX"/>
    <s v="L-D-1"/>
    <n v="2"/>
    <x v="636"/>
    <s v="jdymokeje@prnewswire.com"/>
    <x v="3"/>
    <x v="3"/>
    <s v="D"/>
    <x v="0"/>
    <n v="12.95"/>
    <n v="25.9"/>
    <s v="Liberica"/>
    <x v="2"/>
    <x v="1"/>
  </r>
  <r>
    <s v="PTY-86420-119"/>
    <x v="527"/>
    <s v="25504-41681-WA"/>
    <s v="A-D-0.5"/>
    <n v="4"/>
    <x v="643"/>
    <s v="otadmanjf@ft.com"/>
    <x v="3"/>
    <x v="2"/>
    <s v="D"/>
    <x v="1"/>
    <n v="5.97"/>
    <n v="23.88"/>
    <s v="Arabica"/>
    <x v="2"/>
    <x v="0"/>
  </r>
  <r>
    <s v="QHL-27188-431"/>
    <x v="528"/>
    <s v="75443-07820-DZ"/>
    <s v="L-L-0.5"/>
    <n v="2"/>
    <x v="644"/>
    <s v="bguddejg@dailymotion.com"/>
    <x v="3"/>
    <x v="3"/>
    <s v="L"/>
    <x v="1"/>
    <n v="9.51"/>
    <n v="19.02"/>
    <s v="Liberica"/>
    <x v="1"/>
    <x v="1"/>
  </r>
  <r>
    <s v="MIS-54381-047"/>
    <x v="99"/>
    <s v="39276-95489-XV"/>
    <s v="A-D-0.5"/>
    <n v="5"/>
    <x v="645"/>
    <s v="nsictornesjh@buzzfeed.com"/>
    <x v="3"/>
    <x v="2"/>
    <s v="D"/>
    <x v="1"/>
    <n v="5.97"/>
    <n v="29.849999999999998"/>
    <s v="Arabica"/>
    <x v="2"/>
    <x v="0"/>
  </r>
  <r>
    <s v="TBB-29780-459"/>
    <x v="529"/>
    <s v="61437-83623-PZ"/>
    <s v="A-L-0.5"/>
    <n v="1"/>
    <x v="646"/>
    <s v="vdunningji@independent.co.uk"/>
    <x v="3"/>
    <x v="2"/>
    <s v="L"/>
    <x v="1"/>
    <n v="7.77"/>
    <n v="7.77"/>
    <s v="Arabica"/>
    <x v="1"/>
    <x v="0"/>
  </r>
  <r>
    <s v="QLC-52637-305"/>
    <x v="530"/>
    <s v="34317-87258-HQ"/>
    <s v="L-D-2.5"/>
    <n v="4"/>
    <x v="647"/>
    <s v=""/>
    <x v="3"/>
    <x v="3"/>
    <s v="D"/>
    <x v="2"/>
    <n v="29.784999999999997"/>
    <n v="119.13999999999999"/>
    <s v="Liberica"/>
    <x v="2"/>
    <x v="0"/>
  </r>
  <r>
    <s v="CWT-27056-328"/>
    <x v="531"/>
    <s v="18570-80998-ZS"/>
    <s v="E-D-0.2"/>
    <n v="6"/>
    <x v="648"/>
    <s v=""/>
    <x v="3"/>
    <x v="1"/>
    <s v="D"/>
    <x v="3"/>
    <n v="3.645"/>
    <n v="21.87"/>
    <s v="Excelsa"/>
    <x v="2"/>
    <x v="0"/>
  </r>
  <r>
    <s v="ASS-05878-128"/>
    <x v="210"/>
    <s v="66580-33745-OQ"/>
    <s v="E-L-0.5"/>
    <n v="2"/>
    <x v="649"/>
    <s v="sgehringjl@gnu.org"/>
    <x v="3"/>
    <x v="1"/>
    <s v="L"/>
    <x v="1"/>
    <n v="8.91"/>
    <n v="17.82"/>
    <s v="Excelsa"/>
    <x v="1"/>
    <x v="1"/>
  </r>
  <r>
    <s v="EGK-03027-418"/>
    <x v="532"/>
    <s v="19820-29285-FD"/>
    <s v="E-M-0.2"/>
    <n v="3"/>
    <x v="650"/>
    <s v="bfallowesjm@purevolume.com"/>
    <x v="3"/>
    <x v="1"/>
    <s v="M"/>
    <x v="3"/>
    <n v="4.125"/>
    <n v="12.375"/>
    <s v="Excelsa"/>
    <x v="0"/>
    <x v="1"/>
  </r>
  <r>
    <s v="KCY-61732-849"/>
    <x v="533"/>
    <s v="11349-55147-SN"/>
    <s v="L-D-1"/>
    <n v="2"/>
    <x v="651"/>
    <s v=""/>
    <x v="3"/>
    <x v="3"/>
    <s v="D"/>
    <x v="0"/>
    <n v="12.95"/>
    <n v="25.9"/>
    <s v="Liberica"/>
    <x v="2"/>
    <x v="1"/>
  </r>
  <r>
    <s v="BLI-21697-702"/>
    <x v="534"/>
    <s v="21141-12455-VB"/>
    <s v="A-M-0.5"/>
    <n v="2"/>
    <x v="652"/>
    <s v="sdejo@newsvine.com"/>
    <x v="3"/>
    <x v="2"/>
    <s v="M"/>
    <x v="1"/>
    <n v="6.75"/>
    <n v="13.5"/>
    <s v="Arabica"/>
    <x v="0"/>
    <x v="0"/>
  </r>
  <r>
    <s v="KFJ-46568-890"/>
    <x v="535"/>
    <s v="71003-85639-HB"/>
    <s v="E-L-0.5"/>
    <n v="2"/>
    <x v="653"/>
    <s v=""/>
    <x v="3"/>
    <x v="1"/>
    <s v="L"/>
    <x v="1"/>
    <n v="8.91"/>
    <n v="17.82"/>
    <s v="Excelsa"/>
    <x v="1"/>
    <x v="0"/>
  </r>
  <r>
    <s v="SOK-43535-680"/>
    <x v="536"/>
    <s v="58443-95866-YO"/>
    <s v="E-M-0.5"/>
    <n v="3"/>
    <x v="654"/>
    <s v="scountjq@nba.com"/>
    <x v="3"/>
    <x v="1"/>
    <s v="M"/>
    <x v="1"/>
    <n v="8.25"/>
    <n v="24.75"/>
    <s v="Excelsa"/>
    <x v="0"/>
    <x v="1"/>
  </r>
  <r>
    <s v="XUE-87260-201"/>
    <x v="537"/>
    <s v="89646-21249-OH"/>
    <s v="R-M-0.2"/>
    <n v="6"/>
    <x v="655"/>
    <s v="sraglesjr@blogtalkradio.com"/>
    <x v="3"/>
    <x v="0"/>
    <s v="M"/>
    <x v="3"/>
    <n v="2.9849999999999999"/>
    <n v="17.91"/>
    <s v="Robusta"/>
    <x v="0"/>
    <x v="1"/>
  </r>
  <r>
    <s v="CZF-40873-691"/>
    <x v="61"/>
    <s v="64988-20636-XQ"/>
    <s v="E-M-0.5"/>
    <n v="2"/>
    <x v="656"/>
    <s v=""/>
    <x v="3"/>
    <x v="1"/>
    <s v="M"/>
    <x v="1"/>
    <n v="8.25"/>
    <n v="16.5"/>
    <s v="Excelsa"/>
    <x v="0"/>
    <x v="1"/>
  </r>
  <r>
    <s v="AIA-98989-755"/>
    <x v="242"/>
    <s v="34704-83143-KS"/>
    <s v="R-M-0.2"/>
    <n v="1"/>
    <x v="657"/>
    <s v="sbruunjt@blogtalkradio.com"/>
    <x v="3"/>
    <x v="0"/>
    <s v="M"/>
    <x v="3"/>
    <n v="2.9849999999999999"/>
    <n v="2.9849999999999999"/>
    <s v="Robusta"/>
    <x v="0"/>
    <x v="1"/>
  </r>
  <r>
    <s v="ITZ-21793-986"/>
    <x v="299"/>
    <s v="67388-17544-XX"/>
    <s v="E-D-0.2"/>
    <n v="4"/>
    <x v="658"/>
    <s v="aplluju@dagondesign.com"/>
    <x v="3"/>
    <x v="1"/>
    <s v="D"/>
    <x v="3"/>
    <n v="3.645"/>
    <n v="14.58"/>
    <s v="Excelsa"/>
    <x v="2"/>
    <x v="0"/>
  </r>
  <r>
    <s v="YOK-93322-608"/>
    <x v="343"/>
    <s v="69411-48470-ID"/>
    <s v="E-L-1"/>
    <n v="6"/>
    <x v="659"/>
    <s v="gcornierjv@techcrunch.com"/>
    <x v="3"/>
    <x v="1"/>
    <s v="L"/>
    <x v="0"/>
    <n v="14.85"/>
    <n v="89.1"/>
    <s v="Excelsa"/>
    <x v="1"/>
    <x v="1"/>
  </r>
  <r>
    <s v="LXK-00634-611"/>
    <x v="538"/>
    <s v="94091-86957-HX"/>
    <s v="R-L-1"/>
    <n v="3"/>
    <x v="636"/>
    <s v="jdymokeje@prnewswire.com"/>
    <x v="3"/>
    <x v="0"/>
    <s v="L"/>
    <x v="0"/>
    <n v="11.95"/>
    <n v="35.849999999999994"/>
    <s v="Robusta"/>
    <x v="1"/>
    <x v="1"/>
  </r>
  <r>
    <s v="CQW-37388-302"/>
    <x v="539"/>
    <s v="97741-98924-KT"/>
    <s v="A-D-2.5"/>
    <n v="3"/>
    <x v="660"/>
    <s v="wharvisonjx@gizmodo.com"/>
    <x v="3"/>
    <x v="2"/>
    <s v="D"/>
    <x v="2"/>
    <n v="22.884999999999998"/>
    <n v="68.655000000000001"/>
    <s v="Arabica"/>
    <x v="2"/>
    <x v="1"/>
  </r>
  <r>
    <s v="SPA-79365-334"/>
    <x v="27"/>
    <s v="79857-78167-KO"/>
    <s v="L-D-1"/>
    <n v="3"/>
    <x v="661"/>
    <s v="dheafordjy@twitpic.com"/>
    <x v="3"/>
    <x v="3"/>
    <s v="D"/>
    <x v="0"/>
    <n v="12.95"/>
    <n v="38.849999999999994"/>
    <s v="Liberica"/>
    <x v="2"/>
    <x v="1"/>
  </r>
  <r>
    <s v="VPX-08817-517"/>
    <x v="540"/>
    <s v="46963-10322-ZA"/>
    <s v="L-L-1"/>
    <n v="5"/>
    <x v="662"/>
    <s v="gfanthamjz@hexun.com"/>
    <x v="3"/>
    <x v="3"/>
    <s v="L"/>
    <x v="0"/>
    <n v="15.85"/>
    <n v="79.25"/>
    <s v="Liberica"/>
    <x v="1"/>
    <x v="0"/>
  </r>
  <r>
    <s v="PBP-87115-410"/>
    <x v="541"/>
    <s v="93812-74772-MV"/>
    <s v="E-D-0.5"/>
    <n v="5"/>
    <x v="663"/>
    <s v="rcrookshanksk0@unc.edu"/>
    <x v="3"/>
    <x v="1"/>
    <s v="D"/>
    <x v="1"/>
    <n v="7.29"/>
    <n v="36.450000000000003"/>
    <s v="Excelsa"/>
    <x v="2"/>
    <x v="0"/>
  </r>
  <r>
    <s v="SFB-93752-440"/>
    <x v="390"/>
    <s v="48203-23480-UB"/>
    <s v="R-M-0.2"/>
    <n v="3"/>
    <x v="664"/>
    <s v="nleakek1@cmu.edu"/>
    <x v="3"/>
    <x v="0"/>
    <s v="M"/>
    <x v="3"/>
    <n v="2.9849999999999999"/>
    <n v="8.9550000000000001"/>
    <s v="Robusta"/>
    <x v="0"/>
    <x v="0"/>
  </r>
  <r>
    <s v="TBU-65158-068"/>
    <x v="396"/>
    <s v="60357-65386-RD"/>
    <s v="E-D-1"/>
    <n v="2"/>
    <x v="665"/>
    <s v=""/>
    <x v="3"/>
    <x v="1"/>
    <s v="D"/>
    <x v="0"/>
    <n v="12.15"/>
    <n v="24.3"/>
    <s v="Excelsa"/>
    <x v="2"/>
    <x v="1"/>
  </r>
  <r>
    <s v="TEH-08414-216"/>
    <x v="185"/>
    <s v="35099-13971-JI"/>
    <s v="E-M-2.5"/>
    <n v="2"/>
    <x v="666"/>
    <s v="geilhersenk3@networksolutions.com"/>
    <x v="3"/>
    <x v="1"/>
    <s v="M"/>
    <x v="2"/>
    <n v="31.624999999999996"/>
    <n v="63.249999999999993"/>
    <s v="Excelsa"/>
    <x v="0"/>
    <x v="1"/>
  </r>
  <r>
    <s v="MAY-77231-536"/>
    <x v="542"/>
    <s v="01304-59807-OB"/>
    <s v="A-M-0.2"/>
    <n v="2"/>
    <x v="667"/>
    <s v=""/>
    <x v="3"/>
    <x v="2"/>
    <s v="M"/>
    <x v="3"/>
    <n v="3.375"/>
    <n v="6.75"/>
    <s v="Arabica"/>
    <x v="0"/>
    <x v="0"/>
  </r>
  <r>
    <s v="ATY-28980-884"/>
    <x v="117"/>
    <s v="50705-17295-NK"/>
    <s v="A-L-0.2"/>
    <n v="6"/>
    <x v="668"/>
    <s v="caleixok5@globo.com"/>
    <x v="3"/>
    <x v="2"/>
    <s v="L"/>
    <x v="3"/>
    <n v="3.8849999999999998"/>
    <n v="23.31"/>
    <s v="Arabica"/>
    <x v="1"/>
    <x v="1"/>
  </r>
  <r>
    <s v="SWP-88281-918"/>
    <x v="543"/>
    <s v="77657-61366-FY"/>
    <s v="L-L-2.5"/>
    <n v="4"/>
    <x v="669"/>
    <s v=""/>
    <x v="3"/>
    <x v="3"/>
    <s v="L"/>
    <x v="2"/>
    <n v="36.454999999999998"/>
    <n v="145.82"/>
    <s v="Liberica"/>
    <x v="1"/>
    <x v="1"/>
  </r>
  <r>
    <s v="VCE-56531-986"/>
    <x v="544"/>
    <s v="57192-13428-PL"/>
    <s v="R-M-0.5"/>
    <n v="5"/>
    <x v="670"/>
    <s v="rtomkowiczk7@bravesites.com"/>
    <x v="3"/>
    <x v="0"/>
    <s v="M"/>
    <x v="1"/>
    <n v="5.97"/>
    <n v="29.849999999999998"/>
    <s v="Robusta"/>
    <x v="0"/>
    <x v="0"/>
  </r>
  <r>
    <s v="FVV-75700-005"/>
    <x v="545"/>
    <s v="24891-77957-LU"/>
    <s v="E-D-0.5"/>
    <n v="3"/>
    <x v="671"/>
    <s v="rhuscroftk8@jimdo.com"/>
    <x v="3"/>
    <x v="1"/>
    <s v="D"/>
    <x v="1"/>
    <n v="7.29"/>
    <n v="21.87"/>
    <s v="Excelsa"/>
    <x v="2"/>
    <x v="0"/>
  </r>
  <r>
    <s v="CFZ-53492-600"/>
    <x v="546"/>
    <s v="64896-18468-BT"/>
    <s v="L-M-0.2"/>
    <n v="1"/>
    <x v="672"/>
    <s v="sscurrerk9@flavors.me"/>
    <x v="3"/>
    <x v="3"/>
    <s v="M"/>
    <x v="3"/>
    <n v="4.3650000000000002"/>
    <n v="4.3650000000000002"/>
    <s v="Liberica"/>
    <x v="0"/>
    <x v="1"/>
  </r>
  <r>
    <s v="LDK-71031-121"/>
    <x v="420"/>
    <s v="84761-40784-SV"/>
    <s v="L-L-2.5"/>
    <n v="1"/>
    <x v="673"/>
    <s v="arudramka@prnewswire.com"/>
    <x v="3"/>
    <x v="3"/>
    <s v="L"/>
    <x v="2"/>
    <n v="36.454999999999998"/>
    <n v="36.454999999999998"/>
    <s v="Liberica"/>
    <x v="1"/>
    <x v="1"/>
  </r>
  <r>
    <s v="EBA-82404-343"/>
    <x v="547"/>
    <s v="20236-42322-CM"/>
    <s v="L-D-0.2"/>
    <n v="4"/>
    <x v="674"/>
    <s v=""/>
    <x v="3"/>
    <x v="3"/>
    <s v="D"/>
    <x v="3"/>
    <n v="3.8849999999999998"/>
    <n v="15.54"/>
    <s v="Liberica"/>
    <x v="2"/>
    <x v="0"/>
  </r>
  <r>
    <s v="USA-42811-560"/>
    <x v="548"/>
    <s v="49671-11547-WG"/>
    <s v="E-L-0.2"/>
    <n v="2"/>
    <x v="675"/>
    <s v="jmahakc@cyberchimps.com"/>
    <x v="3"/>
    <x v="1"/>
    <s v="L"/>
    <x v="3"/>
    <n v="4.4550000000000001"/>
    <n v="8.91"/>
    <s v="Excelsa"/>
    <x v="1"/>
    <x v="1"/>
  </r>
  <r>
    <s v="SNL-83703-516"/>
    <x v="549"/>
    <s v="57976-33535-WK"/>
    <s v="L-M-2.5"/>
    <n v="3"/>
    <x v="676"/>
    <s v="gclemonkd@networksolutions.com"/>
    <x v="3"/>
    <x v="3"/>
    <s v="M"/>
    <x v="2"/>
    <n v="33.464999999999996"/>
    <n v="100.39499999999998"/>
    <s v="Liberica"/>
    <x v="0"/>
    <x v="0"/>
  </r>
  <r>
    <s v="SUZ-83036-175"/>
    <x v="550"/>
    <s v="55915-19477-MK"/>
    <s v="R-D-0.2"/>
    <n v="5"/>
    <x v="677"/>
    <s v=""/>
    <x v="3"/>
    <x v="0"/>
    <s v="D"/>
    <x v="3"/>
    <n v="2.6849999999999996"/>
    <n v="13.424999999999997"/>
    <s v="Robusta"/>
    <x v="2"/>
    <x v="1"/>
  </r>
  <r>
    <s v="RGM-01187-513"/>
    <x v="551"/>
    <s v="28121-11641-UA"/>
    <s v="E-D-0.2"/>
    <n v="6"/>
    <x v="678"/>
    <s v="bpollinskf@shinystat.com"/>
    <x v="3"/>
    <x v="1"/>
    <s v="D"/>
    <x v="3"/>
    <n v="3.645"/>
    <n v="21.87"/>
    <s v="Excelsa"/>
    <x v="2"/>
    <x v="1"/>
  </r>
  <r>
    <s v="CZG-01299-952"/>
    <x v="552"/>
    <s v="09540-70637-EV"/>
    <s v="L-D-1"/>
    <n v="2"/>
    <x v="679"/>
    <s v="jtoyekg@pinterest.com"/>
    <x v="3"/>
    <x v="3"/>
    <s v="D"/>
    <x v="0"/>
    <n v="12.95"/>
    <n v="25.9"/>
    <s v="Liberica"/>
    <x v="2"/>
    <x v="0"/>
  </r>
  <r>
    <s v="KLD-88731-484"/>
    <x v="553"/>
    <s v="17775-77072-PP"/>
    <s v="A-M-1"/>
    <n v="5"/>
    <x v="680"/>
    <s v="clinskillkh@sphinn.com"/>
    <x v="3"/>
    <x v="2"/>
    <s v="M"/>
    <x v="0"/>
    <n v="11.25"/>
    <n v="56.25"/>
    <s v="Arabica"/>
    <x v="0"/>
    <x v="1"/>
  </r>
  <r>
    <s v="BQK-38412-229"/>
    <x v="554"/>
    <s v="90392-73338-BC"/>
    <s v="R-L-0.2"/>
    <n v="3"/>
    <x v="681"/>
    <s v="nvigrasski@ezinearticles.com"/>
    <x v="3"/>
    <x v="0"/>
    <s v="L"/>
    <x v="3"/>
    <n v="3.5849999999999995"/>
    <n v="10.754999999999999"/>
    <s v="Robusta"/>
    <x v="1"/>
    <x v="1"/>
  </r>
  <r>
    <s v="TCX-76953-071"/>
    <x v="555"/>
    <s v="94091-86957-HX"/>
    <s v="E-D-0.2"/>
    <n v="5"/>
    <x v="636"/>
    <s v="jdymokeje@prnewswire.com"/>
    <x v="3"/>
    <x v="1"/>
    <s v="D"/>
    <x v="3"/>
    <n v="3.645"/>
    <n v="18.225000000000001"/>
    <s v="Excelsa"/>
    <x v="2"/>
    <x v="1"/>
  </r>
  <r>
    <s v="LIN-88046-551"/>
    <x v="150"/>
    <s v="10725-45724-CO"/>
    <s v="R-L-0.5"/>
    <n v="4"/>
    <x v="682"/>
    <s v="kcragellkk@google.com"/>
    <x v="3"/>
    <x v="0"/>
    <s v="L"/>
    <x v="1"/>
    <n v="7.169999999999999"/>
    <n v="28.679999999999996"/>
    <s v="Robusta"/>
    <x v="1"/>
    <x v="1"/>
  </r>
  <r>
    <s v="PMV-54491-220"/>
    <x v="556"/>
    <s v="87242-18006-IR"/>
    <s v="L-M-0.2"/>
    <n v="2"/>
    <x v="683"/>
    <s v="libertkl@huffingtonpost.com"/>
    <x v="3"/>
    <x v="3"/>
    <s v="M"/>
    <x v="3"/>
    <n v="4.3650000000000002"/>
    <n v="8.73"/>
    <s v="Liberica"/>
    <x v="0"/>
    <x v="1"/>
  </r>
  <r>
    <s v="SKA-73676-005"/>
    <x v="327"/>
    <s v="36572-91896-PP"/>
    <s v="L-M-1"/>
    <n v="4"/>
    <x v="684"/>
    <s v="rlidgeykm@vimeo.com"/>
    <x v="3"/>
    <x v="3"/>
    <s v="M"/>
    <x v="0"/>
    <n v="14.55"/>
    <n v="58.2"/>
    <s v="Liberica"/>
    <x v="0"/>
    <x v="1"/>
  </r>
  <r>
    <s v="TKH-62197-239"/>
    <x v="557"/>
    <s v="25181-97933-UX"/>
    <s v="A-D-0.5"/>
    <n v="3"/>
    <x v="685"/>
    <s v="tcastagnekn@wikia.com"/>
    <x v="3"/>
    <x v="2"/>
    <s v="D"/>
    <x v="1"/>
    <n v="5.97"/>
    <n v="17.91"/>
    <s v="Arabica"/>
    <x v="2"/>
    <x v="1"/>
  </r>
  <r>
    <s v="YXF-57218-272"/>
    <x v="333"/>
    <s v="55374-03175-IA"/>
    <s v="R-M-0.2"/>
    <n v="6"/>
    <x v="686"/>
    <s v=""/>
    <x v="3"/>
    <x v="0"/>
    <s v="M"/>
    <x v="3"/>
    <n v="2.9849999999999999"/>
    <n v="17.91"/>
    <s v="Robusta"/>
    <x v="0"/>
    <x v="0"/>
  </r>
  <r>
    <s v="PKJ-30083-501"/>
    <x v="558"/>
    <s v="76948-43532-JS"/>
    <s v="E-D-0.5"/>
    <n v="2"/>
    <x v="687"/>
    <s v="jhaldenkp@comcast.net"/>
    <x v="3"/>
    <x v="1"/>
    <s v="D"/>
    <x v="1"/>
    <n v="7.29"/>
    <n v="14.58"/>
    <s v="Excelsa"/>
    <x v="2"/>
    <x v="1"/>
  </r>
  <r>
    <s v="WTT-91832-645"/>
    <x v="559"/>
    <s v="24344-88599-PP"/>
    <s v="A-M-1"/>
    <n v="3"/>
    <x v="688"/>
    <s v="holliffkq@sciencedirect.com"/>
    <x v="3"/>
    <x v="2"/>
    <s v="M"/>
    <x v="0"/>
    <n v="11.25"/>
    <n v="33.75"/>
    <s v="Arabica"/>
    <x v="0"/>
    <x v="1"/>
  </r>
  <r>
    <s v="TRZ-94735-865"/>
    <x v="310"/>
    <s v="54462-58311-YF"/>
    <s v="L-M-0.5"/>
    <n v="4"/>
    <x v="689"/>
    <s v="tquadrikr@opensource.org"/>
    <x v="3"/>
    <x v="3"/>
    <s v="M"/>
    <x v="1"/>
    <n v="8.73"/>
    <n v="34.92"/>
    <s v="Liberica"/>
    <x v="0"/>
    <x v="0"/>
  </r>
  <r>
    <s v="UDB-09651-780"/>
    <x v="560"/>
    <s v="90767-92589-LV"/>
    <s v="E-D-0.5"/>
    <n v="2"/>
    <x v="690"/>
    <s v="feshmadeks@umn.edu"/>
    <x v="3"/>
    <x v="1"/>
    <s v="D"/>
    <x v="1"/>
    <n v="7.29"/>
    <n v="14.58"/>
    <s v="Excelsa"/>
    <x v="2"/>
    <x v="1"/>
  </r>
  <r>
    <s v="EHJ-82097-549"/>
    <x v="561"/>
    <s v="27517-43747-YD"/>
    <s v="R-D-0.2"/>
    <n v="2"/>
    <x v="691"/>
    <s v="moilierkt@paginegialle.it"/>
    <x v="3"/>
    <x v="0"/>
    <s v="D"/>
    <x v="3"/>
    <n v="2.6849999999999996"/>
    <n v="5.3699999999999992"/>
    <s v="Robusta"/>
    <x v="2"/>
    <x v="0"/>
  </r>
  <r>
    <s v="ZFR-79447-696"/>
    <x v="562"/>
    <s v="77828-66867-KH"/>
    <s v="R-M-0.5"/>
    <n v="1"/>
    <x v="692"/>
    <s v=""/>
    <x v="3"/>
    <x v="0"/>
    <s v="M"/>
    <x v="1"/>
    <n v="5.97"/>
    <n v="5.97"/>
    <s v="Robusta"/>
    <x v="0"/>
    <x v="0"/>
  </r>
  <r>
    <s v="NUU-03893-975"/>
    <x v="563"/>
    <s v="41054-59693-XE"/>
    <s v="L-L-0.5"/>
    <n v="2"/>
    <x v="693"/>
    <s v="vshoebothamkv@redcross.org"/>
    <x v="3"/>
    <x v="3"/>
    <s v="L"/>
    <x v="1"/>
    <n v="9.51"/>
    <n v="19.02"/>
    <s v="Liberica"/>
    <x v="1"/>
    <x v="1"/>
  </r>
  <r>
    <s v="GVG-59542-307"/>
    <x v="564"/>
    <s v="26314-66792-VP"/>
    <s v="E-M-1"/>
    <n v="2"/>
    <x v="694"/>
    <s v="bsterkekw@biblegateway.com"/>
    <x v="3"/>
    <x v="1"/>
    <s v="M"/>
    <x v="0"/>
    <n v="13.75"/>
    <n v="27.5"/>
    <s v="Excelsa"/>
    <x v="0"/>
    <x v="0"/>
  </r>
  <r>
    <s v="YLY-35287-172"/>
    <x v="565"/>
    <s v="69410-04668-MA"/>
    <s v="A-D-0.5"/>
    <n v="5"/>
    <x v="695"/>
    <s v="scaponkx@craigslist.org"/>
    <x v="3"/>
    <x v="2"/>
    <s v="D"/>
    <x v="1"/>
    <n v="5.97"/>
    <n v="29.849999999999998"/>
    <s v="Arabica"/>
    <x v="2"/>
    <x v="1"/>
  </r>
  <r>
    <s v="DCI-96254-548"/>
    <x v="566"/>
    <s v="94091-86957-HX"/>
    <s v="A-D-0.2"/>
    <n v="6"/>
    <x v="636"/>
    <s v="jdymokeje@prnewswire.com"/>
    <x v="3"/>
    <x v="2"/>
    <s v="D"/>
    <x v="3"/>
    <n v="2.9849999999999999"/>
    <n v="17.91"/>
    <s v="Arabica"/>
    <x v="2"/>
    <x v="1"/>
  </r>
  <r>
    <s v="KHZ-26264-253"/>
    <x v="160"/>
    <s v="24972-55878-KX"/>
    <s v="L-L-0.2"/>
    <n v="6"/>
    <x v="696"/>
    <s v="fconstancekz@ifeng.com"/>
    <x v="3"/>
    <x v="3"/>
    <s v="L"/>
    <x v="3"/>
    <n v="4.7549999999999999"/>
    <n v="28.53"/>
    <s v="Liberica"/>
    <x v="1"/>
    <x v="1"/>
  </r>
  <r>
    <s v="AAQ-13644-699"/>
    <x v="567"/>
    <s v="46296-42617-OQ"/>
    <s v="R-D-1"/>
    <n v="4"/>
    <x v="697"/>
    <s v="fsulmanl0@washington.edu"/>
    <x v="3"/>
    <x v="0"/>
    <s v="D"/>
    <x v="0"/>
    <n v="8.9499999999999993"/>
    <n v="35.799999999999997"/>
    <s v="Robusta"/>
    <x v="2"/>
    <x v="0"/>
  </r>
  <r>
    <s v="LWL-68108-794"/>
    <x v="568"/>
    <s v="44494-89923-UW"/>
    <s v="A-D-0.5"/>
    <n v="3"/>
    <x v="698"/>
    <s v="dhollymanl1@ibm.com"/>
    <x v="3"/>
    <x v="2"/>
    <s v="D"/>
    <x v="1"/>
    <n v="5.97"/>
    <n v="17.91"/>
    <s v="Arabica"/>
    <x v="2"/>
    <x v="0"/>
  </r>
  <r>
    <s v="JQT-14347-517"/>
    <x v="569"/>
    <s v="11621-09964-ID"/>
    <s v="R-D-1"/>
    <n v="1"/>
    <x v="699"/>
    <s v="lnardonil2@hao123.com"/>
    <x v="3"/>
    <x v="0"/>
    <s v="D"/>
    <x v="0"/>
    <n v="8.9499999999999993"/>
    <n v="8.9499999999999993"/>
    <s v="Robusta"/>
    <x v="2"/>
    <x v="1"/>
  </r>
  <r>
    <s v="BMM-86471-923"/>
    <x v="570"/>
    <s v="76319-80715-II"/>
    <s v="L-D-2.5"/>
    <n v="1"/>
    <x v="700"/>
    <s v="dyarhaml3@moonfruit.com"/>
    <x v="3"/>
    <x v="3"/>
    <s v="D"/>
    <x v="2"/>
    <n v="29.784999999999997"/>
    <n v="29.784999999999997"/>
    <s v="Liberica"/>
    <x v="2"/>
    <x v="0"/>
  </r>
  <r>
    <s v="IXU-67272-326"/>
    <x v="571"/>
    <s v="91654-79216-IC"/>
    <s v="E-L-0.5"/>
    <n v="5"/>
    <x v="701"/>
    <s v="aferreal4@wikia.com"/>
    <x v="3"/>
    <x v="1"/>
    <s v="L"/>
    <x v="1"/>
    <n v="8.91"/>
    <n v="44.55"/>
    <s v="Excelsa"/>
    <x v="1"/>
    <x v="1"/>
  </r>
  <r>
    <s v="ITE-28312-615"/>
    <x v="139"/>
    <s v="56450-21890-HK"/>
    <s v="E-L-1"/>
    <n v="6"/>
    <x v="702"/>
    <s v="ckendrickl5@webnode.com"/>
    <x v="3"/>
    <x v="1"/>
    <s v="L"/>
    <x v="0"/>
    <n v="14.85"/>
    <n v="89.1"/>
    <s v="Excelsa"/>
    <x v="1"/>
    <x v="0"/>
  </r>
  <r>
    <s v="ZHQ-30471-635"/>
    <x v="303"/>
    <s v="40600-58915-WZ"/>
    <s v="L-M-0.5"/>
    <n v="5"/>
    <x v="703"/>
    <s v="sdanilchikl6@mit.edu"/>
    <x v="3"/>
    <x v="3"/>
    <s v="M"/>
    <x v="1"/>
    <n v="8.73"/>
    <n v="43.650000000000006"/>
    <s v="Liberica"/>
    <x v="0"/>
    <x v="1"/>
  </r>
  <r>
    <s v="LTP-31133-134"/>
    <x v="572"/>
    <s v="66527-94478-PB"/>
    <s v="A-L-0.5"/>
    <n v="3"/>
    <x v="704"/>
    <s v=""/>
    <x v="3"/>
    <x v="2"/>
    <s v="L"/>
    <x v="1"/>
    <n v="7.77"/>
    <n v="23.31"/>
    <s v="Arabica"/>
    <x v="1"/>
    <x v="1"/>
  </r>
  <r>
    <s v="ZVQ-26122-859"/>
    <x v="573"/>
    <s v="77154-45038-IH"/>
    <s v="A-L-2.5"/>
    <n v="6"/>
    <x v="705"/>
    <s v="bfolomkinl8@yolasite.com"/>
    <x v="3"/>
    <x v="2"/>
    <s v="L"/>
    <x v="2"/>
    <n v="29.784999999999997"/>
    <n v="178.70999999999998"/>
    <s v="Arabica"/>
    <x v="1"/>
    <x v="0"/>
  </r>
  <r>
    <s v="MIU-01481-194"/>
    <x v="574"/>
    <s v="08439-55669-AI"/>
    <s v="R-M-1"/>
    <n v="6"/>
    <x v="706"/>
    <s v="rpursglovel9@biblegateway.com"/>
    <x v="3"/>
    <x v="0"/>
    <s v="M"/>
    <x v="0"/>
    <n v="9.9499999999999993"/>
    <n v="59.699999999999996"/>
    <s v="Robusta"/>
    <x v="0"/>
    <x v="0"/>
  </r>
  <r>
    <s v="MIU-01481-194"/>
    <x v="574"/>
    <s v="08439-55669-AI"/>
    <s v="A-L-0.5"/>
    <n v="2"/>
    <x v="706"/>
    <s v="rpursglovel9@biblegateway.com"/>
    <x v="3"/>
    <x v="2"/>
    <s v="L"/>
    <x v="1"/>
    <n v="7.77"/>
    <n v="15.54"/>
    <s v="Arabica"/>
    <x v="1"/>
    <x v="0"/>
  </r>
  <r>
    <s v="UEA-72681-629"/>
    <x v="455"/>
    <s v="24972-55878-KX"/>
    <s v="A-L-2.5"/>
    <n v="3"/>
    <x v="696"/>
    <s v="fconstancekz@ifeng.com"/>
    <x v="3"/>
    <x v="2"/>
    <s v="L"/>
    <x v="2"/>
    <n v="29.784999999999997"/>
    <n v="89.35499999999999"/>
    <s v="Arabica"/>
    <x v="1"/>
    <x v="1"/>
  </r>
  <r>
    <s v="CVE-15042-481"/>
    <x v="575"/>
    <s v="24972-55878-KX"/>
    <s v="R-L-1"/>
    <n v="2"/>
    <x v="696"/>
    <s v="fconstancekz@ifeng.com"/>
    <x v="3"/>
    <x v="0"/>
    <s v="L"/>
    <x v="0"/>
    <n v="11.95"/>
    <n v="23.9"/>
    <s v="Robusta"/>
    <x v="1"/>
    <x v="1"/>
  </r>
  <r>
    <s v="EJA-79176-833"/>
    <x v="576"/>
    <s v="91509-62250-GN"/>
    <s v="R-M-2.5"/>
    <n v="6"/>
    <x v="707"/>
    <s v="deburahld@google.co.jp"/>
    <x v="3"/>
    <x v="0"/>
    <s v="M"/>
    <x v="2"/>
    <n v="22.884999999999998"/>
    <n v="137.31"/>
    <s v="Robusta"/>
    <x v="0"/>
    <x v="1"/>
  </r>
  <r>
    <s v="AHQ-40440-522"/>
    <x v="577"/>
    <s v="83833-46106-ZC"/>
    <s v="A-D-1"/>
    <n v="1"/>
    <x v="708"/>
    <s v="mbrimilcombele@cnn.com"/>
    <x v="3"/>
    <x v="2"/>
    <s v="D"/>
    <x v="0"/>
    <n v="9.9499999999999993"/>
    <n v="9.9499999999999993"/>
    <s v="Arabica"/>
    <x v="2"/>
    <x v="1"/>
  </r>
  <r>
    <s v="TID-21626-411"/>
    <x v="578"/>
    <s v="19383-33606-PW"/>
    <s v="R-L-0.5"/>
    <n v="3"/>
    <x v="709"/>
    <s v="sbollamlf@list-manage.com"/>
    <x v="3"/>
    <x v="0"/>
    <s v="L"/>
    <x v="1"/>
    <n v="7.169999999999999"/>
    <n v="21.509999999999998"/>
    <s v="Robusta"/>
    <x v="1"/>
    <x v="1"/>
  </r>
  <r>
    <s v="RSR-96390-187"/>
    <x v="579"/>
    <s v="67052-76184-CB"/>
    <s v="E-M-1"/>
    <n v="6"/>
    <x v="710"/>
    <s v=""/>
    <x v="3"/>
    <x v="1"/>
    <s v="M"/>
    <x v="0"/>
    <n v="13.75"/>
    <n v="82.5"/>
    <s v="Excelsa"/>
    <x v="0"/>
    <x v="1"/>
  </r>
  <r>
    <s v="BZE-96093-118"/>
    <x v="91"/>
    <s v="43452-18035-DH"/>
    <s v="L-M-0.2"/>
    <n v="2"/>
    <x v="711"/>
    <s v="afilipczaklh@ning.com"/>
    <x v="3"/>
    <x v="3"/>
    <s v="M"/>
    <x v="3"/>
    <n v="4.3650000000000002"/>
    <n v="8.73"/>
    <s v="Liberica"/>
    <x v="0"/>
    <x v="1"/>
  </r>
  <r>
    <s v="LOU-41819-242"/>
    <x v="272"/>
    <s v="88060-50676-MV"/>
    <s v="R-M-1"/>
    <n v="2"/>
    <x v="712"/>
    <s v=""/>
    <x v="3"/>
    <x v="0"/>
    <s v="M"/>
    <x v="0"/>
    <n v="9.9499999999999993"/>
    <n v="19.899999999999999"/>
    <s v="Robusta"/>
    <x v="0"/>
    <x v="0"/>
  </r>
  <r>
    <s v="FND-99527-640"/>
    <x v="65"/>
    <s v="89574-96203-EP"/>
    <s v="E-L-0.5"/>
    <n v="2"/>
    <x v="713"/>
    <s v="relnaughlj@comsenz.com"/>
    <x v="3"/>
    <x v="1"/>
    <s v="L"/>
    <x v="1"/>
    <n v="8.91"/>
    <n v="17.82"/>
    <s v="Excelsa"/>
    <x v="1"/>
    <x v="0"/>
  </r>
  <r>
    <s v="ASG-27179-958"/>
    <x v="580"/>
    <s v="12607-75113-UV"/>
    <s v="A-M-0.5"/>
    <n v="3"/>
    <x v="714"/>
    <s v="jdeehanlk@about.me"/>
    <x v="3"/>
    <x v="2"/>
    <s v="M"/>
    <x v="1"/>
    <n v="6.75"/>
    <n v="20.25"/>
    <s v="Arabica"/>
    <x v="0"/>
    <x v="1"/>
  </r>
  <r>
    <s v="YKX-23510-272"/>
    <x v="581"/>
    <s v="56991-05510-PR"/>
    <s v="A-L-2.5"/>
    <n v="2"/>
    <x v="715"/>
    <s v="jedenll@e-recht24.de"/>
    <x v="3"/>
    <x v="2"/>
    <s v="L"/>
    <x v="2"/>
    <n v="29.784999999999997"/>
    <n v="59.569999999999993"/>
    <s v="Arabica"/>
    <x v="1"/>
    <x v="1"/>
  </r>
  <r>
    <s v="FSA-98650-921"/>
    <x v="489"/>
    <s v="01841-48191-NL"/>
    <s v="L-L-0.5"/>
    <n v="2"/>
    <x v="716"/>
    <s v="cjewsterlu@moonfruit.com"/>
    <x v="3"/>
    <x v="3"/>
    <s v="L"/>
    <x v="1"/>
    <n v="9.51"/>
    <n v="19.02"/>
    <s v="Liberica"/>
    <x v="1"/>
    <x v="0"/>
  </r>
  <r>
    <s v="ZUR-55774-294"/>
    <x v="234"/>
    <s v="33269-10023-CO"/>
    <s v="L-D-1"/>
    <n v="6"/>
    <x v="717"/>
    <s v="usoutherdenln@hao123.com"/>
    <x v="3"/>
    <x v="3"/>
    <s v="D"/>
    <x v="0"/>
    <n v="12.95"/>
    <n v="77.699999999999989"/>
    <s v="Liberica"/>
    <x v="2"/>
    <x v="0"/>
  </r>
  <r>
    <s v="FUO-99821-974"/>
    <x v="175"/>
    <s v="31245-81098-PJ"/>
    <s v="E-M-1"/>
    <n v="3"/>
    <x v="718"/>
    <s v=""/>
    <x v="3"/>
    <x v="1"/>
    <s v="M"/>
    <x v="0"/>
    <n v="13.75"/>
    <n v="41.25"/>
    <s v="Excelsa"/>
    <x v="0"/>
    <x v="1"/>
  </r>
  <r>
    <s v="YVH-19865-819"/>
    <x v="582"/>
    <s v="08946-56610-IH"/>
    <s v="L-L-2.5"/>
    <n v="4"/>
    <x v="719"/>
    <s v="lburtenshawlp@shinystat.com"/>
    <x v="3"/>
    <x v="3"/>
    <s v="L"/>
    <x v="2"/>
    <n v="36.454999999999998"/>
    <n v="145.82"/>
    <s v="Liberica"/>
    <x v="1"/>
    <x v="1"/>
  </r>
  <r>
    <s v="NNF-47422-501"/>
    <x v="583"/>
    <s v="20260-32948-EB"/>
    <s v="E-L-0.2"/>
    <n v="6"/>
    <x v="720"/>
    <s v="agregorattilq@vistaprint.com"/>
    <x v="3"/>
    <x v="1"/>
    <s v="L"/>
    <x v="3"/>
    <n v="4.4550000000000001"/>
    <n v="26.73"/>
    <s v="Excelsa"/>
    <x v="1"/>
    <x v="1"/>
  </r>
  <r>
    <s v="RJI-71409-490"/>
    <x v="548"/>
    <s v="31613-41626-KX"/>
    <s v="L-M-0.5"/>
    <n v="5"/>
    <x v="721"/>
    <s v="ccrosterlr@gov.uk"/>
    <x v="3"/>
    <x v="3"/>
    <s v="M"/>
    <x v="1"/>
    <n v="8.73"/>
    <n v="43.650000000000006"/>
    <s v="Liberica"/>
    <x v="0"/>
    <x v="0"/>
  </r>
  <r>
    <s v="UZL-46108-213"/>
    <x v="584"/>
    <s v="75961-20170-RD"/>
    <s v="L-L-1"/>
    <n v="2"/>
    <x v="722"/>
    <s v="gwhiteheadls@hp.com"/>
    <x v="3"/>
    <x v="3"/>
    <s v="L"/>
    <x v="0"/>
    <n v="15.85"/>
    <n v="31.7"/>
    <s v="Liberica"/>
    <x v="1"/>
    <x v="1"/>
  </r>
  <r>
    <s v="AOX-44467-109"/>
    <x v="64"/>
    <s v="72524-06410-KD"/>
    <s v="A-D-2.5"/>
    <n v="1"/>
    <x v="723"/>
    <s v="hjodrellelt@samsung.com"/>
    <x v="3"/>
    <x v="2"/>
    <s v="D"/>
    <x v="2"/>
    <n v="22.884999999999998"/>
    <n v="22.884999999999998"/>
    <s v="Arabica"/>
    <x v="2"/>
    <x v="1"/>
  </r>
  <r>
    <s v="TZD-67261-174"/>
    <x v="585"/>
    <s v="01841-48191-NL"/>
    <s v="E-D-2.5"/>
    <n v="1"/>
    <x v="716"/>
    <s v="cjewsterlu@moonfruit.com"/>
    <x v="3"/>
    <x v="1"/>
    <s v="D"/>
    <x v="2"/>
    <n v="27.945"/>
    <n v="27.945"/>
    <s v="Excelsa"/>
    <x v="2"/>
    <x v="0"/>
  </r>
  <r>
    <s v="TBU-64277-625"/>
    <x v="32"/>
    <s v="98918-34330-GY"/>
    <s v="E-M-1"/>
    <n v="6"/>
    <x v="724"/>
    <s v=""/>
    <x v="3"/>
    <x v="1"/>
    <s v="M"/>
    <x v="0"/>
    <n v="13.75"/>
    <n v="82.5"/>
    <s v="Excelsa"/>
    <x v="0"/>
    <x v="0"/>
  </r>
  <r>
    <s v="TYP-85767-944"/>
    <x v="586"/>
    <s v="51497-50894-WU"/>
    <s v="R-M-2.5"/>
    <n v="2"/>
    <x v="725"/>
    <s v="knottramlw@odnoklassniki.ru"/>
    <x v="3"/>
    <x v="0"/>
    <s v="M"/>
    <x v="2"/>
    <n v="22.884999999999998"/>
    <n v="45.769999999999996"/>
    <s v="Robusta"/>
    <x v="0"/>
    <x v="0"/>
  </r>
  <r>
    <s v="GTT-73214-334"/>
    <x v="535"/>
    <s v="98636-90072-YE"/>
    <s v="A-L-1"/>
    <n v="6"/>
    <x v="726"/>
    <s v="nbuneylx@jugem.jp"/>
    <x v="3"/>
    <x v="2"/>
    <s v="L"/>
    <x v="0"/>
    <n v="12.95"/>
    <n v="77.699999999999989"/>
    <s v="Arabica"/>
    <x v="1"/>
    <x v="1"/>
  </r>
  <r>
    <s v="WAI-89905-069"/>
    <x v="587"/>
    <s v="47011-57815-HJ"/>
    <s v="A-L-0.5"/>
    <n v="3"/>
    <x v="727"/>
    <s v="smcshealy@photobucket.com"/>
    <x v="3"/>
    <x v="2"/>
    <s v="L"/>
    <x v="1"/>
    <n v="7.77"/>
    <n v="23.31"/>
    <s v="Arabica"/>
    <x v="1"/>
    <x v="1"/>
  </r>
  <r>
    <s v="OJL-96844-459"/>
    <x v="393"/>
    <s v="61253-98356-VD"/>
    <s v="L-L-0.2"/>
    <n v="5"/>
    <x v="728"/>
    <s v="khuddartlz@about.com"/>
    <x v="3"/>
    <x v="3"/>
    <s v="L"/>
    <x v="3"/>
    <n v="4.7549999999999999"/>
    <n v="23.774999999999999"/>
    <s v="Liberica"/>
    <x v="1"/>
    <x v="0"/>
  </r>
  <r>
    <s v="VGI-33205-360"/>
    <x v="588"/>
    <s v="96762-10814-DA"/>
    <s v="L-M-0.5"/>
    <n v="6"/>
    <x v="729"/>
    <s v="jgippesm0@cloudflare.com"/>
    <x v="3"/>
    <x v="3"/>
    <s v="M"/>
    <x v="1"/>
    <n v="8.73"/>
    <n v="52.38"/>
    <s v="Liberica"/>
    <x v="0"/>
    <x v="0"/>
  </r>
  <r>
    <s v="PCA-14081-576"/>
    <x v="15"/>
    <s v="63112-10870-LC"/>
    <s v="R-L-0.2"/>
    <n v="5"/>
    <x v="730"/>
    <s v="lwhittleseem1@e-recht24.de"/>
    <x v="3"/>
    <x v="0"/>
    <s v="L"/>
    <x v="3"/>
    <n v="3.5849999999999995"/>
    <n v="17.924999999999997"/>
    <s v="Robusta"/>
    <x v="1"/>
    <x v="1"/>
  </r>
  <r>
    <s v="SCS-67069-962"/>
    <x v="507"/>
    <s v="21403-49423-PD"/>
    <s v="A-L-2.5"/>
    <n v="5"/>
    <x v="731"/>
    <s v="gtrengrovem2@elpais.com"/>
    <x v="3"/>
    <x v="2"/>
    <s v="L"/>
    <x v="2"/>
    <n v="29.784999999999997"/>
    <n v="148.92499999999998"/>
    <s v="Arabica"/>
    <x v="1"/>
    <x v="1"/>
  </r>
  <r>
    <s v="BDM-03174-485"/>
    <x v="533"/>
    <s v="29581-13303-VB"/>
    <s v="R-L-0.5"/>
    <n v="4"/>
    <x v="732"/>
    <s v="wcalderom3@stumbleupon.com"/>
    <x v="3"/>
    <x v="0"/>
    <s v="L"/>
    <x v="1"/>
    <n v="7.169999999999999"/>
    <n v="28.679999999999996"/>
    <s v="Robusta"/>
    <x v="1"/>
    <x v="1"/>
  </r>
  <r>
    <s v="UJV-32333-364"/>
    <x v="589"/>
    <s v="86110-83695-YS"/>
    <s v="L-L-0.5"/>
    <n v="1"/>
    <x v="733"/>
    <s v=""/>
    <x v="3"/>
    <x v="3"/>
    <s v="L"/>
    <x v="1"/>
    <n v="9.51"/>
    <n v="9.51"/>
    <s v="Liberica"/>
    <x v="1"/>
    <x v="1"/>
  </r>
  <r>
    <s v="FLI-11493-954"/>
    <x v="590"/>
    <s v="80454-42225-FT"/>
    <s v="A-L-0.5"/>
    <n v="4"/>
    <x v="734"/>
    <s v="jkennicottm5@yahoo.co.jp"/>
    <x v="3"/>
    <x v="2"/>
    <s v="L"/>
    <x v="1"/>
    <n v="7.77"/>
    <n v="31.08"/>
    <s v="Arabica"/>
    <x v="1"/>
    <x v="1"/>
  </r>
  <r>
    <s v="IWL-13117-537"/>
    <x v="457"/>
    <s v="29129-60664-KO"/>
    <s v="R-D-0.2"/>
    <n v="3"/>
    <x v="735"/>
    <s v="gruggenm6@nymag.com"/>
    <x v="3"/>
    <x v="0"/>
    <s v="D"/>
    <x v="3"/>
    <n v="2.6849999999999996"/>
    <n v="8.0549999999999997"/>
    <s v="Robusta"/>
    <x v="2"/>
    <x v="0"/>
  </r>
  <r>
    <s v="OAM-76916-748"/>
    <x v="591"/>
    <s v="63025-62939-AN"/>
    <s v="E-D-1"/>
    <n v="3"/>
    <x v="736"/>
    <s v=""/>
    <x v="3"/>
    <x v="1"/>
    <s v="D"/>
    <x v="0"/>
    <n v="12.15"/>
    <n v="36.450000000000003"/>
    <s v="Excelsa"/>
    <x v="2"/>
    <x v="0"/>
  </r>
  <r>
    <s v="UMB-11223-710"/>
    <x v="592"/>
    <s v="49012-12987-QT"/>
    <s v="R-D-0.2"/>
    <n v="6"/>
    <x v="737"/>
    <s v="mfrightm8@harvard.edu"/>
    <x v="3"/>
    <x v="0"/>
    <s v="D"/>
    <x v="3"/>
    <n v="2.6849999999999996"/>
    <n v="16.11"/>
    <s v="Robusta"/>
    <x v="2"/>
    <x v="1"/>
  </r>
  <r>
    <s v="LXR-09892-726"/>
    <x v="402"/>
    <s v="50924-94200-SQ"/>
    <s v="R-D-2.5"/>
    <n v="2"/>
    <x v="738"/>
    <s v="btartem9@aol.com"/>
    <x v="3"/>
    <x v="0"/>
    <s v="D"/>
    <x v="2"/>
    <n v="20.584999999999997"/>
    <n v="41.169999999999995"/>
    <s v="Robusta"/>
    <x v="2"/>
    <x v="0"/>
  </r>
  <r>
    <s v="QXX-89943-393"/>
    <x v="593"/>
    <s v="15673-18812-IU"/>
    <s v="R-D-0.2"/>
    <n v="4"/>
    <x v="739"/>
    <s v="ckrzysztofiakma@skyrock.com"/>
    <x v="3"/>
    <x v="0"/>
    <s v="D"/>
    <x v="3"/>
    <n v="2.6849999999999996"/>
    <n v="10.739999999999998"/>
    <s v="Robusta"/>
    <x v="2"/>
    <x v="1"/>
  </r>
  <r>
    <s v="WVS-57822-366"/>
    <x v="594"/>
    <s v="52151-75971-YY"/>
    <s v="E-M-2.5"/>
    <n v="4"/>
    <x v="740"/>
    <s v="dpenquetmb@diigo.com"/>
    <x v="3"/>
    <x v="1"/>
    <s v="M"/>
    <x v="2"/>
    <n v="31.624999999999996"/>
    <n v="126.49999999999999"/>
    <s v="Excelsa"/>
    <x v="0"/>
    <x v="1"/>
  </r>
  <r>
    <s v="CLJ-23403-689"/>
    <x v="77"/>
    <s v="19413-02045-CG"/>
    <s v="R-L-1"/>
    <n v="2"/>
    <x v="741"/>
    <s v=""/>
    <x v="3"/>
    <x v="0"/>
    <s v="L"/>
    <x v="0"/>
    <n v="11.95"/>
    <n v="23.9"/>
    <s v="Robusta"/>
    <x v="1"/>
    <x v="1"/>
  </r>
  <r>
    <s v="XNU-83276-288"/>
    <x v="595"/>
    <s v="98185-92775-KT"/>
    <s v="R-M-0.5"/>
    <n v="1"/>
    <x v="742"/>
    <s v=""/>
    <x v="3"/>
    <x v="0"/>
    <s v="M"/>
    <x v="1"/>
    <n v="5.97"/>
    <n v="5.97"/>
    <s v="Robusta"/>
    <x v="0"/>
    <x v="1"/>
  </r>
  <r>
    <s v="YOG-94666-679"/>
    <x v="596"/>
    <s v="86991-53901-AT"/>
    <s v="L-D-0.2"/>
    <n v="2"/>
    <x v="743"/>
    <s v=""/>
    <x v="3"/>
    <x v="3"/>
    <s v="D"/>
    <x v="3"/>
    <n v="3.8849999999999998"/>
    <n v="7.77"/>
    <s v="Liberica"/>
    <x v="2"/>
    <x v="0"/>
  </r>
  <r>
    <s v="KHG-33953-115"/>
    <x v="514"/>
    <s v="78226-97287-JI"/>
    <s v="L-D-0.5"/>
    <n v="3"/>
    <x v="744"/>
    <s v="kferrettimf@huffingtonpost.com"/>
    <x v="3"/>
    <x v="3"/>
    <s v="D"/>
    <x v="1"/>
    <n v="7.77"/>
    <n v="23.31"/>
    <s v="Liberica"/>
    <x v="2"/>
    <x v="1"/>
  </r>
  <r>
    <s v="MHD-95615-696"/>
    <x v="54"/>
    <s v="27930-59250-JT"/>
    <s v="R-L-2.5"/>
    <n v="5"/>
    <x v="745"/>
    <s v=""/>
    <x v="3"/>
    <x v="0"/>
    <s v="L"/>
    <x v="2"/>
    <n v="27.484999999999996"/>
    <n v="137.42499999999998"/>
    <s v="Robusta"/>
    <x v="1"/>
    <x v="1"/>
  </r>
  <r>
    <s v="HBH-64794-080"/>
    <x v="597"/>
    <s v="40560-18556-YE"/>
    <s v="R-D-0.2"/>
    <n v="3"/>
    <x v="746"/>
    <s v=""/>
    <x v="3"/>
    <x v="0"/>
    <s v="D"/>
    <x v="3"/>
    <n v="2.6849999999999996"/>
    <n v="8.0549999999999997"/>
    <s v="Robusta"/>
    <x v="2"/>
    <x v="0"/>
  </r>
  <r>
    <s v="CNJ-56058-223"/>
    <x v="105"/>
    <s v="40780-22081-LX"/>
    <s v="L-L-0.5"/>
    <n v="3"/>
    <x v="747"/>
    <s v="abalsdonemi@toplist.cz"/>
    <x v="3"/>
    <x v="3"/>
    <s v="L"/>
    <x v="1"/>
    <n v="9.51"/>
    <n v="28.53"/>
    <s v="Liberica"/>
    <x v="1"/>
    <x v="1"/>
  </r>
  <r>
    <s v="KHO-27106-786"/>
    <x v="210"/>
    <s v="01603-43789-TN"/>
    <s v="A-M-1"/>
    <n v="6"/>
    <x v="748"/>
    <s v="bromeramj@list-manage.com"/>
    <x v="3"/>
    <x v="2"/>
    <s v="M"/>
    <x v="0"/>
    <n v="11.25"/>
    <n v="67.5"/>
    <s v="Arabica"/>
    <x v="0"/>
    <x v="0"/>
  </r>
  <r>
    <s v="KHO-27106-786"/>
    <x v="210"/>
    <s v="01603-43789-TN"/>
    <s v="L-D-2.5"/>
    <n v="6"/>
    <x v="748"/>
    <s v="bromeramj@list-manage.com"/>
    <x v="3"/>
    <x v="3"/>
    <s v="D"/>
    <x v="2"/>
    <n v="29.784999999999997"/>
    <n v="178.70999999999998"/>
    <s v="Liberica"/>
    <x v="2"/>
    <x v="0"/>
  </r>
  <r>
    <s v="YAC-50329-982"/>
    <x v="598"/>
    <s v="75419-92838-TI"/>
    <s v="E-M-2.5"/>
    <n v="1"/>
    <x v="749"/>
    <s v="cbrydeml@tuttocitta.it"/>
    <x v="3"/>
    <x v="1"/>
    <s v="M"/>
    <x v="2"/>
    <n v="31.624999999999996"/>
    <n v="31.624999999999996"/>
    <s v="Excelsa"/>
    <x v="0"/>
    <x v="0"/>
  </r>
  <r>
    <s v="VVL-95291-039"/>
    <x v="360"/>
    <s v="96516-97464-MF"/>
    <s v="E-L-0.2"/>
    <n v="2"/>
    <x v="750"/>
    <s v="senefermm@blog.com"/>
    <x v="3"/>
    <x v="1"/>
    <s v="L"/>
    <x v="3"/>
    <n v="4.4550000000000001"/>
    <n v="8.91"/>
    <s v="Excelsa"/>
    <x v="1"/>
    <x v="1"/>
  </r>
  <r>
    <s v="VUT-20974-364"/>
    <x v="62"/>
    <s v="90285-56295-PO"/>
    <s v="R-M-0.5"/>
    <n v="6"/>
    <x v="751"/>
    <s v="lhaggerstonemn@independent.co.uk"/>
    <x v="3"/>
    <x v="0"/>
    <s v="M"/>
    <x v="1"/>
    <n v="5.97"/>
    <n v="35.82"/>
    <s v="Robusta"/>
    <x v="0"/>
    <x v="1"/>
  </r>
  <r>
    <s v="SFC-34054-213"/>
    <x v="599"/>
    <s v="08100-71102-HQ"/>
    <s v="L-L-0.5"/>
    <n v="4"/>
    <x v="752"/>
    <s v="mgundrymo@omniture.com"/>
    <x v="3"/>
    <x v="3"/>
    <s v="L"/>
    <x v="1"/>
    <n v="9.51"/>
    <n v="38.04"/>
    <s v="Liberica"/>
    <x v="1"/>
    <x v="1"/>
  </r>
  <r>
    <s v="UDS-04807-593"/>
    <x v="600"/>
    <s v="84074-28110-OV"/>
    <s v="L-D-0.5"/>
    <n v="2"/>
    <x v="753"/>
    <s v="bwellanmp@cafepress.com"/>
    <x v="3"/>
    <x v="3"/>
    <s v="D"/>
    <x v="1"/>
    <n v="7.77"/>
    <n v="15.54"/>
    <s v="Liberica"/>
    <x v="2"/>
    <x v="1"/>
  </r>
  <r>
    <s v="FWE-98471-488"/>
    <x v="601"/>
    <s v="27930-59250-JT"/>
    <s v="L-L-1"/>
    <n v="5"/>
    <x v="745"/>
    <s v=""/>
    <x v="3"/>
    <x v="3"/>
    <s v="L"/>
    <x v="0"/>
    <n v="15.85"/>
    <n v="79.25"/>
    <s v="Liberica"/>
    <x v="1"/>
    <x v="1"/>
  </r>
  <r>
    <s v="RAU-17060-674"/>
    <x v="602"/>
    <s v="12747-63766-EU"/>
    <s v="L-L-0.2"/>
    <n v="1"/>
    <x v="754"/>
    <s v="catchesonmr@xinhuanet.com"/>
    <x v="3"/>
    <x v="3"/>
    <s v="L"/>
    <x v="3"/>
    <n v="4.7549999999999999"/>
    <n v="4.7549999999999999"/>
    <s v="Liberica"/>
    <x v="1"/>
    <x v="0"/>
  </r>
  <r>
    <s v="AOL-13866-711"/>
    <x v="603"/>
    <s v="83490-88357-LJ"/>
    <s v="E-M-1"/>
    <n v="4"/>
    <x v="755"/>
    <s v="estentonms@google.it"/>
    <x v="3"/>
    <x v="1"/>
    <s v="M"/>
    <x v="0"/>
    <n v="13.75"/>
    <n v="55"/>
    <s v="Excelsa"/>
    <x v="0"/>
    <x v="0"/>
  </r>
  <r>
    <s v="NOA-79645-377"/>
    <x v="604"/>
    <s v="53729-30320-XZ"/>
    <s v="R-D-0.5"/>
    <n v="5"/>
    <x v="756"/>
    <s v="etrippmt@wp.com"/>
    <x v="3"/>
    <x v="0"/>
    <s v="D"/>
    <x v="1"/>
    <n v="5.3699999999999992"/>
    <n v="26.849999999999994"/>
    <s v="Robusta"/>
    <x v="2"/>
    <x v="1"/>
  </r>
  <r>
    <s v="KMS-49214-806"/>
    <x v="605"/>
    <s v="50384-52703-LA"/>
    <s v="E-L-2.5"/>
    <n v="4"/>
    <x v="757"/>
    <s v="lmacmanusmu@imdb.com"/>
    <x v="3"/>
    <x v="1"/>
    <s v="L"/>
    <x v="2"/>
    <n v="34.154999999999994"/>
    <n v="136.61999999999998"/>
    <s v="Excelsa"/>
    <x v="1"/>
    <x v="1"/>
  </r>
  <r>
    <s v="ABK-08091-531"/>
    <x v="606"/>
    <s v="53864-36201-FG"/>
    <s v="L-L-1"/>
    <n v="3"/>
    <x v="758"/>
    <s v="tbenediktovichmv@ebay.com"/>
    <x v="3"/>
    <x v="3"/>
    <s v="L"/>
    <x v="0"/>
    <n v="15.85"/>
    <n v="47.55"/>
    <s v="Liberica"/>
    <x v="1"/>
    <x v="0"/>
  </r>
  <r>
    <s v="GPT-67705-953"/>
    <x v="446"/>
    <s v="70631-33225-MZ"/>
    <s v="A-M-0.2"/>
    <n v="5"/>
    <x v="759"/>
    <s v="cbournermw@chronoengine.com"/>
    <x v="3"/>
    <x v="2"/>
    <s v="M"/>
    <x v="3"/>
    <n v="3.375"/>
    <n v="16.875"/>
    <s v="Arabica"/>
    <x v="0"/>
    <x v="0"/>
  </r>
  <r>
    <s v="JNA-21450-177"/>
    <x v="18"/>
    <s v="54798-14109-HC"/>
    <s v="A-D-1"/>
    <n v="3"/>
    <x v="760"/>
    <s v="oskermen3@hatena.ne.jp"/>
    <x v="3"/>
    <x v="2"/>
    <s v="D"/>
    <x v="0"/>
    <n v="9.9499999999999993"/>
    <n v="29.849999999999998"/>
    <s v="Arabica"/>
    <x v="2"/>
    <x v="0"/>
  </r>
  <r>
    <s v="MPQ-23421-608"/>
    <x v="180"/>
    <s v="08023-52962-ET"/>
    <s v="E-M-0.5"/>
    <n v="5"/>
    <x v="761"/>
    <s v="kheddanmy@icq.com"/>
    <x v="3"/>
    <x v="1"/>
    <s v="M"/>
    <x v="1"/>
    <n v="8.25"/>
    <n v="41.25"/>
    <s v="Excelsa"/>
    <x v="0"/>
    <x v="0"/>
  </r>
  <r>
    <s v="NLI-63891-565"/>
    <x v="580"/>
    <s v="41899-00283-VK"/>
    <s v="E-M-0.2"/>
    <n v="5"/>
    <x v="762"/>
    <s v="ichartersmz@abc.net.au"/>
    <x v="3"/>
    <x v="1"/>
    <s v="M"/>
    <x v="3"/>
    <n v="4.125"/>
    <n v="20.625"/>
    <s v="Excelsa"/>
    <x v="0"/>
    <x v="1"/>
  </r>
  <r>
    <s v="HHF-36647-854"/>
    <x v="453"/>
    <s v="39011-18412-GR"/>
    <s v="A-D-2.5"/>
    <n v="6"/>
    <x v="763"/>
    <s v="aroubertn0@tmall.com"/>
    <x v="3"/>
    <x v="2"/>
    <s v="D"/>
    <x v="2"/>
    <n v="22.884999999999998"/>
    <n v="137.31"/>
    <s v="Arabica"/>
    <x v="2"/>
    <x v="0"/>
  </r>
  <r>
    <s v="SBN-16537-046"/>
    <x v="259"/>
    <s v="60255-12579-PZ"/>
    <s v="A-D-0.2"/>
    <n v="1"/>
    <x v="764"/>
    <s v="hmairsn1@so-net.ne.jp"/>
    <x v="3"/>
    <x v="2"/>
    <s v="D"/>
    <x v="3"/>
    <n v="2.9849999999999999"/>
    <n v="2.9849999999999999"/>
    <s v="Arabica"/>
    <x v="2"/>
    <x v="1"/>
  </r>
  <r>
    <s v="XZD-44484-632"/>
    <x v="607"/>
    <s v="80541-38332-BP"/>
    <s v="E-M-1"/>
    <n v="2"/>
    <x v="765"/>
    <s v="hrainforthn2@blog.com"/>
    <x v="3"/>
    <x v="1"/>
    <s v="M"/>
    <x v="0"/>
    <n v="13.75"/>
    <n v="27.5"/>
    <s v="Excelsa"/>
    <x v="0"/>
    <x v="1"/>
  </r>
  <r>
    <s v="XZD-44484-632"/>
    <x v="607"/>
    <s v="80541-38332-BP"/>
    <s v="A-D-0.2"/>
    <n v="2"/>
    <x v="765"/>
    <s v="hrainforthn2@blog.com"/>
    <x v="3"/>
    <x v="2"/>
    <s v="D"/>
    <x v="3"/>
    <n v="2.9849999999999999"/>
    <n v="5.97"/>
    <s v="Arabica"/>
    <x v="2"/>
    <x v="1"/>
  </r>
  <r>
    <s v="IKQ-39946-768"/>
    <x v="385"/>
    <s v="72778-50968-UQ"/>
    <s v="R-M-1"/>
    <n v="6"/>
    <x v="766"/>
    <s v="ijespern4@theglobeandmail.com"/>
    <x v="3"/>
    <x v="0"/>
    <s v="M"/>
    <x v="0"/>
    <n v="9.9499999999999993"/>
    <n v="59.699999999999996"/>
    <s v="Robusta"/>
    <x v="0"/>
    <x v="1"/>
  </r>
  <r>
    <s v="KMB-95211-174"/>
    <x v="608"/>
    <s v="23941-30203-MO"/>
    <s v="R-D-2.5"/>
    <n v="4"/>
    <x v="767"/>
    <s v="ldwerryhousen5@gravatar.com"/>
    <x v="3"/>
    <x v="0"/>
    <s v="D"/>
    <x v="2"/>
    <n v="20.584999999999997"/>
    <n v="82.339999999999989"/>
    <s v="Robusta"/>
    <x v="2"/>
    <x v="0"/>
  </r>
  <r>
    <s v="QWY-99467-368"/>
    <x v="609"/>
    <s v="96434-50068-DZ"/>
    <s v="A-D-2.5"/>
    <n v="1"/>
    <x v="768"/>
    <s v="nbroomern6@examiner.com"/>
    <x v="3"/>
    <x v="2"/>
    <s v="D"/>
    <x v="2"/>
    <n v="22.884999999999998"/>
    <n v="22.884999999999998"/>
    <s v="Arabica"/>
    <x v="2"/>
    <x v="1"/>
  </r>
  <r>
    <s v="SRG-76791-614"/>
    <x v="147"/>
    <s v="11729-74102-XB"/>
    <s v="E-L-0.5"/>
    <n v="1"/>
    <x v="769"/>
    <s v="kthoumassonn7@bloglovin.com"/>
    <x v="3"/>
    <x v="1"/>
    <s v="L"/>
    <x v="1"/>
    <n v="8.91"/>
    <n v="8.91"/>
    <s v="Excelsa"/>
    <x v="1"/>
    <x v="0"/>
  </r>
  <r>
    <s v="VSN-94485-621"/>
    <x v="172"/>
    <s v="88116-12604-TE"/>
    <s v="A-D-0.2"/>
    <n v="4"/>
    <x v="770"/>
    <s v="fhabberghamn8@discovery.com"/>
    <x v="3"/>
    <x v="2"/>
    <s v="D"/>
    <x v="3"/>
    <n v="2.9849999999999999"/>
    <n v="11.94"/>
    <s v="Arabica"/>
    <x v="2"/>
    <x v="1"/>
  </r>
  <r>
    <s v="UFZ-24348-219"/>
    <x v="610"/>
    <s v="27930-59250-JT"/>
    <s v="L-M-2.5"/>
    <n v="3"/>
    <x v="745"/>
    <s v=""/>
    <x v="3"/>
    <x v="3"/>
    <s v="M"/>
    <x v="2"/>
    <n v="33.464999999999996"/>
    <n v="100.39499999999998"/>
    <s v="Liberica"/>
    <x v="0"/>
    <x v="1"/>
  </r>
  <r>
    <s v="UKS-93055-397"/>
    <x v="611"/>
    <s v="13082-41034-PD"/>
    <s v="A-D-2.5"/>
    <n v="5"/>
    <x v="771"/>
    <s v="ravrashinna@tamu.edu"/>
    <x v="3"/>
    <x v="2"/>
    <s v="D"/>
    <x v="2"/>
    <n v="22.884999999999998"/>
    <n v="114.42499999999998"/>
    <s v="Arabica"/>
    <x v="2"/>
    <x v="1"/>
  </r>
  <r>
    <s v="AVH-56062-335"/>
    <x v="612"/>
    <s v="18082-74419-QH"/>
    <s v="E-M-0.5"/>
    <n v="5"/>
    <x v="772"/>
    <s v="mdoidgenb@etsy.com"/>
    <x v="3"/>
    <x v="1"/>
    <s v="M"/>
    <x v="1"/>
    <n v="8.25"/>
    <n v="41.25"/>
    <s v="Excelsa"/>
    <x v="0"/>
    <x v="1"/>
  </r>
  <r>
    <s v="HGE-19842-613"/>
    <x v="613"/>
    <s v="49401-45041-ZU"/>
    <s v="R-L-0.5"/>
    <n v="4"/>
    <x v="773"/>
    <s v="jedinboronc@reverbnation.com"/>
    <x v="3"/>
    <x v="0"/>
    <s v="L"/>
    <x v="1"/>
    <n v="7.169999999999999"/>
    <n v="28.679999999999996"/>
    <s v="Robusta"/>
    <x v="1"/>
    <x v="0"/>
  </r>
  <r>
    <s v="WBA-85905-175"/>
    <x v="611"/>
    <s v="41252-45992-VS"/>
    <s v="L-M-0.2"/>
    <n v="1"/>
    <x v="774"/>
    <s v="ttewelsonnd@cdbaby.com"/>
    <x v="3"/>
    <x v="3"/>
    <s v="M"/>
    <x v="3"/>
    <n v="4.3650000000000002"/>
    <n v="4.3650000000000002"/>
    <s v="Liberica"/>
    <x v="0"/>
    <x v="1"/>
  </r>
  <r>
    <s v="DZI-35365-596"/>
    <x v="493"/>
    <s v="54798-14109-HC"/>
    <s v="E-M-0.2"/>
    <n v="2"/>
    <x v="760"/>
    <s v="oskermen3@hatena.ne.jp"/>
    <x v="3"/>
    <x v="1"/>
    <s v="M"/>
    <x v="3"/>
    <n v="4.125"/>
    <n v="8.25"/>
    <s v="Excelsa"/>
    <x v="0"/>
    <x v="0"/>
  </r>
  <r>
    <s v="XIR-88982-743"/>
    <x v="614"/>
    <s v="00852-54571-WP"/>
    <s v="E-M-0.2"/>
    <n v="2"/>
    <x v="775"/>
    <s v="ddrewittnf@mapquest.com"/>
    <x v="3"/>
    <x v="1"/>
    <s v="M"/>
    <x v="3"/>
    <n v="4.125"/>
    <n v="8.25"/>
    <s v="Excelsa"/>
    <x v="0"/>
    <x v="0"/>
  </r>
  <r>
    <s v="VUC-72395-865"/>
    <x v="151"/>
    <s v="13321-57602-GK"/>
    <s v="A-D-0.5"/>
    <n v="6"/>
    <x v="776"/>
    <s v="agladhillng@stanford.edu"/>
    <x v="3"/>
    <x v="2"/>
    <s v="D"/>
    <x v="1"/>
    <n v="5.97"/>
    <n v="35.82"/>
    <s v="Arabica"/>
    <x v="2"/>
    <x v="0"/>
  </r>
  <r>
    <s v="BQJ-44755-910"/>
    <x v="489"/>
    <s v="75006-89922-VW"/>
    <s v="E-D-2.5"/>
    <n v="6"/>
    <x v="777"/>
    <s v="mlorineznh@whitehouse.gov"/>
    <x v="3"/>
    <x v="1"/>
    <s v="D"/>
    <x v="2"/>
    <n v="27.945"/>
    <n v="167.67000000000002"/>
    <s v="Excelsa"/>
    <x v="2"/>
    <x v="1"/>
  </r>
  <r>
    <s v="JKC-64636-831"/>
    <x v="615"/>
    <s v="52098-80103-FD"/>
    <s v="A-M-2.5"/>
    <n v="2"/>
    <x v="778"/>
    <s v=""/>
    <x v="3"/>
    <x v="2"/>
    <s v="M"/>
    <x v="2"/>
    <n v="25.874999999999996"/>
    <n v="51.749999999999993"/>
    <s v="Arabica"/>
    <x v="0"/>
    <x v="0"/>
  </r>
  <r>
    <s v="ZKI-78561-066"/>
    <x v="616"/>
    <s v="60121-12432-VU"/>
    <s v="A-D-0.2"/>
    <n v="3"/>
    <x v="779"/>
    <s v="mvannj@wikipedia.org"/>
    <x v="3"/>
    <x v="2"/>
    <s v="D"/>
    <x v="3"/>
    <n v="2.9849999999999999"/>
    <n v="8.9550000000000001"/>
    <s v="Arabica"/>
    <x v="2"/>
    <x v="0"/>
  </r>
  <r>
    <s v="IMP-12563-728"/>
    <x v="578"/>
    <s v="68346-14810-UA"/>
    <s v="E-L-0.5"/>
    <n v="6"/>
    <x v="780"/>
    <s v=""/>
    <x v="3"/>
    <x v="1"/>
    <s v="L"/>
    <x v="1"/>
    <n v="8.91"/>
    <n v="53.46"/>
    <s v="Excelsa"/>
    <x v="1"/>
    <x v="1"/>
  </r>
  <r>
    <s v="MZL-81126-390"/>
    <x v="617"/>
    <s v="48464-99723-HK"/>
    <s v="A-L-0.2"/>
    <n v="6"/>
    <x v="781"/>
    <s v="jethelstonnl@creativecommons.org"/>
    <x v="3"/>
    <x v="2"/>
    <s v="L"/>
    <x v="3"/>
    <n v="3.8849999999999998"/>
    <n v="23.31"/>
    <s v="Arabica"/>
    <x v="1"/>
    <x v="0"/>
  </r>
  <r>
    <s v="MZL-81126-390"/>
    <x v="617"/>
    <s v="48464-99723-HK"/>
    <s v="A-M-0.2"/>
    <n v="2"/>
    <x v="781"/>
    <s v="jethelstonnl@creativecommons.org"/>
    <x v="3"/>
    <x v="2"/>
    <s v="M"/>
    <x v="3"/>
    <n v="3.375"/>
    <n v="6.75"/>
    <s v="Arabica"/>
    <x v="0"/>
    <x v="0"/>
  </r>
  <r>
    <s v="TVF-57766-608"/>
    <x v="155"/>
    <s v="88420-46464-XE"/>
    <s v="L-D-0.5"/>
    <n v="1"/>
    <x v="782"/>
    <s v="peberznn@woothemes.com"/>
    <x v="3"/>
    <x v="3"/>
    <s v="D"/>
    <x v="1"/>
    <n v="7.77"/>
    <n v="7.77"/>
    <s v="Liberica"/>
    <x v="2"/>
    <x v="0"/>
  </r>
  <r>
    <s v="RUX-37995-892"/>
    <x v="461"/>
    <s v="37762-09530-MP"/>
    <s v="L-D-2.5"/>
    <n v="4"/>
    <x v="783"/>
    <s v="bgaishno@altervista.org"/>
    <x v="3"/>
    <x v="3"/>
    <s v="D"/>
    <x v="2"/>
    <n v="29.784999999999997"/>
    <n v="119.13999999999999"/>
    <s v="Liberica"/>
    <x v="2"/>
    <x v="0"/>
  </r>
  <r>
    <s v="AVK-76526-953"/>
    <x v="87"/>
    <s v="47268-50127-XY"/>
    <s v="A-D-1"/>
    <n v="2"/>
    <x v="784"/>
    <s v="ldantonnp@miitbeian.gov.cn"/>
    <x v="3"/>
    <x v="2"/>
    <s v="D"/>
    <x v="0"/>
    <n v="9.9499999999999993"/>
    <n v="19.899999999999999"/>
    <s v="Arabica"/>
    <x v="2"/>
    <x v="1"/>
  </r>
  <r>
    <s v="RIU-02231-623"/>
    <x v="618"/>
    <s v="25544-84179-QC"/>
    <s v="R-L-0.5"/>
    <n v="5"/>
    <x v="785"/>
    <s v="smorrallnq@answers.com"/>
    <x v="3"/>
    <x v="0"/>
    <s v="L"/>
    <x v="1"/>
    <n v="7.169999999999999"/>
    <n v="35.849999999999994"/>
    <s v="Robusta"/>
    <x v="1"/>
    <x v="0"/>
  </r>
  <r>
    <s v="WFK-99317-827"/>
    <x v="619"/>
    <s v="32058-76765-ZL"/>
    <s v="L-D-2.5"/>
    <n v="3"/>
    <x v="786"/>
    <s v="dcrownshawnr@photobucket.com"/>
    <x v="3"/>
    <x v="3"/>
    <s v="D"/>
    <x v="2"/>
    <n v="29.784999999999997"/>
    <n v="89.35499999999999"/>
    <s v="Liberica"/>
    <x v="2"/>
    <x v="1"/>
  </r>
  <r>
    <s v="SFD-00372-284"/>
    <x v="440"/>
    <s v="54798-14109-HC"/>
    <s v="L-M-0.2"/>
    <n v="2"/>
    <x v="760"/>
    <s v="oskermen3@hatena.ne.jp"/>
    <x v="3"/>
    <x v="3"/>
    <s v="M"/>
    <x v="3"/>
    <n v="4.3650000000000002"/>
    <n v="8.73"/>
    <s v="Liberica"/>
    <x v="0"/>
    <x v="0"/>
  </r>
  <r>
    <s v="SXC-62166-515"/>
    <x v="489"/>
    <s v="69171-65646-UC"/>
    <s v="R-L-2.5"/>
    <n v="5"/>
    <x v="787"/>
    <s v="jreddochnt@sun.com"/>
    <x v="3"/>
    <x v="0"/>
    <s v="L"/>
    <x v="2"/>
    <n v="27.484999999999996"/>
    <n v="137.42499999999998"/>
    <s v="Robusta"/>
    <x v="1"/>
    <x v="1"/>
  </r>
  <r>
    <s v="YIE-87008-621"/>
    <x v="620"/>
    <s v="22503-52799-MI"/>
    <s v="L-M-0.5"/>
    <n v="4"/>
    <x v="788"/>
    <s v="stitleynu@whitehouse.gov"/>
    <x v="3"/>
    <x v="3"/>
    <s v="M"/>
    <x v="1"/>
    <n v="8.73"/>
    <n v="34.92"/>
    <s v="Liberica"/>
    <x v="0"/>
    <x v="1"/>
  </r>
  <r>
    <s v="HRM-94548-288"/>
    <x v="621"/>
    <s v="08934-65581-ZI"/>
    <s v="A-L-2.5"/>
    <n v="6"/>
    <x v="789"/>
    <s v="rsimaonv@simplemachines.org"/>
    <x v="3"/>
    <x v="2"/>
    <s v="L"/>
    <x v="2"/>
    <n v="29.784999999999997"/>
    <n v="178.70999999999998"/>
    <s v="Arabica"/>
    <x v="1"/>
    <x v="1"/>
  </r>
  <r>
    <s v="UJG-34731-295"/>
    <x v="374"/>
    <s v="15764-22559-ZT"/>
    <s v="A-M-2.5"/>
    <n v="1"/>
    <x v="790"/>
    <s v=""/>
    <x v="3"/>
    <x v="2"/>
    <s v="M"/>
    <x v="2"/>
    <n v="25.874999999999996"/>
    <n v="25.874999999999996"/>
    <s v="Arabica"/>
    <x v="0"/>
    <x v="1"/>
  </r>
  <r>
    <s v="TWD-70988-853"/>
    <x v="345"/>
    <s v="87519-68847-ZG"/>
    <s v="L-D-1"/>
    <n v="6"/>
    <x v="791"/>
    <s v="nchisholmnx@example.com"/>
    <x v="3"/>
    <x v="3"/>
    <s v="D"/>
    <x v="0"/>
    <n v="12.95"/>
    <n v="77.699999999999989"/>
    <s v="Liberica"/>
    <x v="2"/>
    <x v="0"/>
  </r>
  <r>
    <s v="CIX-22904-641"/>
    <x v="622"/>
    <s v="78012-56878-UB"/>
    <s v="R-M-1"/>
    <n v="1"/>
    <x v="792"/>
    <s v="goatsny@live.com"/>
    <x v="3"/>
    <x v="0"/>
    <s v="M"/>
    <x v="0"/>
    <n v="9.9499999999999993"/>
    <n v="9.9499999999999993"/>
    <s v="Robusta"/>
    <x v="0"/>
    <x v="0"/>
  </r>
  <r>
    <s v="DLV-65840-759"/>
    <x v="623"/>
    <s v="77192-72145-RG"/>
    <s v="L-M-1"/>
    <n v="2"/>
    <x v="793"/>
    <s v="mbirkinnz@java.com"/>
    <x v="3"/>
    <x v="3"/>
    <s v="M"/>
    <x v="0"/>
    <n v="14.55"/>
    <n v="29.1"/>
    <s v="Liberica"/>
    <x v="0"/>
    <x v="0"/>
  </r>
  <r>
    <s v="RXN-55491-201"/>
    <x v="354"/>
    <s v="86071-79238-CX"/>
    <s v="R-L-0.2"/>
    <n v="6"/>
    <x v="794"/>
    <s v="rpysono0@constantcontact.com"/>
    <x v="3"/>
    <x v="0"/>
    <s v="L"/>
    <x v="3"/>
    <n v="3.5849999999999995"/>
    <n v="21.509999999999998"/>
    <s v="Robusta"/>
    <x v="1"/>
    <x v="1"/>
  </r>
  <r>
    <s v="UHK-63283-868"/>
    <x v="624"/>
    <s v="16809-16936-WF"/>
    <s v="A-M-0.5"/>
    <n v="1"/>
    <x v="795"/>
    <s v="mmacconnechieo9@reuters.com"/>
    <x v="3"/>
    <x v="2"/>
    <s v="M"/>
    <x v="1"/>
    <n v="6.75"/>
    <n v="6.75"/>
    <s v="Arabica"/>
    <x v="0"/>
    <x v="0"/>
  </r>
  <r>
    <s v="PJC-31401-893"/>
    <x v="561"/>
    <s v="11212-69985-ZJ"/>
    <s v="A-D-0.5"/>
    <n v="3"/>
    <x v="796"/>
    <s v="rtreachero2@usa.gov"/>
    <x v="3"/>
    <x v="2"/>
    <s v="D"/>
    <x v="1"/>
    <n v="5.97"/>
    <n v="17.91"/>
    <s v="Arabica"/>
    <x v="2"/>
    <x v="1"/>
  </r>
  <r>
    <s v="HHO-79903-185"/>
    <x v="42"/>
    <s v="53893-01719-CL"/>
    <s v="A-L-2.5"/>
    <n v="1"/>
    <x v="797"/>
    <s v="bfattorinio3@quantcast.com"/>
    <x v="3"/>
    <x v="2"/>
    <s v="L"/>
    <x v="2"/>
    <n v="29.784999999999997"/>
    <n v="29.784999999999997"/>
    <s v="Arabica"/>
    <x v="1"/>
    <x v="0"/>
  </r>
  <r>
    <s v="YWM-07310-594"/>
    <x v="267"/>
    <s v="66028-99867-WJ"/>
    <s v="E-M-0.5"/>
    <n v="5"/>
    <x v="798"/>
    <s v="mpalleskeo4@nyu.edu"/>
    <x v="3"/>
    <x v="1"/>
    <s v="M"/>
    <x v="1"/>
    <n v="8.25"/>
    <n v="41.25"/>
    <s v="Excelsa"/>
    <x v="0"/>
    <x v="0"/>
  </r>
  <r>
    <s v="FHD-94983-982"/>
    <x v="625"/>
    <s v="62839-56723-CH"/>
    <s v="R-M-0.5"/>
    <n v="3"/>
    <x v="799"/>
    <s v=""/>
    <x v="3"/>
    <x v="0"/>
    <s v="M"/>
    <x v="1"/>
    <n v="5.97"/>
    <n v="17.91"/>
    <s v="Robusta"/>
    <x v="0"/>
    <x v="0"/>
  </r>
  <r>
    <s v="WQK-10857-119"/>
    <x v="616"/>
    <s v="96849-52854-CR"/>
    <s v="E-D-0.5"/>
    <n v="1"/>
    <x v="800"/>
    <s v="fantcliffeo6@amazon.co.jp"/>
    <x v="3"/>
    <x v="1"/>
    <s v="D"/>
    <x v="1"/>
    <n v="7.29"/>
    <n v="7.29"/>
    <s v="Excelsa"/>
    <x v="2"/>
    <x v="0"/>
  </r>
  <r>
    <s v="DXA-50313-073"/>
    <x v="626"/>
    <s v="19755-55847-VW"/>
    <s v="E-L-1"/>
    <n v="2"/>
    <x v="801"/>
    <s v="pmatignono7@harvard.edu"/>
    <x v="3"/>
    <x v="1"/>
    <s v="L"/>
    <x v="0"/>
    <n v="14.85"/>
    <n v="29.7"/>
    <s v="Excelsa"/>
    <x v="1"/>
    <x v="0"/>
  </r>
  <r>
    <s v="ONW-00560-570"/>
    <x v="52"/>
    <s v="32900-82606-BO"/>
    <s v="A-M-1"/>
    <n v="2"/>
    <x v="802"/>
    <s v="cweondo8@theglobeandmail.com"/>
    <x v="3"/>
    <x v="2"/>
    <s v="M"/>
    <x v="0"/>
    <n v="11.25"/>
    <n v="22.5"/>
    <s v="Arabica"/>
    <x v="0"/>
    <x v="1"/>
  </r>
  <r>
    <s v="BRJ-19414-277"/>
    <x v="622"/>
    <s v="16809-16936-WF"/>
    <s v="R-M-0.2"/>
    <n v="4"/>
    <x v="795"/>
    <s v="mmacconnechieo9@reuters.com"/>
    <x v="3"/>
    <x v="0"/>
    <s v="M"/>
    <x v="3"/>
    <n v="2.9849999999999999"/>
    <n v="11.94"/>
    <s v="Robusta"/>
    <x v="0"/>
    <x v="0"/>
  </r>
  <r>
    <s v="MIQ-16322-908"/>
    <x v="627"/>
    <s v="20118-28138-QD"/>
    <s v="A-L-1"/>
    <n v="2"/>
    <x v="803"/>
    <s v="jskentelberyoa@paypal.com"/>
    <x v="3"/>
    <x v="2"/>
    <s v="L"/>
    <x v="0"/>
    <n v="12.95"/>
    <n v="25.9"/>
    <s v="Arabica"/>
    <x v="1"/>
    <x v="1"/>
  </r>
  <r>
    <s v="MVO-39328-830"/>
    <x v="628"/>
    <s v="84057-45461-AH"/>
    <s v="L-M-0.5"/>
    <n v="5"/>
    <x v="804"/>
    <s v="ocomberob@goo.gl"/>
    <x v="3"/>
    <x v="3"/>
    <s v="M"/>
    <x v="1"/>
    <n v="8.73"/>
    <n v="43.650000000000006"/>
    <s v="Liberica"/>
    <x v="0"/>
    <x v="1"/>
  </r>
  <r>
    <s v="MVO-39328-830"/>
    <x v="628"/>
    <s v="84057-45461-AH"/>
    <s v="A-L-0.5"/>
    <n v="6"/>
    <x v="804"/>
    <s v="ocomberob@goo.gl"/>
    <x v="3"/>
    <x v="2"/>
    <s v="L"/>
    <x v="1"/>
    <n v="7.77"/>
    <n v="46.62"/>
    <s v="Arabica"/>
    <x v="1"/>
    <x v="1"/>
  </r>
  <r>
    <s v="NTJ-88319-746"/>
    <x v="629"/>
    <s v="90882-88130-KQ"/>
    <s v="L-L-0.5"/>
    <n v="3"/>
    <x v="805"/>
    <s v="ztramelod@netlog.com"/>
    <x v="3"/>
    <x v="3"/>
    <s v="L"/>
    <x v="1"/>
    <n v="9.51"/>
    <n v="28.53"/>
    <s v="Liberica"/>
    <x v="1"/>
    <x v="1"/>
  </r>
  <r>
    <s v="LCY-24377-948"/>
    <x v="630"/>
    <s v="21617-79890-DD"/>
    <s v="R-L-2.5"/>
    <n v="1"/>
    <x v="806"/>
    <s v=""/>
    <x v="3"/>
    <x v="0"/>
    <s v="L"/>
    <x v="2"/>
    <n v="27.484999999999996"/>
    <n v="27.484999999999996"/>
    <s v="Robusta"/>
    <x v="1"/>
    <x v="0"/>
  </r>
  <r>
    <s v="FWD-85967-769"/>
    <x v="631"/>
    <s v="20256-54689-LO"/>
    <s v="E-D-0.2"/>
    <n v="3"/>
    <x v="807"/>
    <s v=""/>
    <x v="3"/>
    <x v="1"/>
    <s v="D"/>
    <x v="3"/>
    <n v="3.645"/>
    <n v="10.935"/>
    <s v="Excelsa"/>
    <x v="2"/>
    <x v="1"/>
  </r>
  <r>
    <s v="KTO-53793-109"/>
    <x v="229"/>
    <s v="17572-27091-AA"/>
    <s v="R-L-0.2"/>
    <n v="2"/>
    <x v="808"/>
    <s v="chatfullog@ebay.com"/>
    <x v="3"/>
    <x v="0"/>
    <s v="L"/>
    <x v="3"/>
    <n v="3.5849999999999995"/>
    <n v="7.169999999999999"/>
    <s v="Robusta"/>
    <x v="1"/>
    <x v="1"/>
  </r>
  <r>
    <s v="OCK-89033-348"/>
    <x v="632"/>
    <s v="82300-88786-UE"/>
    <s v="A-L-0.2"/>
    <n v="6"/>
    <x v="809"/>
    <s v=""/>
    <x v="3"/>
    <x v="2"/>
    <s v="L"/>
    <x v="3"/>
    <n v="3.8849999999999998"/>
    <n v="23.31"/>
    <s v="Arabica"/>
    <x v="1"/>
    <x v="0"/>
  </r>
  <r>
    <s v="GPZ-36017-366"/>
    <x v="633"/>
    <s v="65732-22589-OW"/>
    <s v="A-D-2.5"/>
    <n v="5"/>
    <x v="810"/>
    <s v="kmarrisonoq@dropbox.com"/>
    <x v="3"/>
    <x v="2"/>
    <s v="D"/>
    <x v="2"/>
    <n v="22.884999999999998"/>
    <n v="114.42499999999998"/>
    <s v="Arabica"/>
    <x v="2"/>
    <x v="0"/>
  </r>
  <r>
    <s v="BZP-33213-637"/>
    <x v="95"/>
    <s v="77175-09826-SF"/>
    <s v="A-M-2.5"/>
    <n v="3"/>
    <x v="811"/>
    <s v="lagnolooj@pinterest.com"/>
    <x v="3"/>
    <x v="2"/>
    <s v="M"/>
    <x v="2"/>
    <n v="25.874999999999996"/>
    <n v="77.624999999999986"/>
    <s v="Arabica"/>
    <x v="0"/>
    <x v="0"/>
  </r>
  <r>
    <s v="WFH-21507-708"/>
    <x v="521"/>
    <s v="07237-32539-NB"/>
    <s v="R-D-0.5"/>
    <n v="1"/>
    <x v="812"/>
    <s v="dkiddyok@fda.gov"/>
    <x v="3"/>
    <x v="0"/>
    <s v="D"/>
    <x v="1"/>
    <n v="5.3699999999999992"/>
    <n v="5.3699999999999992"/>
    <s v="Robusta"/>
    <x v="2"/>
    <x v="0"/>
  </r>
  <r>
    <s v="HST-96923-073"/>
    <x v="76"/>
    <s v="54722-76431-EX"/>
    <s v="R-D-2.5"/>
    <n v="6"/>
    <x v="813"/>
    <s v="hpetroulisol@state.tx.us"/>
    <x v="3"/>
    <x v="0"/>
    <s v="D"/>
    <x v="2"/>
    <n v="20.584999999999997"/>
    <n v="123.50999999999999"/>
    <s v="Robusta"/>
    <x v="2"/>
    <x v="1"/>
  </r>
  <r>
    <s v="ENN-79947-323"/>
    <x v="634"/>
    <s v="67847-82662-TE"/>
    <s v="L-M-0.5"/>
    <n v="2"/>
    <x v="814"/>
    <s v="mschollom@taobao.com"/>
    <x v="3"/>
    <x v="3"/>
    <s v="M"/>
    <x v="1"/>
    <n v="8.73"/>
    <n v="17.46"/>
    <s v="Liberica"/>
    <x v="0"/>
    <x v="1"/>
  </r>
  <r>
    <s v="BHA-47429-889"/>
    <x v="635"/>
    <s v="51114-51191-EW"/>
    <s v="E-L-0.2"/>
    <n v="3"/>
    <x v="815"/>
    <s v="kfersonon@g.co"/>
    <x v="3"/>
    <x v="1"/>
    <s v="L"/>
    <x v="3"/>
    <n v="4.4550000000000001"/>
    <n v="13.365"/>
    <s v="Excelsa"/>
    <x v="1"/>
    <x v="1"/>
  </r>
  <r>
    <s v="SZY-63017-318"/>
    <x v="636"/>
    <s v="91809-58808-TV"/>
    <s v="A-L-0.2"/>
    <n v="2"/>
    <x v="816"/>
    <s v="bkellowayoo@omniture.com"/>
    <x v="3"/>
    <x v="2"/>
    <s v="L"/>
    <x v="3"/>
    <n v="3.8849999999999998"/>
    <n v="7.77"/>
    <s v="Arabica"/>
    <x v="1"/>
    <x v="0"/>
  </r>
  <r>
    <s v="LCU-93317-340"/>
    <x v="637"/>
    <s v="84996-26826-DK"/>
    <s v="R-D-0.2"/>
    <n v="1"/>
    <x v="817"/>
    <s v="soliffeop@yellowbook.com"/>
    <x v="3"/>
    <x v="0"/>
    <s v="D"/>
    <x v="3"/>
    <n v="2.6849999999999996"/>
    <n v="2.6849999999999996"/>
    <s v="Robusta"/>
    <x v="2"/>
    <x v="0"/>
  </r>
  <r>
    <s v="UOM-71431-481"/>
    <x v="182"/>
    <s v="65732-22589-OW"/>
    <s v="R-D-2.5"/>
    <n v="1"/>
    <x v="810"/>
    <s v="kmarrisonoq@dropbox.com"/>
    <x v="3"/>
    <x v="0"/>
    <s v="D"/>
    <x v="2"/>
    <n v="20.584999999999997"/>
    <n v="20.584999999999997"/>
    <s v="Robusta"/>
    <x v="2"/>
    <x v="0"/>
  </r>
  <r>
    <s v="PJH-42618-877"/>
    <x v="479"/>
    <s v="93676-95250-XJ"/>
    <s v="A-D-2.5"/>
    <n v="5"/>
    <x v="818"/>
    <s v="cdolohuntyor@dailymail.co.uk"/>
    <x v="3"/>
    <x v="2"/>
    <s v="D"/>
    <x v="2"/>
    <n v="22.884999999999998"/>
    <n v="114.42499999999998"/>
    <s v="Arabica"/>
    <x v="2"/>
    <x v="0"/>
  </r>
  <r>
    <s v="XED-90333-402"/>
    <x v="638"/>
    <s v="28300-14355-GF"/>
    <s v="E-M-0.2"/>
    <n v="5"/>
    <x v="819"/>
    <s v="pvasilenkoos@addtoany.com"/>
    <x v="3"/>
    <x v="1"/>
    <s v="M"/>
    <x v="3"/>
    <n v="4.125"/>
    <n v="20.625"/>
    <s v="Excelsa"/>
    <x v="0"/>
    <x v="1"/>
  </r>
  <r>
    <s v="IKK-62234-199"/>
    <x v="639"/>
    <s v="91190-84826-IQ"/>
    <s v="L-L-0.5"/>
    <n v="6"/>
    <x v="820"/>
    <s v="rschankelborgot@ameblo.jp"/>
    <x v="3"/>
    <x v="3"/>
    <s v="L"/>
    <x v="1"/>
    <n v="9.51"/>
    <n v="57.06"/>
    <s v="Liberica"/>
    <x v="1"/>
    <x v="0"/>
  </r>
  <r>
    <s v="KAW-95195-329"/>
    <x v="640"/>
    <s v="34570-99384-AF"/>
    <s v="R-D-2.5"/>
    <n v="4"/>
    <x v="821"/>
    <s v=""/>
    <x v="3"/>
    <x v="0"/>
    <s v="D"/>
    <x v="2"/>
    <n v="20.584999999999997"/>
    <n v="82.339999999999989"/>
    <s v="Robusta"/>
    <x v="2"/>
    <x v="0"/>
  </r>
  <r>
    <s v="QDO-57268-842"/>
    <x v="612"/>
    <s v="57808-90533-UE"/>
    <s v="E-M-2.5"/>
    <n v="5"/>
    <x v="822"/>
    <s v=""/>
    <x v="3"/>
    <x v="1"/>
    <s v="M"/>
    <x v="2"/>
    <n v="31.624999999999996"/>
    <n v="158.12499999999997"/>
    <s v="Excelsa"/>
    <x v="0"/>
    <x v="1"/>
  </r>
  <r>
    <s v="IIZ-24416-212"/>
    <x v="641"/>
    <s v="76060-30540-LB"/>
    <s v="R-D-0.5"/>
    <n v="6"/>
    <x v="823"/>
    <s v="bcargenow@geocities.jp"/>
    <x v="3"/>
    <x v="0"/>
    <s v="D"/>
    <x v="1"/>
    <n v="5.3699999999999992"/>
    <n v="32.22"/>
    <s v="Robusta"/>
    <x v="2"/>
    <x v="0"/>
  </r>
  <r>
    <s v="AWP-11469-510"/>
    <x v="36"/>
    <s v="76730-63769-ND"/>
    <s v="E-D-1"/>
    <n v="2"/>
    <x v="824"/>
    <s v="rsticklerox@printfriendly.com"/>
    <x v="3"/>
    <x v="1"/>
    <s v="D"/>
    <x v="0"/>
    <n v="12.15"/>
    <n v="24.3"/>
    <s v="Excelsa"/>
    <x v="2"/>
    <x v="1"/>
  </r>
  <r>
    <s v="KXA-27983-918"/>
    <x v="642"/>
    <s v="96042-27290-EQ"/>
    <s v="R-L-0.5"/>
    <n v="5"/>
    <x v="825"/>
    <s v=""/>
    <x v="3"/>
    <x v="0"/>
    <s v="L"/>
    <x v="1"/>
    <n v="7.169999999999999"/>
    <n v="35.849999999999994"/>
    <s v="Robusta"/>
    <x v="1"/>
    <x v="1"/>
  </r>
  <r>
    <s v="VKQ-39009-292"/>
    <x v="219"/>
    <s v="57808-90533-UE"/>
    <s v="L-M-1"/>
    <n v="5"/>
    <x v="822"/>
    <s v=""/>
    <x v="3"/>
    <x v="3"/>
    <s v="M"/>
    <x v="0"/>
    <n v="14.55"/>
    <n v="72.75"/>
    <s v="Liberica"/>
    <x v="0"/>
    <x v="1"/>
  </r>
  <r>
    <s v="PDB-98743-282"/>
    <x v="643"/>
    <s v="51940-02669-OR"/>
    <s v="L-L-1"/>
    <n v="3"/>
    <x v="826"/>
    <s v=""/>
    <x v="3"/>
    <x v="3"/>
    <s v="L"/>
    <x v="0"/>
    <n v="15.85"/>
    <n v="47.55"/>
    <s v="Liberica"/>
    <x v="1"/>
    <x v="1"/>
  </r>
  <r>
    <s v="SXW-34014-556"/>
    <x v="644"/>
    <s v="99144-98314-GN"/>
    <s v="R-L-0.2"/>
    <n v="1"/>
    <x v="827"/>
    <s v="djevonp1@ibm.com"/>
    <x v="3"/>
    <x v="0"/>
    <s v="L"/>
    <x v="3"/>
    <n v="3.5849999999999995"/>
    <n v="3.5849999999999995"/>
    <s v="Robusta"/>
    <x v="1"/>
    <x v="0"/>
  </r>
  <r>
    <s v="QOJ-38788-727"/>
    <x v="136"/>
    <s v="16358-63919-CE"/>
    <s v="E-M-2.5"/>
    <n v="5"/>
    <x v="828"/>
    <s v="hrannerp2@omniture.com"/>
    <x v="3"/>
    <x v="1"/>
    <s v="M"/>
    <x v="2"/>
    <n v="31.624999999999996"/>
    <n v="158.12499999999997"/>
    <s v="Excelsa"/>
    <x v="0"/>
    <x v="1"/>
  </r>
  <r>
    <s v="TGF-38649-658"/>
    <x v="645"/>
    <s v="67743-54817-UT"/>
    <s v="L-M-0.5"/>
    <n v="2"/>
    <x v="829"/>
    <s v="bimriep3@addtoany.com"/>
    <x v="3"/>
    <x v="3"/>
    <s v="M"/>
    <x v="1"/>
    <n v="8.73"/>
    <n v="17.46"/>
    <s v="Liberica"/>
    <x v="0"/>
    <x v="1"/>
  </r>
  <r>
    <s v="EAI-25194-209"/>
    <x v="646"/>
    <s v="44601-51441-BH"/>
    <s v="A-L-2.5"/>
    <n v="5"/>
    <x v="830"/>
    <s v="dsopperp4@eventbrite.com"/>
    <x v="3"/>
    <x v="2"/>
    <s v="L"/>
    <x v="2"/>
    <n v="29.784999999999997"/>
    <n v="148.92499999999998"/>
    <s v="Arabica"/>
    <x v="1"/>
    <x v="1"/>
  </r>
  <r>
    <s v="IJK-34441-720"/>
    <x v="647"/>
    <s v="97201-58870-WB"/>
    <s v="A-M-0.5"/>
    <n v="6"/>
    <x v="831"/>
    <s v=""/>
    <x v="3"/>
    <x v="2"/>
    <s v="M"/>
    <x v="1"/>
    <n v="6.75"/>
    <n v="40.5"/>
    <s v="Arabica"/>
    <x v="0"/>
    <x v="0"/>
  </r>
  <r>
    <s v="ZMC-00336-619"/>
    <x v="591"/>
    <s v="19849-12926-QF"/>
    <s v="A-M-0.5"/>
    <n v="4"/>
    <x v="832"/>
    <s v="lledgleyp6@de.vu"/>
    <x v="3"/>
    <x v="2"/>
    <s v="M"/>
    <x v="1"/>
    <n v="6.75"/>
    <n v="27"/>
    <s v="Arabica"/>
    <x v="0"/>
    <x v="0"/>
  </r>
  <r>
    <s v="UPX-54529-618"/>
    <x v="648"/>
    <s v="40535-56770-UM"/>
    <s v="L-D-1"/>
    <n v="3"/>
    <x v="833"/>
    <s v="tmenaryp7@phoca.cz"/>
    <x v="3"/>
    <x v="3"/>
    <s v="D"/>
    <x v="0"/>
    <n v="12.95"/>
    <n v="38.849999999999994"/>
    <s v="Liberica"/>
    <x v="2"/>
    <x v="1"/>
  </r>
  <r>
    <s v="DLX-01059-899"/>
    <x v="191"/>
    <s v="74940-09646-MU"/>
    <s v="R-L-1"/>
    <n v="5"/>
    <x v="834"/>
    <s v="gciccottip8@so-net.ne.jp"/>
    <x v="3"/>
    <x v="0"/>
    <s v="L"/>
    <x v="0"/>
    <n v="11.95"/>
    <n v="59.75"/>
    <s v="Robusta"/>
    <x v="1"/>
    <x v="1"/>
  </r>
  <r>
    <s v="MEK-85120-243"/>
    <x v="649"/>
    <s v="06623-54610-HC"/>
    <s v="R-L-0.2"/>
    <n v="3"/>
    <x v="835"/>
    <s v=""/>
    <x v="3"/>
    <x v="0"/>
    <s v="L"/>
    <x v="3"/>
    <n v="3.5849999999999995"/>
    <n v="10.754999999999999"/>
    <s v="Robusta"/>
    <x v="1"/>
    <x v="1"/>
  </r>
  <r>
    <s v="NFI-37188-246"/>
    <x v="553"/>
    <s v="89490-75361-AF"/>
    <s v="A-D-2.5"/>
    <n v="4"/>
    <x v="836"/>
    <s v="wjallinpa@pcworld.com"/>
    <x v="3"/>
    <x v="2"/>
    <s v="D"/>
    <x v="2"/>
    <n v="22.884999999999998"/>
    <n v="91.539999999999992"/>
    <s v="Arabica"/>
    <x v="2"/>
    <x v="1"/>
  </r>
  <r>
    <s v="BXH-62195-013"/>
    <x v="584"/>
    <s v="94526-79230-GZ"/>
    <s v="A-M-1"/>
    <n v="4"/>
    <x v="837"/>
    <s v="mbogeypb@thetimes.co.uk"/>
    <x v="3"/>
    <x v="2"/>
    <s v="M"/>
    <x v="0"/>
    <n v="11.25"/>
    <n v="45"/>
    <s v="Arabica"/>
    <x v="0"/>
    <x v="0"/>
  </r>
  <r>
    <s v="YLK-78851-470"/>
    <x v="650"/>
    <s v="58559-08254-UY"/>
    <s v="R-M-2.5"/>
    <n v="6"/>
    <x v="838"/>
    <s v=""/>
    <x v="3"/>
    <x v="0"/>
    <s v="M"/>
    <x v="2"/>
    <n v="22.884999999999998"/>
    <n v="137.31"/>
    <s v="Robusta"/>
    <x v="0"/>
    <x v="0"/>
  </r>
  <r>
    <s v="DXY-76225-633"/>
    <x v="121"/>
    <s v="88574-37083-WX"/>
    <s v="A-M-0.5"/>
    <n v="1"/>
    <x v="839"/>
    <s v="mcobbledickpd@ucsd.edu"/>
    <x v="3"/>
    <x v="2"/>
    <s v="M"/>
    <x v="1"/>
    <n v="6.75"/>
    <n v="6.75"/>
    <s v="Arabica"/>
    <x v="0"/>
    <x v="1"/>
  </r>
  <r>
    <s v="UHP-24614-199"/>
    <x v="472"/>
    <s v="67953-79896-AC"/>
    <s v="A-M-1"/>
    <n v="4"/>
    <x v="840"/>
    <s v="alewrype@whitehouse.gov"/>
    <x v="3"/>
    <x v="2"/>
    <s v="M"/>
    <x v="0"/>
    <n v="11.25"/>
    <n v="45"/>
    <s v="Arabica"/>
    <x v="0"/>
    <x v="1"/>
  </r>
  <r>
    <s v="HBY-35655-049"/>
    <x v="594"/>
    <s v="69207-93422-CQ"/>
    <s v="E-D-2.5"/>
    <n v="3"/>
    <x v="841"/>
    <s v="ihesselpf@ox.ac.uk"/>
    <x v="3"/>
    <x v="1"/>
    <s v="D"/>
    <x v="2"/>
    <n v="27.945"/>
    <n v="83.835000000000008"/>
    <s v="Excelsa"/>
    <x v="2"/>
    <x v="0"/>
  </r>
  <r>
    <s v="DCE-22886-861"/>
    <x v="89"/>
    <s v="56060-17602-RG"/>
    <s v="E-D-0.2"/>
    <n v="1"/>
    <x v="842"/>
    <s v=""/>
    <x v="3"/>
    <x v="1"/>
    <s v="D"/>
    <x v="3"/>
    <n v="3.645"/>
    <n v="3.645"/>
    <s v="Excelsa"/>
    <x v="2"/>
    <x v="0"/>
  </r>
  <r>
    <s v="QTG-93823-843"/>
    <x v="651"/>
    <s v="46859-14212-FI"/>
    <s v="A-M-0.5"/>
    <n v="1"/>
    <x v="843"/>
    <s v="csorrellph@amazon.com"/>
    <x v="3"/>
    <x v="2"/>
    <s v="M"/>
    <x v="1"/>
    <n v="6.75"/>
    <n v="6.75"/>
    <s v="Arabica"/>
    <x v="0"/>
    <x v="1"/>
  </r>
  <r>
    <s v="QTG-93823-843"/>
    <x v="651"/>
    <s v="46859-14212-FI"/>
    <s v="E-D-0.5"/>
    <n v="3"/>
    <x v="843"/>
    <s v="csorrellph@amazon.com"/>
    <x v="3"/>
    <x v="1"/>
    <s v="D"/>
    <x v="1"/>
    <n v="7.29"/>
    <n v="21.87"/>
    <s v="Excelsa"/>
    <x v="2"/>
    <x v="1"/>
  </r>
  <r>
    <s v="WFT-16178-396"/>
    <x v="249"/>
    <s v="33555-01585-RP"/>
    <s v="R-D-0.2"/>
    <n v="5"/>
    <x v="844"/>
    <s v="qheavysidepj@unc.edu"/>
    <x v="3"/>
    <x v="0"/>
    <s v="D"/>
    <x v="3"/>
    <n v="2.6849999999999996"/>
    <n v="13.424999999999997"/>
    <s v="Robusta"/>
    <x v="2"/>
    <x v="0"/>
  </r>
  <r>
    <s v="ERC-54560-934"/>
    <x v="652"/>
    <s v="11932-85629-CU"/>
    <s v="R-D-2.5"/>
    <n v="6"/>
    <x v="845"/>
    <s v="hreuvenpk@whitehouse.gov"/>
    <x v="3"/>
    <x v="0"/>
    <s v="D"/>
    <x v="2"/>
    <n v="20.584999999999997"/>
    <n v="123.50999999999999"/>
    <s v="Robusta"/>
    <x v="2"/>
    <x v="1"/>
  </r>
  <r>
    <s v="RUK-78200-416"/>
    <x v="653"/>
    <s v="36192-07175-XC"/>
    <s v="L-D-0.2"/>
    <n v="2"/>
    <x v="846"/>
    <s v="mattwoolpl@nba.com"/>
    <x v="3"/>
    <x v="3"/>
    <s v="D"/>
    <x v="3"/>
    <n v="3.8849999999999998"/>
    <n v="7.77"/>
    <s v="Liberica"/>
    <x v="2"/>
    <x v="1"/>
  </r>
  <r>
    <s v="KHK-13105-388"/>
    <x v="177"/>
    <s v="46242-54946-ZW"/>
    <s v="A-M-1"/>
    <n v="6"/>
    <x v="847"/>
    <s v=""/>
    <x v="3"/>
    <x v="2"/>
    <s v="M"/>
    <x v="0"/>
    <n v="11.25"/>
    <n v="67.5"/>
    <s v="Arabica"/>
    <x v="0"/>
    <x v="0"/>
  </r>
  <r>
    <s v="NJR-03699-189"/>
    <x v="22"/>
    <s v="95152-82155-VQ"/>
    <s v="E-D-2.5"/>
    <n v="1"/>
    <x v="848"/>
    <s v="gwynespn@dagondesign.com"/>
    <x v="3"/>
    <x v="1"/>
    <s v="D"/>
    <x v="2"/>
    <n v="27.945"/>
    <n v="27.945"/>
    <s v="Excelsa"/>
    <x v="2"/>
    <x v="1"/>
  </r>
  <r>
    <s v="PJV-20427-019"/>
    <x v="508"/>
    <s v="13404-39127-WQ"/>
    <s v="A-L-2.5"/>
    <n v="3"/>
    <x v="849"/>
    <s v="cmaccourtpo@amazon.com"/>
    <x v="3"/>
    <x v="2"/>
    <s v="L"/>
    <x v="2"/>
    <n v="29.784999999999997"/>
    <n v="89.35499999999999"/>
    <s v="Arabica"/>
    <x v="1"/>
    <x v="1"/>
  </r>
  <r>
    <s v="UGK-07613-982"/>
    <x v="654"/>
    <s v="57808-90533-UE"/>
    <s v="A-M-0.5"/>
    <n v="3"/>
    <x v="822"/>
    <s v=""/>
    <x v="3"/>
    <x v="2"/>
    <s v="M"/>
    <x v="1"/>
    <n v="6.75"/>
    <n v="20.25"/>
    <s v="Arabica"/>
    <x v="0"/>
    <x v="1"/>
  </r>
  <r>
    <s v="OLA-68289-577"/>
    <x v="524"/>
    <s v="40226-52317-IO"/>
    <s v="A-M-0.5"/>
    <n v="5"/>
    <x v="850"/>
    <s v="ewilsonepq@eepurl.com"/>
    <x v="3"/>
    <x v="2"/>
    <s v="M"/>
    <x v="1"/>
    <n v="6.75"/>
    <n v="33.75"/>
    <s v="Arabica"/>
    <x v="0"/>
    <x v="0"/>
  </r>
  <r>
    <s v="TNR-84447-052"/>
    <x v="655"/>
    <s v="34419-18068-AG"/>
    <s v="E-D-2.5"/>
    <n v="4"/>
    <x v="851"/>
    <s v="dduffiepr@time.com"/>
    <x v="3"/>
    <x v="1"/>
    <s v="D"/>
    <x v="2"/>
    <n v="27.945"/>
    <n v="111.78"/>
    <s v="Excelsa"/>
    <x v="2"/>
    <x v="1"/>
  </r>
  <r>
    <s v="FBZ-64200-586"/>
    <x v="523"/>
    <s v="51738-61457-RS"/>
    <s v="E-M-2.5"/>
    <n v="2"/>
    <x v="852"/>
    <s v="mmatiasekps@ucoz.ru"/>
    <x v="3"/>
    <x v="1"/>
    <s v="M"/>
    <x v="2"/>
    <n v="31.624999999999996"/>
    <n v="63.249999999999993"/>
    <s v="Excelsa"/>
    <x v="0"/>
    <x v="0"/>
  </r>
  <r>
    <s v="OBN-66334-505"/>
    <x v="656"/>
    <s v="86757-52367-ON"/>
    <s v="E-L-0.2"/>
    <n v="2"/>
    <x v="853"/>
    <s v="jcamillopt@shinystat.com"/>
    <x v="3"/>
    <x v="1"/>
    <s v="L"/>
    <x v="3"/>
    <n v="4.4550000000000001"/>
    <n v="8.91"/>
    <s v="Excelsa"/>
    <x v="1"/>
    <x v="0"/>
  </r>
  <r>
    <s v="NXM-89323-646"/>
    <x v="657"/>
    <s v="28158-93383-CK"/>
    <s v="E-D-1"/>
    <n v="1"/>
    <x v="854"/>
    <s v="kphilbrickpu@cdc.gov"/>
    <x v="3"/>
    <x v="1"/>
    <s v="D"/>
    <x v="0"/>
    <n v="12.15"/>
    <n v="12.15"/>
    <s v="Excelsa"/>
    <x v="2"/>
    <x v="0"/>
  </r>
  <r>
    <s v="NHI-23264-055"/>
    <x v="658"/>
    <s v="44799-09711-XW"/>
    <s v="A-D-0.5"/>
    <n v="4"/>
    <x v="855"/>
    <s v=""/>
    <x v="3"/>
    <x v="2"/>
    <s v="D"/>
    <x v="1"/>
    <n v="5.97"/>
    <n v="23.88"/>
    <s v="Arabica"/>
    <x v="2"/>
    <x v="0"/>
  </r>
  <r>
    <s v="EQH-53569-934"/>
    <x v="659"/>
    <s v="53667-91553-LT"/>
    <s v="E-M-1"/>
    <n v="4"/>
    <x v="856"/>
    <s v="bsillispw@istockphoto.com"/>
    <x v="3"/>
    <x v="1"/>
    <s v="M"/>
    <x v="0"/>
    <n v="13.75"/>
    <n v="55"/>
    <s v="Excelsa"/>
    <x v="0"/>
    <x v="1"/>
  </r>
  <r>
    <s v="XKK-06692-189"/>
    <x v="558"/>
    <s v="86579-92122-OC"/>
    <s v="R-D-1"/>
    <n v="3"/>
    <x v="857"/>
    <s v=""/>
    <x v="3"/>
    <x v="0"/>
    <s v="D"/>
    <x v="0"/>
    <n v="8.9499999999999993"/>
    <n v="26.849999999999998"/>
    <s v="Robusta"/>
    <x v="2"/>
    <x v="0"/>
  </r>
  <r>
    <s v="BYP-16005-016"/>
    <x v="660"/>
    <s v="01474-63436-TP"/>
    <s v="R-M-2.5"/>
    <n v="5"/>
    <x v="858"/>
    <s v="rcuttspy@techcrunch.com"/>
    <x v="3"/>
    <x v="0"/>
    <s v="M"/>
    <x v="2"/>
    <n v="22.884999999999998"/>
    <n v="114.42499999999998"/>
    <s v="Robusta"/>
    <x v="0"/>
    <x v="1"/>
  </r>
  <r>
    <s v="LWS-13938-905"/>
    <x v="661"/>
    <s v="90533-82440-EE"/>
    <s v="A-M-2.5"/>
    <n v="6"/>
    <x v="859"/>
    <s v="mdelvespz@nature.com"/>
    <x v="3"/>
    <x v="2"/>
    <s v="M"/>
    <x v="2"/>
    <n v="25.874999999999996"/>
    <n v="155.24999999999997"/>
    <s v="Arabica"/>
    <x v="0"/>
    <x v="0"/>
  </r>
  <r>
    <s v="OLH-95722-362"/>
    <x v="662"/>
    <s v="48553-69225-VX"/>
    <s v="L-D-0.5"/>
    <n v="3"/>
    <x v="860"/>
    <s v="dgrittonq0@nydailynews.com"/>
    <x v="3"/>
    <x v="3"/>
    <s v="D"/>
    <x v="1"/>
    <n v="7.77"/>
    <n v="23.31"/>
    <s v="Liberica"/>
    <x v="2"/>
    <x v="0"/>
  </r>
  <r>
    <s v="OLH-95722-362"/>
    <x v="662"/>
    <s v="48553-69225-VX"/>
    <s v="R-M-2.5"/>
    <n v="4"/>
    <x v="860"/>
    <s v="dgrittonq0@nydailynews.com"/>
    <x v="3"/>
    <x v="0"/>
    <s v="M"/>
    <x v="2"/>
    <n v="22.884999999999998"/>
    <n v="91.539999999999992"/>
    <s v="Robusta"/>
    <x v="0"/>
    <x v="0"/>
  </r>
  <r>
    <s v="KCW-50949-318"/>
    <x v="184"/>
    <s v="52374-27313-IV"/>
    <s v="E-L-1"/>
    <n v="5"/>
    <x v="861"/>
    <s v="dgutq2@umich.edu"/>
    <x v="3"/>
    <x v="1"/>
    <s v="L"/>
    <x v="0"/>
    <n v="14.85"/>
    <n v="74.25"/>
    <s v="Excelsa"/>
    <x v="1"/>
    <x v="0"/>
  </r>
  <r>
    <s v="JGZ-16947-591"/>
    <x v="663"/>
    <s v="14264-41252-SL"/>
    <s v="L-L-0.2"/>
    <n v="6"/>
    <x v="862"/>
    <s v="wpummeryq3@topsy.com"/>
    <x v="3"/>
    <x v="3"/>
    <s v="L"/>
    <x v="3"/>
    <n v="4.7549999999999999"/>
    <n v="28.53"/>
    <s v="Liberica"/>
    <x v="1"/>
    <x v="1"/>
  </r>
  <r>
    <s v="LXS-63326-144"/>
    <x v="334"/>
    <s v="35367-50483-AR"/>
    <s v="R-L-0.5"/>
    <n v="2"/>
    <x v="863"/>
    <s v="gsiudaq4@nytimes.com"/>
    <x v="3"/>
    <x v="0"/>
    <s v="L"/>
    <x v="1"/>
    <n v="7.169999999999999"/>
    <n v="14.339999999999998"/>
    <s v="Robusta"/>
    <x v="1"/>
    <x v="0"/>
  </r>
  <r>
    <s v="CZG-86544-655"/>
    <x v="664"/>
    <s v="69443-77665-QW"/>
    <s v="A-L-0.5"/>
    <n v="2"/>
    <x v="864"/>
    <s v="hcrowneq5@wufoo.com"/>
    <x v="3"/>
    <x v="2"/>
    <s v="L"/>
    <x v="1"/>
    <n v="7.77"/>
    <n v="15.54"/>
    <s v="Arabica"/>
    <x v="1"/>
    <x v="0"/>
  </r>
  <r>
    <s v="WFV-88138-247"/>
    <x v="24"/>
    <s v="63411-51758-QC"/>
    <s v="R-L-1"/>
    <n v="3"/>
    <x v="865"/>
    <s v="vpawseyq6@tiny.cc"/>
    <x v="3"/>
    <x v="0"/>
    <s v="L"/>
    <x v="0"/>
    <n v="11.95"/>
    <n v="35.849999999999994"/>
    <s v="Robusta"/>
    <x v="1"/>
    <x v="1"/>
  </r>
  <r>
    <s v="RFG-28227-288"/>
    <x v="12"/>
    <s v="68605-21835-UF"/>
    <s v="A-L-0.5"/>
    <n v="6"/>
    <x v="866"/>
    <s v="awaterhouseq7@istockphoto.com"/>
    <x v="3"/>
    <x v="2"/>
    <s v="L"/>
    <x v="1"/>
    <n v="7.77"/>
    <n v="46.62"/>
    <s v="Arabica"/>
    <x v="1"/>
    <x v="1"/>
  </r>
  <r>
    <s v="QAK-77286-758"/>
    <x v="105"/>
    <s v="34786-30419-XY"/>
    <s v="R-L-0.5"/>
    <n v="5"/>
    <x v="867"/>
    <s v="fhaughianq8@1688.com"/>
    <x v="3"/>
    <x v="0"/>
    <s v="L"/>
    <x v="1"/>
    <n v="7.169999999999999"/>
    <n v="35.849999999999994"/>
    <s v="Robusta"/>
    <x v="1"/>
    <x v="1"/>
  </r>
  <r>
    <s v="CZD-56716-840"/>
    <x v="665"/>
    <s v="15456-29250-RU"/>
    <s v="L-D-2.5"/>
    <n v="4"/>
    <x v="868"/>
    <s v=""/>
    <x v="3"/>
    <x v="3"/>
    <s v="D"/>
    <x v="2"/>
    <n v="29.784999999999997"/>
    <n v="119.13999999999999"/>
    <s v="Liberica"/>
    <x v="2"/>
    <x v="1"/>
  </r>
  <r>
    <s v="UBI-59229-277"/>
    <x v="44"/>
    <s v="00886-35803-FG"/>
    <s v="L-D-0.5"/>
    <n v="3"/>
    <x v="869"/>
    <s v=""/>
    <x v="3"/>
    <x v="3"/>
    <s v="D"/>
    <x v="1"/>
    <n v="7.77"/>
    <n v="23.31"/>
    <s v="Liberica"/>
    <x v="2"/>
    <x v="1"/>
  </r>
  <r>
    <s v="WJJ-37489-898"/>
    <x v="171"/>
    <s v="31599-82152-AD"/>
    <s v="A-M-1"/>
    <n v="1"/>
    <x v="870"/>
    <s v="rfaltinqb@topsy.com"/>
    <x v="3"/>
    <x v="2"/>
    <s v="M"/>
    <x v="0"/>
    <n v="11.25"/>
    <n v="11.25"/>
    <s v="Arabica"/>
    <x v="0"/>
    <x v="1"/>
  </r>
  <r>
    <s v="ORX-57454-917"/>
    <x v="328"/>
    <s v="76209-39601-ZR"/>
    <s v="E-D-2.5"/>
    <n v="3"/>
    <x v="871"/>
    <s v="gcheekeqc@sitemeter.com"/>
    <x v="3"/>
    <x v="1"/>
    <s v="D"/>
    <x v="2"/>
    <n v="27.945"/>
    <n v="83.835000000000008"/>
    <s v="Excelsa"/>
    <x v="2"/>
    <x v="0"/>
  </r>
  <r>
    <s v="GRB-68838-629"/>
    <x v="648"/>
    <s v="15064-65241-HB"/>
    <s v="R-L-2.5"/>
    <n v="4"/>
    <x v="872"/>
    <s v="grattqd@phpbb.com"/>
    <x v="3"/>
    <x v="0"/>
    <s v="L"/>
    <x v="2"/>
    <n v="27.484999999999996"/>
    <n v="109.93999999999998"/>
    <s v="Robusta"/>
    <x v="1"/>
    <x v="1"/>
  </r>
  <r>
    <s v="SHT-04865-419"/>
    <x v="666"/>
    <s v="69215-90789-DL"/>
    <s v="R-L-0.2"/>
    <n v="4"/>
    <x v="873"/>
    <s v=""/>
    <x v="3"/>
    <x v="0"/>
    <s v="L"/>
    <x v="3"/>
    <n v="3.5849999999999995"/>
    <n v="14.339999999999998"/>
    <s v="Robusta"/>
    <x v="1"/>
    <x v="0"/>
  </r>
  <r>
    <s v="UQI-28177-865"/>
    <x v="577"/>
    <s v="04317-46176-TB"/>
    <s v="R-L-0.2"/>
    <n v="6"/>
    <x v="874"/>
    <s v="ieberleinqf@hc360.com"/>
    <x v="3"/>
    <x v="0"/>
    <s v="L"/>
    <x v="3"/>
    <n v="3.5849999999999995"/>
    <n v="21.509999999999998"/>
    <s v="Robusta"/>
    <x v="1"/>
    <x v="1"/>
  </r>
  <r>
    <s v="OIB-13664-879"/>
    <x v="114"/>
    <s v="04713-57765-KR"/>
    <s v="A-M-1"/>
    <n v="2"/>
    <x v="875"/>
    <s v="jdrengqg@uiuc.edu"/>
    <x v="3"/>
    <x v="2"/>
    <s v="M"/>
    <x v="0"/>
    <n v="11.25"/>
    <n v="22.5"/>
    <s v="Arabica"/>
    <x v="0"/>
    <x v="0"/>
  </r>
  <r>
    <s v="PJS-30996-485"/>
    <x v="4"/>
    <s v="86579-92122-OC"/>
    <s v="A-L-0.2"/>
    <n v="1"/>
    <x v="857"/>
    <s v=""/>
    <x v="3"/>
    <x v="2"/>
    <s v="L"/>
    <x v="3"/>
    <n v="3.8849999999999998"/>
    <n v="3.8849999999999998"/>
    <s v="Arabica"/>
    <x v="1"/>
    <x v="0"/>
  </r>
  <r>
    <s v="HEL-86709-449"/>
    <x v="667"/>
    <s v="86579-92122-OC"/>
    <s v="E-D-2.5"/>
    <n v="1"/>
    <x v="857"/>
    <s v=""/>
    <x v="3"/>
    <x v="1"/>
    <s v="D"/>
    <x v="2"/>
    <n v="27.945"/>
    <n v="27.945"/>
    <s v="Excelsa"/>
    <x v="2"/>
    <x v="0"/>
  </r>
  <r>
    <s v="NCH-55389-562"/>
    <x v="110"/>
    <s v="86579-92122-OC"/>
    <s v="E-L-2.5"/>
    <n v="5"/>
    <x v="857"/>
    <s v=""/>
    <x v="3"/>
    <x v="1"/>
    <s v="L"/>
    <x v="2"/>
    <n v="34.154999999999994"/>
    <n v="170.77499999999998"/>
    <s v="Excelsa"/>
    <x v="1"/>
    <x v="0"/>
  </r>
  <r>
    <s v="NCH-55389-562"/>
    <x v="110"/>
    <s v="86579-92122-OC"/>
    <s v="R-L-2.5"/>
    <n v="2"/>
    <x v="857"/>
    <s v=""/>
    <x v="3"/>
    <x v="0"/>
    <s v="L"/>
    <x v="2"/>
    <n v="27.484999999999996"/>
    <n v="54.969999999999992"/>
    <s v="Robusta"/>
    <x v="1"/>
    <x v="0"/>
  </r>
  <r>
    <s v="NCH-55389-562"/>
    <x v="110"/>
    <s v="86579-92122-OC"/>
    <s v="E-L-1"/>
    <n v="1"/>
    <x v="857"/>
    <s v=""/>
    <x v="3"/>
    <x v="1"/>
    <s v="L"/>
    <x v="0"/>
    <n v="14.85"/>
    <n v="14.85"/>
    <s v="Excelsa"/>
    <x v="1"/>
    <x v="0"/>
  </r>
  <r>
    <s v="NCH-55389-562"/>
    <x v="110"/>
    <s v="86579-92122-OC"/>
    <s v="A-L-0.2"/>
    <n v="2"/>
    <x v="857"/>
    <s v=""/>
    <x v="3"/>
    <x v="2"/>
    <s v="L"/>
    <x v="3"/>
    <n v="3.8849999999999998"/>
    <n v="7.77"/>
    <s v="Arabica"/>
    <x v="1"/>
    <x v="0"/>
  </r>
  <r>
    <s v="GUG-45603-775"/>
    <x v="668"/>
    <s v="40959-32642-DN"/>
    <s v="L-L-0.2"/>
    <n v="5"/>
    <x v="876"/>
    <s v="rstrathernqn@devhub.com"/>
    <x v="3"/>
    <x v="3"/>
    <s v="L"/>
    <x v="3"/>
    <n v="4.7549999999999999"/>
    <n v="23.774999999999999"/>
    <s v="Liberica"/>
    <x v="1"/>
    <x v="0"/>
  </r>
  <r>
    <s v="KJB-98240-098"/>
    <x v="422"/>
    <s v="77746-08153-PM"/>
    <s v="L-L-1"/>
    <n v="5"/>
    <x v="877"/>
    <s v="cmiguelqo@exblog.jp"/>
    <x v="3"/>
    <x v="3"/>
    <s v="L"/>
    <x v="0"/>
    <n v="15.85"/>
    <n v="79.25"/>
    <s v="Liberica"/>
    <x v="1"/>
    <x v="0"/>
  </r>
  <r>
    <s v="JMS-48374-462"/>
    <x v="669"/>
    <s v="49667-96708-JL"/>
    <s v="A-D-2.5"/>
    <n v="2"/>
    <x v="878"/>
    <s v=""/>
    <x v="3"/>
    <x v="2"/>
    <s v="D"/>
    <x v="2"/>
    <n v="22.884999999999998"/>
    <n v="45.769999999999996"/>
    <s v="Arabica"/>
    <x v="2"/>
    <x v="0"/>
  </r>
  <r>
    <s v="YIT-15877-117"/>
    <x v="670"/>
    <s v="24155-79322-EQ"/>
    <s v="R-D-1"/>
    <n v="1"/>
    <x v="879"/>
    <s v="mrocksqq@exblog.jp"/>
    <x v="3"/>
    <x v="0"/>
    <s v="D"/>
    <x v="0"/>
    <n v="8.9499999999999993"/>
    <n v="8.9499999999999993"/>
    <s v="Robusta"/>
    <x v="2"/>
    <x v="0"/>
  </r>
  <r>
    <s v="YVK-82679-655"/>
    <x v="341"/>
    <s v="95342-88311-SF"/>
    <s v="R-M-0.5"/>
    <n v="4"/>
    <x v="880"/>
    <s v="yburrellsqr@vinaora.com"/>
    <x v="3"/>
    <x v="0"/>
    <s v="M"/>
    <x v="1"/>
    <n v="5.97"/>
    <n v="23.88"/>
    <s v="Robusta"/>
    <x v="0"/>
    <x v="0"/>
  </r>
  <r>
    <s v="TYH-81940-054"/>
    <x v="671"/>
    <s v="69374-08133-RI"/>
    <s v="E-L-0.2"/>
    <n v="5"/>
    <x v="881"/>
    <s v="cgoodrumqs@goodreads.com"/>
    <x v="3"/>
    <x v="1"/>
    <s v="L"/>
    <x v="3"/>
    <n v="4.4550000000000001"/>
    <n v="22.274999999999999"/>
    <s v="Excelsa"/>
    <x v="1"/>
    <x v="1"/>
  </r>
  <r>
    <s v="HTY-30660-254"/>
    <x v="672"/>
    <s v="83844-95908-RX"/>
    <s v="R-M-1"/>
    <n v="3"/>
    <x v="882"/>
    <s v="jjefferysqt@blog.com"/>
    <x v="3"/>
    <x v="0"/>
    <s v="M"/>
    <x v="0"/>
    <n v="9.9499999999999993"/>
    <n v="29.849999999999998"/>
    <s v="Robusta"/>
    <x v="0"/>
    <x v="0"/>
  </r>
  <r>
    <s v="GPW-43956-761"/>
    <x v="673"/>
    <s v="09667-09231-YM"/>
    <s v="E-L-0.5"/>
    <n v="6"/>
    <x v="883"/>
    <s v="bwardellqu@adobe.com"/>
    <x v="3"/>
    <x v="1"/>
    <s v="L"/>
    <x v="1"/>
    <n v="8.91"/>
    <n v="53.46"/>
    <s v="Excelsa"/>
    <x v="1"/>
    <x v="0"/>
  </r>
  <r>
    <s v="DWY-56352-412"/>
    <x v="674"/>
    <s v="55427-08059-DF"/>
    <s v="R-D-0.2"/>
    <n v="1"/>
    <x v="884"/>
    <s v="zwalisiakqv@ucsd.edu"/>
    <x v="3"/>
    <x v="0"/>
    <s v="D"/>
    <x v="3"/>
    <n v="2.6849999999999996"/>
    <n v="2.6849999999999996"/>
    <s v="Robusta"/>
    <x v="2"/>
    <x v="0"/>
  </r>
  <r>
    <s v="PUH-55647-976"/>
    <x v="675"/>
    <s v="06624-54037-BQ"/>
    <s v="R-M-0.2"/>
    <n v="2"/>
    <x v="885"/>
    <s v="wleopoldqw@blogspot.com"/>
    <x v="3"/>
    <x v="0"/>
    <s v="M"/>
    <x v="3"/>
    <n v="2.9849999999999999"/>
    <n v="5.97"/>
    <s v="Robusta"/>
    <x v="0"/>
    <x v="1"/>
  </r>
  <r>
    <s v="DTB-71371-705"/>
    <x v="539"/>
    <s v="48544-90737-AZ"/>
    <s v="L-D-1"/>
    <n v="1"/>
    <x v="886"/>
    <s v="cshaldersqx@cisco.com"/>
    <x v="3"/>
    <x v="3"/>
    <s v="D"/>
    <x v="0"/>
    <n v="12.95"/>
    <n v="12.95"/>
    <s v="Liberica"/>
    <x v="2"/>
    <x v="0"/>
  </r>
  <r>
    <s v="ZDC-64769-740"/>
    <x v="676"/>
    <s v="79463-01597-FQ"/>
    <s v="E-M-0.5"/>
    <n v="1"/>
    <x v="887"/>
    <s v=""/>
    <x v="3"/>
    <x v="1"/>
    <s v="M"/>
    <x v="1"/>
    <n v="8.25"/>
    <n v="8.25"/>
    <s v="Excelsa"/>
    <x v="0"/>
    <x v="1"/>
  </r>
  <r>
    <s v="TED-81959-419"/>
    <x v="677"/>
    <s v="27702-50024-XC"/>
    <s v="A-L-2.5"/>
    <n v="5"/>
    <x v="888"/>
    <s v="nfurberqz@jugem.jp"/>
    <x v="3"/>
    <x v="2"/>
    <s v="L"/>
    <x v="2"/>
    <n v="29.784999999999997"/>
    <n v="148.92499999999998"/>
    <s v="Arabica"/>
    <x v="1"/>
    <x v="1"/>
  </r>
  <r>
    <s v="FDO-25756-141"/>
    <x v="629"/>
    <s v="57360-46846-NS"/>
    <s v="A-L-2.5"/>
    <n v="3"/>
    <x v="889"/>
    <s v=""/>
    <x v="3"/>
    <x v="2"/>
    <s v="L"/>
    <x v="2"/>
    <n v="29.784999999999997"/>
    <n v="89.35499999999999"/>
    <s v="Arabica"/>
    <x v="1"/>
    <x v="0"/>
  </r>
  <r>
    <s v="HKN-31467-517"/>
    <x v="662"/>
    <s v="84045-66771-SL"/>
    <s v="L-M-1"/>
    <n v="6"/>
    <x v="890"/>
    <s v="ckeaver1@ucoz.com"/>
    <x v="3"/>
    <x v="3"/>
    <s v="M"/>
    <x v="0"/>
    <n v="14.55"/>
    <n v="87.300000000000011"/>
    <s v="Liberica"/>
    <x v="0"/>
    <x v="1"/>
  </r>
  <r>
    <s v="POF-29666-012"/>
    <x v="102"/>
    <s v="46885-00260-TL"/>
    <s v="R-D-0.5"/>
    <n v="1"/>
    <x v="891"/>
    <s v="sroseboroughr2@virginia.edu"/>
    <x v="3"/>
    <x v="0"/>
    <s v="D"/>
    <x v="1"/>
    <n v="5.3699999999999992"/>
    <n v="5.3699999999999992"/>
    <s v="Robusta"/>
    <x v="2"/>
    <x v="0"/>
  </r>
  <r>
    <s v="IRX-59256-644"/>
    <x v="678"/>
    <s v="96446-62142-EN"/>
    <s v="A-D-0.2"/>
    <n v="3"/>
    <x v="892"/>
    <s v="ckingwellr3@squarespace.com"/>
    <x v="3"/>
    <x v="2"/>
    <s v="D"/>
    <x v="3"/>
    <n v="2.9849999999999999"/>
    <n v="8.9550000000000001"/>
    <s v="Arabica"/>
    <x v="2"/>
    <x v="0"/>
  </r>
  <r>
    <s v="LTN-89139-350"/>
    <x v="679"/>
    <s v="07756-71018-GU"/>
    <s v="R-L-2.5"/>
    <n v="5"/>
    <x v="893"/>
    <s v="kcantor4@gmpg.org"/>
    <x v="3"/>
    <x v="0"/>
    <s v="L"/>
    <x v="2"/>
    <n v="27.484999999999996"/>
    <n v="137.42499999999998"/>
    <s v="Robusta"/>
    <x v="1"/>
    <x v="0"/>
  </r>
  <r>
    <s v="TXF-79780-017"/>
    <x v="112"/>
    <s v="92048-47813-QB"/>
    <s v="R-L-1"/>
    <n v="5"/>
    <x v="894"/>
    <s v="mblakemorer5@nsw.gov.au"/>
    <x v="3"/>
    <x v="0"/>
    <s v="L"/>
    <x v="0"/>
    <n v="11.95"/>
    <n v="59.75"/>
    <s v="Robusta"/>
    <x v="1"/>
    <x v="1"/>
  </r>
  <r>
    <s v="ALM-80762-974"/>
    <x v="55"/>
    <s v="84045-66771-SL"/>
    <s v="A-L-0.5"/>
    <n v="3"/>
    <x v="890"/>
    <s v="ckeaver1@ucoz.com"/>
    <x v="3"/>
    <x v="2"/>
    <s v="L"/>
    <x v="1"/>
    <n v="7.77"/>
    <n v="23.31"/>
    <s v="Arabica"/>
    <x v="1"/>
    <x v="1"/>
  </r>
  <r>
    <s v="NXF-15738-707"/>
    <x v="680"/>
    <s v="28699-16256-XV"/>
    <s v="R-D-0.5"/>
    <n v="2"/>
    <x v="895"/>
    <s v=""/>
    <x v="3"/>
    <x v="0"/>
    <s v="D"/>
    <x v="1"/>
    <n v="5.3699999999999992"/>
    <n v="10.739999999999998"/>
    <s v="Robusta"/>
    <x v="2"/>
    <x v="1"/>
  </r>
  <r>
    <s v="MVV-19034-198"/>
    <x v="94"/>
    <s v="98476-63654-CG"/>
    <s v="E-D-2.5"/>
    <n v="6"/>
    <x v="896"/>
    <s v=""/>
    <x v="3"/>
    <x v="1"/>
    <s v="D"/>
    <x v="2"/>
    <n v="27.945"/>
    <n v="167.67000000000002"/>
    <s v="Excelsa"/>
    <x v="2"/>
    <x v="0"/>
  </r>
  <r>
    <s v="KUX-19632-830"/>
    <x v="160"/>
    <s v="55409-07759-YG"/>
    <s v="E-D-0.2"/>
    <n v="6"/>
    <x v="897"/>
    <s v="cbernardotr9@wix.com"/>
    <x v="3"/>
    <x v="1"/>
    <s v="D"/>
    <x v="3"/>
    <n v="3.645"/>
    <n v="21.87"/>
    <s v="Excelsa"/>
    <x v="2"/>
    <x v="0"/>
  </r>
  <r>
    <s v="SNZ-44595-152"/>
    <x v="681"/>
    <s v="06136-65250-PG"/>
    <s v="R-L-1"/>
    <n v="2"/>
    <x v="898"/>
    <s v="kkemeryra@t.co"/>
    <x v="3"/>
    <x v="0"/>
    <s v="L"/>
    <x v="0"/>
    <n v="11.95"/>
    <n v="23.9"/>
    <s v="Robusta"/>
    <x v="1"/>
    <x v="0"/>
  </r>
  <r>
    <s v="GQA-37241-629"/>
    <x v="502"/>
    <s v="08405-33165-BS"/>
    <s v="A-M-0.2"/>
    <n v="2"/>
    <x v="899"/>
    <s v="fparlotrb@forbes.com"/>
    <x v="3"/>
    <x v="2"/>
    <s v="M"/>
    <x v="3"/>
    <n v="3.375"/>
    <n v="6.75"/>
    <s v="Arabica"/>
    <x v="0"/>
    <x v="0"/>
  </r>
  <r>
    <s v="WVV-79948-067"/>
    <x v="682"/>
    <s v="66070-30559-WI"/>
    <s v="E-M-2.5"/>
    <n v="1"/>
    <x v="900"/>
    <s v="rcheakrc@tripadvisor.com"/>
    <x v="3"/>
    <x v="1"/>
    <s v="M"/>
    <x v="2"/>
    <n v="31.624999999999996"/>
    <n v="31.624999999999996"/>
    <s v="Excelsa"/>
    <x v="0"/>
    <x v="0"/>
  </r>
  <r>
    <s v="LHX-81117-166"/>
    <x v="683"/>
    <s v="01282-28364-RZ"/>
    <s v="R-L-1"/>
    <n v="4"/>
    <x v="901"/>
    <s v="kogeneayrd@utexas.edu"/>
    <x v="3"/>
    <x v="0"/>
    <s v="L"/>
    <x v="0"/>
    <n v="11.95"/>
    <n v="47.8"/>
    <s v="Robusta"/>
    <x v="1"/>
    <x v="1"/>
  </r>
  <r>
    <s v="GCD-75444-320"/>
    <x v="594"/>
    <s v="51277-93873-RP"/>
    <s v="L-M-2.5"/>
    <n v="1"/>
    <x v="902"/>
    <s v="cayrere@symantec.com"/>
    <x v="3"/>
    <x v="3"/>
    <s v="M"/>
    <x v="2"/>
    <n v="33.464999999999996"/>
    <n v="33.464999999999996"/>
    <s v="Liberica"/>
    <x v="0"/>
    <x v="1"/>
  </r>
  <r>
    <s v="SGA-30059-217"/>
    <x v="389"/>
    <s v="84405-83364-DG"/>
    <s v="A-D-0.5"/>
    <n v="5"/>
    <x v="903"/>
    <s v="lkynetonrf@macromedia.com"/>
    <x v="3"/>
    <x v="2"/>
    <s v="D"/>
    <x v="1"/>
    <n v="5.97"/>
    <n v="29.849999999999998"/>
    <s v="Arabica"/>
    <x v="2"/>
    <x v="0"/>
  </r>
  <r>
    <s v="GNL-98714-885"/>
    <x v="583"/>
    <s v="83731-53280-YC"/>
    <s v="R-M-1"/>
    <n v="3"/>
    <x v="904"/>
    <s v=""/>
    <x v="3"/>
    <x v="0"/>
    <s v="M"/>
    <x v="0"/>
    <n v="9.9499999999999993"/>
    <n v="29.849999999999998"/>
    <s v="Robusta"/>
    <x v="0"/>
    <x v="0"/>
  </r>
  <r>
    <s v="OQA-93249-841"/>
    <x v="647"/>
    <s v="03917-13632-KC"/>
    <s v="A-M-2.5"/>
    <n v="6"/>
    <x v="905"/>
    <s v=""/>
    <x v="3"/>
    <x v="2"/>
    <s v="M"/>
    <x v="2"/>
    <n v="25.874999999999996"/>
    <n v="155.24999999999997"/>
    <s v="Arabica"/>
    <x v="0"/>
    <x v="0"/>
  </r>
  <r>
    <s v="DUV-12075-132"/>
    <x v="366"/>
    <s v="62494-09113-RP"/>
    <s v="E-D-0.2"/>
    <n v="5"/>
    <x v="906"/>
    <s v=""/>
    <x v="3"/>
    <x v="1"/>
    <s v="D"/>
    <x v="3"/>
    <n v="3.645"/>
    <n v="18.225000000000001"/>
    <s v="Excelsa"/>
    <x v="2"/>
    <x v="1"/>
  </r>
  <r>
    <s v="DUV-12075-132"/>
    <x v="366"/>
    <s v="62494-09113-RP"/>
    <s v="L-D-0.5"/>
    <n v="2"/>
    <x v="906"/>
    <s v=""/>
    <x v="3"/>
    <x v="3"/>
    <s v="D"/>
    <x v="1"/>
    <n v="7.77"/>
    <n v="15.54"/>
    <s v="Liberica"/>
    <x v="2"/>
    <x v="1"/>
  </r>
  <r>
    <s v="KPO-24942-184"/>
    <x v="684"/>
    <s v="70567-65133-CN"/>
    <s v="L-L-2.5"/>
    <n v="3"/>
    <x v="907"/>
    <s v=""/>
    <x v="3"/>
    <x v="3"/>
    <s v="L"/>
    <x v="2"/>
    <n v="36.454999999999998"/>
    <n v="109.36499999999999"/>
    <s v="Liberica"/>
    <x v="1"/>
    <x v="1"/>
  </r>
  <r>
    <s v="SRJ-79353-838"/>
    <x v="506"/>
    <s v="77869-81373-AY"/>
    <s v="A-L-1"/>
    <n v="6"/>
    <x v="908"/>
    <s v=""/>
    <x v="3"/>
    <x v="2"/>
    <s v="L"/>
    <x v="0"/>
    <n v="12.95"/>
    <n v="77.699999999999989"/>
    <s v="Arabica"/>
    <x v="1"/>
    <x v="1"/>
  </r>
  <r>
    <s v="XBV-40336-071"/>
    <x v="685"/>
    <s v="38536-98293-JZ"/>
    <s v="A-D-0.2"/>
    <n v="3"/>
    <x v="909"/>
    <s v=""/>
    <x v="3"/>
    <x v="2"/>
    <s v="D"/>
    <x v="3"/>
    <n v="2.9849999999999999"/>
    <n v="8.9550000000000001"/>
    <s v="Arabica"/>
    <x v="2"/>
    <x v="1"/>
  </r>
  <r>
    <s v="RLM-96511-467"/>
    <x v="191"/>
    <s v="43014-53743-XK"/>
    <s v="R-L-2.5"/>
    <n v="1"/>
    <x v="910"/>
    <s v="jtewelsonrn@samsung.com"/>
    <x v="3"/>
    <x v="0"/>
    <s v="L"/>
    <x v="2"/>
    <n v="27.484999999999996"/>
    <n v="27.484999999999996"/>
    <s v="Robusta"/>
    <x v="1"/>
    <x v="1"/>
  </r>
  <r>
    <s v="AEZ-13242-456"/>
    <x v="686"/>
    <s v="62494-09113-RP"/>
    <s v="R-M-0.5"/>
    <n v="5"/>
    <x v="906"/>
    <s v=""/>
    <x v="3"/>
    <x v="0"/>
    <s v="M"/>
    <x v="1"/>
    <n v="5.97"/>
    <n v="29.849999999999998"/>
    <s v="Robusta"/>
    <x v="0"/>
    <x v="1"/>
  </r>
  <r>
    <s v="UME-75640-698"/>
    <x v="687"/>
    <s v="62494-09113-RP"/>
    <s v="A-M-0.5"/>
    <n v="4"/>
    <x v="906"/>
    <s v=""/>
    <x v="3"/>
    <x v="2"/>
    <s v="M"/>
    <x v="1"/>
    <n v="6.75"/>
    <n v="27"/>
    <s v="Arabica"/>
    <x v="0"/>
    <x v="1"/>
  </r>
  <r>
    <s v="GJC-66474-557"/>
    <x v="629"/>
    <s v="64965-78386-MY"/>
    <s v="A-D-1"/>
    <n v="1"/>
    <x v="911"/>
    <s v="njennyrq@bigcartel.com"/>
    <x v="3"/>
    <x v="2"/>
    <s v="D"/>
    <x v="0"/>
    <n v="9.9499999999999993"/>
    <n v="9.9499999999999993"/>
    <s v="Arabica"/>
    <x v="2"/>
    <x v="1"/>
  </r>
  <r>
    <s v="IRV-20769-219"/>
    <x v="688"/>
    <s v="77131-58092-GE"/>
    <s v="E-M-0.2"/>
    <n v="3"/>
    <x v="912"/>
    <s v=""/>
    <x v="3"/>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3F7FCD-534F-486B-A9BD-2AFCD989380D}" name="TotalSales" cacheId="1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9"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5" baseItem="1" numFmtId="3"/>
  </dataFields>
  <chartFormats count="8">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3" format="8" series="1">
      <pivotArea type="data" outline="0" fieldPosition="0">
        <references count="2">
          <reference field="4294967294" count="1" selected="0">
            <x v="0"/>
          </reference>
          <reference field="8" count="1" selected="0">
            <x v="0"/>
          </reference>
        </references>
      </pivotArea>
    </chartFormat>
    <chartFormat chart="3" format="9" series="1">
      <pivotArea type="data" outline="0" fieldPosition="0">
        <references count="2">
          <reference field="4294967294" count="1" selected="0">
            <x v="0"/>
          </reference>
          <reference field="8" count="1" selected="0">
            <x v="1"/>
          </reference>
        </references>
      </pivotArea>
    </chartFormat>
    <chartFormat chart="3" format="10" series="1">
      <pivotArea type="data" outline="0" fieldPosition="0">
        <references count="2">
          <reference field="4294967294" count="1" selected="0">
            <x v="0"/>
          </reference>
          <reference field="8" count="1" selected="0">
            <x v="2"/>
          </reference>
        </references>
      </pivotArea>
    </chartFormat>
    <chartFormat chart="3"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485AD0-4411-4FC5-A095-558F9D5DAB1D}" name="TotalSales" cacheId="16"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0">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4">
        <item h="1" x="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9"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2"/>
    </i>
    <i>
      <x v="1"/>
    </i>
    <i>
      <x v="3"/>
    </i>
  </rowItems>
  <colItems count="1">
    <i/>
  </colItems>
  <dataFields count="1">
    <dataField name="Sum of Sales" fld="12" baseField="7" baseItem="1" numFmtId="172"/>
  </dataFields>
  <chartFormats count="8">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3"/>
          </reference>
        </references>
      </pivotArea>
    </chartFormat>
    <chartFormat chart="7" format="2">
      <pivotArea type="data" outline="0" fieldPosition="0">
        <references count="2">
          <reference field="4294967294" count="1" selected="0">
            <x v="0"/>
          </reference>
          <reference field="7" count="1" selected="0">
            <x v="1"/>
          </reference>
        </references>
      </pivotArea>
    </chartFormat>
    <chartFormat chart="7" format="3">
      <pivotArea type="data" outline="0" fieldPosition="0">
        <references count="2">
          <reference field="4294967294" count="1" selected="0">
            <x v="0"/>
          </reference>
          <reference field="7" count="1" selected="0">
            <x v="2"/>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2"/>
          </reference>
        </references>
      </pivotArea>
    </chartFormat>
    <chartFormat chart="9" format="10">
      <pivotArea type="data" outline="0" fieldPosition="0">
        <references count="2">
          <reference field="4294967294" count="1" selected="0">
            <x v="0"/>
          </reference>
          <reference field="7" count="1" selected="0">
            <x v="1"/>
          </reference>
        </references>
      </pivotArea>
    </chartFormat>
    <chartFormat chart="9" format="11">
      <pivotArea type="data" outline="0" fieldPosition="0">
        <references count="2">
          <reference field="4294967294" count="1" selected="0">
            <x v="0"/>
          </reference>
          <reference field="7"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42A024-58F3-4202-BED5-F483B687C516}" name="TotalSales" cacheId="16"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1">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4">
        <item h="1" x="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9"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72"/>
  </dataFields>
  <chartFormats count="5">
    <chartFormat chart="2" format="9"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CC182C1-8F57-45EE-A3C0-E6BC383CCE34}" sourceName="Size">
  <pivotTables>
    <pivotTable tabId="18" name="TotalSales"/>
    <pivotTable tabId="19" name="TotalSales"/>
    <pivotTable tabId="20" name="TotalSales"/>
  </pivotTables>
  <data>
    <tabular pivotCacheId="152582908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80CE1D8-D1A9-4618-8A38-2F9189CA43B7}" sourceName="Roast Type Name">
  <pivotTables>
    <pivotTable tabId="18" name="TotalSales"/>
    <pivotTable tabId="19" name="TotalSales"/>
    <pivotTable tabId="20" name="TotalSales"/>
  </pivotTables>
  <data>
    <tabular pivotCacheId="152582908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3F9A320-3474-4EF2-A3ED-1306C36E2526}" sourceName="Loyalty Card">
  <pivotTables>
    <pivotTable tabId="18" name="TotalSales"/>
    <pivotTable tabId="19" name="TotalSales"/>
    <pivotTable tabId="20" name="TotalSales"/>
  </pivotTables>
  <data>
    <tabular pivotCacheId="152582908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294FBFF-6A0A-4CB8-B606-701956C01993}" cache="Slicer_Size" caption="Size" columnCount="2" rowHeight="234950"/>
  <slicer name="Roast Type Name" xr10:uid="{BC73A2B9-F65B-4012-A98A-E0F046B15310}" cache="Slicer_Roast_Type_Name" caption="Roast Type Name" columnCount="3" rowHeight="234950"/>
  <slicer name="Loyalty Card" xr10:uid="{1843E981-2DAD-498A-B83E-C5B57C9DE4FA}"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7DAE3A7-1C06-4932-9A47-A85A11FC0A78}" name="Orders" displayName="Orders" ref="A1:P1001" totalsRowShown="0" headerRowDxfId="9">
  <autoFilter ref="A1:P1001" xr:uid="{07DAE3A7-1C06-4932-9A47-A85A11FC0A78}"/>
  <tableColumns count="16">
    <tableColumn id="1" xr3:uid="{44163FCB-94B0-43ED-845C-516D52E5C78B}" name="Order ID" dataDxfId="15"/>
    <tableColumn id="2" xr3:uid="{D972EB1E-7B66-4E12-AEF8-1D52E8852E5D}" name="Order Date" dataDxfId="14"/>
    <tableColumn id="3" xr3:uid="{2A8DA51D-4F43-41A1-85BD-5346E55595CF}" name="Customer ID" dataDxfId="13"/>
    <tableColumn id="4" xr3:uid="{44DADE3B-AC38-458F-A1E9-516A1A40EE97}" name="Product ID"/>
    <tableColumn id="5" xr3:uid="{11C10CD7-B64C-43F8-A939-60FB98D5F95C}" name="Quantity" dataDxfId="12"/>
    <tableColumn id="6" xr3:uid="{19074893-A2A1-4F1A-8B3D-478EA04B2B1C}" name="Customer Name" dataDxfId="11">
      <calculatedColumnFormula>_xlfn.XLOOKUP(C2,customers!$A$1:$A$1001,customers!$B$1:$B$1001,,0)</calculatedColumnFormula>
    </tableColumn>
    <tableColumn id="7" xr3:uid="{A2BA6C64-427F-4B68-B0E1-83C8F556E72E}" name="Email" dataDxfId="10">
      <calculatedColumnFormula>IF(_xlfn.XLOOKUP(C2,customers!$A$1:$A$1001,customers!$C$1:$C$1001,,0)=0,"",_xlfn.XLOOKUP(C2,customers!$A$1:$A$1001,customers!$C$1:$C$1001))</calculatedColumnFormula>
    </tableColumn>
    <tableColumn id="8" xr3:uid="{810D814F-29B2-42FF-8127-69923DD1B0C2}" name="Country" dataDxfId="0">
      <calculatedColumnFormula>_xlfn.XLOOKUP(orders!C2,customers!$A$1:$A$1001,customers!G1:G1001,,0)</calculatedColumnFormula>
    </tableColumn>
    <tableColumn id="9" xr3:uid="{6178CF89-75FA-4F4E-B080-56706054CECD}" name="Coffee Type">
      <calculatedColumnFormula>INDEX(products!$A$1:$G$49,MATCH(orders!$D2,products!$A$1:$A$49,0),MATCH(orders!I$1,products!$A$1:$G$1,0))</calculatedColumnFormula>
    </tableColumn>
    <tableColumn id="10" xr3:uid="{1785DC79-A6B6-44D8-8C25-BE8A75ABEAE1}" name="Roast Type">
      <calculatedColumnFormula>INDEX(products!$A$1:$G$49,MATCH(orders!$D2,products!$A$1:$A$49,0),MATCH(orders!J$1,products!$A$1:$G$1,0))</calculatedColumnFormula>
    </tableColumn>
    <tableColumn id="11" xr3:uid="{751C04D9-E515-47AD-B6CE-ABAD4C03E314}" name="Size" dataDxfId="8">
      <calculatedColumnFormula>INDEX(products!$A$1:$G$49,MATCH(orders!$D2,products!$A$1:$A$49,0),MATCH(orders!K$1,products!$A$1:$G$1,0))</calculatedColumnFormula>
    </tableColumn>
    <tableColumn id="12" xr3:uid="{D91454FB-28DF-47ED-B85D-B6FCC0BF4660}" name="Unit Price" dataDxfId="7" dataCellStyle="Currency">
      <calculatedColumnFormula>INDEX(products!$A$1:$G$49,MATCH(orders!$D2,products!$A$1:$A$49,0),MATCH(orders!L$1,products!$A$1:$G$1,0))</calculatedColumnFormula>
    </tableColumn>
    <tableColumn id="13" xr3:uid="{C918B3C6-9D32-4C03-9D4B-9E83B1823A2F}" name="Sales" dataDxfId="6" dataCellStyle="Currency">
      <calculatedColumnFormula>L2*E2</calculatedColumnFormula>
    </tableColumn>
    <tableColumn id="14" xr3:uid="{1CDB4944-7FAF-4DCB-B4F5-E3314092D6CA}" name="Coffee Type Name">
      <calculatedColumnFormula>IF(I2="Rob","Robusta",IF(I2="Exc","Excelsa",IF(I2="Ara","Arabica",IF(I2="Lib","Liberica",""))))</calculatedColumnFormula>
    </tableColumn>
    <tableColumn id="15" xr3:uid="{DEB64E10-69BD-47E6-AA5E-DE498295DF9E}" name="Roast Type Name">
      <calculatedColumnFormula>IF(J2="M","Medium",IF(J2="L","Light",IF(J2="D","Dark","")))</calculatedColumnFormula>
    </tableColumn>
    <tableColumn id="16" xr3:uid="{C9F57AC4-E708-423E-A8E8-2BBFE418C010}" name="Loyalty Card" dataDxfId="3">
      <calculatedColumnFormula>_xlfn.XLOOKUP(Orders[[#This Row],[Customer ID]],customers!$A$1:$A$1001,customers!$I$1:$I$1001,,0)</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0C01E91-51C1-4B6D-A753-7C770B76EEA7}" sourceName="Order Date">
  <pivotTables>
    <pivotTable tabId="18" name="TotalSales"/>
  </pivotTables>
  <state minimalRefreshVersion="6" lastRefreshVersion="6" pivotCacheId="152582908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D2A3633-D3DC-4857-BEEF-98F06D02A687}"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7BDEB-3826-4042-9E79-FFECCE3C7019}">
  <dimension ref="A3:F48"/>
  <sheetViews>
    <sheetView workbookViewId="0">
      <selection activeCell="C15" sqref="C15"/>
    </sheetView>
  </sheetViews>
  <sheetFormatPr defaultRowHeight="14.4" x14ac:dyDescent="0.3"/>
  <cols>
    <col min="1" max="1" width="12.5546875" bestFit="1" customWidth="1"/>
    <col min="2" max="2" width="20.88671875" bestFit="1" customWidth="1"/>
    <col min="3" max="3" width="13.33203125" bestFit="1" customWidth="1"/>
    <col min="4" max="5" width="4" bestFit="1" customWidth="1"/>
    <col min="6" max="6" width="4.33203125" bestFit="1" customWidth="1"/>
  </cols>
  <sheetData>
    <row r="3" spans="1:6" x14ac:dyDescent="0.3">
      <c r="A3" s="5" t="s">
        <v>6216</v>
      </c>
      <c r="C3" s="5" t="s">
        <v>9</v>
      </c>
    </row>
    <row r="4" spans="1:6" x14ac:dyDescent="0.3">
      <c r="A4" s="5" t="s">
        <v>6214</v>
      </c>
      <c r="B4" s="5" t="s">
        <v>6215</v>
      </c>
      <c r="C4" t="s">
        <v>6193</v>
      </c>
      <c r="D4" t="s">
        <v>6194</v>
      </c>
      <c r="E4" t="s">
        <v>6195</v>
      </c>
      <c r="F4" t="s">
        <v>6192</v>
      </c>
    </row>
    <row r="5" spans="1:6" x14ac:dyDescent="0.3">
      <c r="A5" t="s">
        <v>6198</v>
      </c>
      <c r="B5" t="s">
        <v>6199</v>
      </c>
      <c r="C5" s="6">
        <v>186.85499999999999</v>
      </c>
      <c r="D5" s="6">
        <v>305.97000000000003</v>
      </c>
      <c r="E5" s="6">
        <v>213.15999999999997</v>
      </c>
      <c r="F5" s="6">
        <v>123</v>
      </c>
    </row>
    <row r="6" spans="1:6" x14ac:dyDescent="0.3">
      <c r="B6" t="s">
        <v>6200</v>
      </c>
      <c r="C6" s="6">
        <v>251.96499999999997</v>
      </c>
      <c r="D6" s="6">
        <v>129.46</v>
      </c>
      <c r="E6" s="6">
        <v>434.03999999999996</v>
      </c>
      <c r="F6" s="6">
        <v>171.93999999999997</v>
      </c>
    </row>
    <row r="7" spans="1:6" x14ac:dyDescent="0.3">
      <c r="B7" t="s">
        <v>6201</v>
      </c>
      <c r="C7" s="6">
        <v>224.94499999999999</v>
      </c>
      <c r="D7" s="6">
        <v>349.12</v>
      </c>
      <c r="E7" s="6">
        <v>321.04000000000002</v>
      </c>
      <c r="F7" s="6">
        <v>126.035</v>
      </c>
    </row>
    <row r="8" spans="1:6" x14ac:dyDescent="0.3">
      <c r="B8" t="s">
        <v>6202</v>
      </c>
      <c r="C8" s="6">
        <v>307.12</v>
      </c>
      <c r="D8" s="6">
        <v>681.07499999999993</v>
      </c>
      <c r="E8" s="6">
        <v>533.70499999999993</v>
      </c>
      <c r="F8" s="6">
        <v>158.85</v>
      </c>
    </row>
    <row r="9" spans="1:6" x14ac:dyDescent="0.3">
      <c r="B9" t="s">
        <v>6203</v>
      </c>
      <c r="C9" s="6">
        <v>53.664999999999992</v>
      </c>
      <c r="D9" s="6">
        <v>83.025000000000006</v>
      </c>
      <c r="E9" s="6">
        <v>193.83499999999998</v>
      </c>
      <c r="F9" s="6">
        <v>68.039999999999992</v>
      </c>
    </row>
    <row r="10" spans="1:6" x14ac:dyDescent="0.3">
      <c r="B10" t="s">
        <v>6204</v>
      </c>
      <c r="C10" s="6">
        <v>163.01999999999998</v>
      </c>
      <c r="D10" s="6">
        <v>678.3599999999999</v>
      </c>
      <c r="E10" s="6">
        <v>171.04500000000002</v>
      </c>
      <c r="F10" s="6">
        <v>372.255</v>
      </c>
    </row>
    <row r="11" spans="1:6" x14ac:dyDescent="0.3">
      <c r="B11" t="s">
        <v>6205</v>
      </c>
      <c r="C11" s="6">
        <v>345.02</v>
      </c>
      <c r="D11" s="6">
        <v>273.86999999999995</v>
      </c>
      <c r="E11" s="6">
        <v>184.12999999999997</v>
      </c>
      <c r="F11" s="6">
        <v>201.11499999999998</v>
      </c>
    </row>
    <row r="12" spans="1:6" x14ac:dyDescent="0.3">
      <c r="B12" t="s">
        <v>6206</v>
      </c>
      <c r="C12" s="6">
        <v>334.89</v>
      </c>
      <c r="D12" s="6">
        <v>70.95</v>
      </c>
      <c r="E12" s="6">
        <v>134.23000000000002</v>
      </c>
      <c r="F12" s="6">
        <v>166.27499999999998</v>
      </c>
    </row>
    <row r="13" spans="1:6" x14ac:dyDescent="0.3">
      <c r="B13" t="s">
        <v>6207</v>
      </c>
      <c r="C13" s="6">
        <v>178.70999999999998</v>
      </c>
      <c r="D13" s="6">
        <v>166.1</v>
      </c>
      <c r="E13" s="6">
        <v>439.30999999999995</v>
      </c>
      <c r="F13" s="6">
        <v>492.9</v>
      </c>
    </row>
    <row r="14" spans="1:6" x14ac:dyDescent="0.3">
      <c r="B14" t="s">
        <v>6208</v>
      </c>
      <c r="C14" s="6">
        <v>301.98500000000001</v>
      </c>
      <c r="D14" s="6">
        <v>153.76499999999999</v>
      </c>
      <c r="E14" s="6">
        <v>215.55499999999998</v>
      </c>
      <c r="F14" s="6">
        <v>213.66499999999999</v>
      </c>
    </row>
    <row r="15" spans="1:6" x14ac:dyDescent="0.3">
      <c r="B15" t="s">
        <v>6209</v>
      </c>
      <c r="C15" s="6">
        <v>312.83499999999998</v>
      </c>
      <c r="D15" s="6">
        <v>63.249999999999993</v>
      </c>
      <c r="E15" s="6">
        <v>350.89500000000004</v>
      </c>
      <c r="F15" s="6">
        <v>96.405000000000001</v>
      </c>
    </row>
    <row r="16" spans="1:6" x14ac:dyDescent="0.3">
      <c r="B16" t="s">
        <v>6210</v>
      </c>
      <c r="C16" s="6">
        <v>265.62</v>
      </c>
      <c r="D16" s="6">
        <v>526.51499999999987</v>
      </c>
      <c r="E16" s="6">
        <v>187.06</v>
      </c>
      <c r="F16" s="6">
        <v>210.58999999999997</v>
      </c>
    </row>
    <row r="17" spans="1:6" x14ac:dyDescent="0.3">
      <c r="A17" t="s">
        <v>6211</v>
      </c>
      <c r="B17" t="s">
        <v>6199</v>
      </c>
      <c r="C17" s="6">
        <v>47.25</v>
      </c>
      <c r="D17" s="6">
        <v>65.805000000000007</v>
      </c>
      <c r="E17" s="6">
        <v>274.67500000000001</v>
      </c>
      <c r="F17" s="6">
        <v>179.22</v>
      </c>
    </row>
    <row r="18" spans="1:6" x14ac:dyDescent="0.3">
      <c r="B18" t="s">
        <v>6200</v>
      </c>
      <c r="C18" s="6">
        <v>745.44999999999993</v>
      </c>
      <c r="D18" s="6">
        <v>428.88499999999999</v>
      </c>
      <c r="E18" s="6">
        <v>194.17499999999998</v>
      </c>
      <c r="F18" s="6">
        <v>429.82999999999993</v>
      </c>
    </row>
    <row r="19" spans="1:6" x14ac:dyDescent="0.3">
      <c r="B19" t="s">
        <v>6201</v>
      </c>
      <c r="C19" s="6">
        <v>130.47</v>
      </c>
      <c r="D19" s="6">
        <v>271.48500000000001</v>
      </c>
      <c r="E19" s="6">
        <v>281.20499999999998</v>
      </c>
      <c r="F19" s="6">
        <v>231.63000000000002</v>
      </c>
    </row>
    <row r="20" spans="1:6" x14ac:dyDescent="0.3">
      <c r="B20" t="s">
        <v>6202</v>
      </c>
      <c r="C20" s="6">
        <v>27</v>
      </c>
      <c r="D20" s="6">
        <v>347.26</v>
      </c>
      <c r="E20" s="6">
        <v>147.51</v>
      </c>
      <c r="F20" s="6">
        <v>240.04</v>
      </c>
    </row>
    <row r="21" spans="1:6" x14ac:dyDescent="0.3">
      <c r="B21" t="s">
        <v>6203</v>
      </c>
      <c r="C21" s="6">
        <v>255.11499999999995</v>
      </c>
      <c r="D21" s="6">
        <v>541.73</v>
      </c>
      <c r="E21" s="6">
        <v>83.43</v>
      </c>
      <c r="F21" s="6">
        <v>59.079999999999991</v>
      </c>
    </row>
    <row r="22" spans="1:6" x14ac:dyDescent="0.3">
      <c r="B22" t="s">
        <v>6204</v>
      </c>
      <c r="C22" s="6">
        <v>584.78999999999985</v>
      </c>
      <c r="D22" s="6">
        <v>357.42999999999995</v>
      </c>
      <c r="E22" s="6">
        <v>355.34</v>
      </c>
      <c r="F22" s="6">
        <v>140.88</v>
      </c>
    </row>
    <row r="23" spans="1:6" x14ac:dyDescent="0.3">
      <c r="B23" t="s">
        <v>6205</v>
      </c>
      <c r="C23" s="6">
        <v>430.62</v>
      </c>
      <c r="D23" s="6">
        <v>227.42500000000001</v>
      </c>
      <c r="E23" s="6">
        <v>236.315</v>
      </c>
      <c r="F23" s="6">
        <v>414.58499999999992</v>
      </c>
    </row>
    <row r="24" spans="1:6" x14ac:dyDescent="0.3">
      <c r="B24" t="s">
        <v>6206</v>
      </c>
      <c r="C24" s="6">
        <v>22.5</v>
      </c>
      <c r="D24" s="6">
        <v>77.72</v>
      </c>
      <c r="E24" s="6">
        <v>60.5</v>
      </c>
      <c r="F24" s="6">
        <v>139.67999999999998</v>
      </c>
    </row>
    <row r="25" spans="1:6" x14ac:dyDescent="0.3">
      <c r="B25" t="s">
        <v>6207</v>
      </c>
      <c r="C25" s="6">
        <v>126.14999999999999</v>
      </c>
      <c r="D25" s="6">
        <v>195.11</v>
      </c>
      <c r="E25" s="6">
        <v>89.13</v>
      </c>
      <c r="F25" s="6">
        <v>302.65999999999997</v>
      </c>
    </row>
    <row r="26" spans="1:6" x14ac:dyDescent="0.3">
      <c r="B26" t="s">
        <v>6208</v>
      </c>
      <c r="C26" s="6">
        <v>376.03</v>
      </c>
      <c r="D26" s="6">
        <v>523.24</v>
      </c>
      <c r="E26" s="6">
        <v>440.96499999999997</v>
      </c>
      <c r="F26" s="6">
        <v>174.46999999999997</v>
      </c>
    </row>
    <row r="27" spans="1:6" x14ac:dyDescent="0.3">
      <c r="B27" t="s">
        <v>6209</v>
      </c>
      <c r="C27" s="6">
        <v>515.17999999999995</v>
      </c>
      <c r="D27" s="6">
        <v>142.56</v>
      </c>
      <c r="E27" s="6">
        <v>347.03999999999996</v>
      </c>
      <c r="F27" s="6">
        <v>104.08499999999999</v>
      </c>
    </row>
    <row r="28" spans="1:6" x14ac:dyDescent="0.3">
      <c r="B28" t="s">
        <v>6210</v>
      </c>
      <c r="C28" s="6">
        <v>95.859999999999985</v>
      </c>
      <c r="D28" s="6">
        <v>484.76</v>
      </c>
      <c r="E28" s="6">
        <v>94.17</v>
      </c>
      <c r="F28" s="6">
        <v>77.10499999999999</v>
      </c>
    </row>
    <row r="29" spans="1:6" x14ac:dyDescent="0.3">
      <c r="A29" t="s">
        <v>6212</v>
      </c>
      <c r="B29" t="s">
        <v>6199</v>
      </c>
      <c r="C29" s="6">
        <v>258.34500000000003</v>
      </c>
      <c r="D29" s="6">
        <v>139.625</v>
      </c>
      <c r="E29" s="6">
        <v>279.52000000000004</v>
      </c>
      <c r="F29" s="6">
        <v>160.19499999999999</v>
      </c>
    </row>
    <row r="30" spans="1:6" x14ac:dyDescent="0.3">
      <c r="B30" t="s">
        <v>6200</v>
      </c>
      <c r="C30" s="6">
        <v>342.2</v>
      </c>
      <c r="D30" s="6">
        <v>284.24999999999994</v>
      </c>
      <c r="E30" s="6">
        <v>251.83</v>
      </c>
      <c r="F30" s="6">
        <v>80.550000000000011</v>
      </c>
    </row>
    <row r="31" spans="1:6" x14ac:dyDescent="0.3">
      <c r="B31" t="s">
        <v>6201</v>
      </c>
      <c r="C31" s="6">
        <v>418.30499999999989</v>
      </c>
      <c r="D31" s="6">
        <v>468.125</v>
      </c>
      <c r="E31" s="6">
        <v>405.05500000000006</v>
      </c>
      <c r="F31" s="6">
        <v>253.15499999999997</v>
      </c>
    </row>
    <row r="32" spans="1:6" x14ac:dyDescent="0.3">
      <c r="B32" t="s">
        <v>6202</v>
      </c>
      <c r="C32" s="6">
        <v>102.32999999999998</v>
      </c>
      <c r="D32" s="6">
        <v>242.14000000000001</v>
      </c>
      <c r="E32" s="6">
        <v>554.875</v>
      </c>
      <c r="F32" s="6">
        <v>106.23999999999998</v>
      </c>
    </row>
    <row r="33" spans="1:6" x14ac:dyDescent="0.3">
      <c r="B33" t="s">
        <v>6203</v>
      </c>
      <c r="C33" s="6">
        <v>234.71999999999997</v>
      </c>
      <c r="D33" s="6">
        <v>133.08000000000001</v>
      </c>
      <c r="E33" s="6">
        <v>267.2</v>
      </c>
      <c r="F33" s="6">
        <v>272.68999999999994</v>
      </c>
    </row>
    <row r="34" spans="1:6" x14ac:dyDescent="0.3">
      <c r="B34" t="s">
        <v>6204</v>
      </c>
      <c r="C34" s="6">
        <v>430.39</v>
      </c>
      <c r="D34" s="6">
        <v>136.20500000000001</v>
      </c>
      <c r="E34" s="6">
        <v>209.6</v>
      </c>
      <c r="F34" s="6">
        <v>88.334999999999994</v>
      </c>
    </row>
    <row r="35" spans="1:6" x14ac:dyDescent="0.3">
      <c r="B35" t="s">
        <v>6205</v>
      </c>
      <c r="C35" s="6">
        <v>109.005</v>
      </c>
      <c r="D35" s="6">
        <v>393.57499999999999</v>
      </c>
      <c r="E35" s="6">
        <v>61.034999999999997</v>
      </c>
      <c r="F35" s="6">
        <v>199.48999999999998</v>
      </c>
    </row>
    <row r="36" spans="1:6" x14ac:dyDescent="0.3">
      <c r="B36" t="s">
        <v>6206</v>
      </c>
      <c r="C36" s="6">
        <v>287.52499999999998</v>
      </c>
      <c r="D36" s="6">
        <v>288.67</v>
      </c>
      <c r="E36" s="6">
        <v>125.58</v>
      </c>
      <c r="F36" s="6">
        <v>374.13499999999999</v>
      </c>
    </row>
    <row r="37" spans="1:6" x14ac:dyDescent="0.3">
      <c r="B37" t="s">
        <v>6207</v>
      </c>
      <c r="C37" s="6">
        <v>840.92999999999984</v>
      </c>
      <c r="D37" s="6">
        <v>409.875</v>
      </c>
      <c r="E37" s="6">
        <v>171.32999999999998</v>
      </c>
      <c r="F37" s="6">
        <v>221.43999999999997</v>
      </c>
    </row>
    <row r="38" spans="1:6" x14ac:dyDescent="0.3">
      <c r="B38" t="s">
        <v>6208</v>
      </c>
      <c r="C38" s="6">
        <v>299.07</v>
      </c>
      <c r="D38" s="6">
        <v>260.32499999999999</v>
      </c>
      <c r="E38" s="6">
        <v>584.64</v>
      </c>
      <c r="F38" s="6">
        <v>256.36500000000001</v>
      </c>
    </row>
    <row r="39" spans="1:6" x14ac:dyDescent="0.3">
      <c r="B39" t="s">
        <v>6209</v>
      </c>
      <c r="C39" s="6">
        <v>323.32499999999999</v>
      </c>
      <c r="D39" s="6">
        <v>565.57000000000005</v>
      </c>
      <c r="E39" s="6">
        <v>537.80999999999995</v>
      </c>
      <c r="F39" s="6">
        <v>189.47499999999999</v>
      </c>
    </row>
    <row r="40" spans="1:6" x14ac:dyDescent="0.3">
      <c r="B40" t="s">
        <v>6210</v>
      </c>
      <c r="C40" s="6">
        <v>399.48499999999996</v>
      </c>
      <c r="D40" s="6">
        <v>148.19999999999999</v>
      </c>
      <c r="E40" s="6">
        <v>388.21999999999997</v>
      </c>
      <c r="F40" s="6">
        <v>212.07499999999999</v>
      </c>
    </row>
    <row r="41" spans="1:6" x14ac:dyDescent="0.3">
      <c r="A41" t="s">
        <v>6213</v>
      </c>
      <c r="B41" t="s">
        <v>6199</v>
      </c>
      <c r="C41" s="6">
        <v>112.69499999999999</v>
      </c>
      <c r="D41" s="6">
        <v>166.32</v>
      </c>
      <c r="E41" s="6">
        <v>843.71499999999992</v>
      </c>
      <c r="F41" s="6">
        <v>146.685</v>
      </c>
    </row>
    <row r="42" spans="1:6" x14ac:dyDescent="0.3">
      <c r="B42" t="s">
        <v>6200</v>
      </c>
      <c r="C42" s="6">
        <v>114.87999999999998</v>
      </c>
      <c r="D42" s="6">
        <v>133.815</v>
      </c>
      <c r="E42" s="6">
        <v>91.175000000000011</v>
      </c>
      <c r="F42" s="6">
        <v>53.759999999999991</v>
      </c>
    </row>
    <row r="43" spans="1:6" x14ac:dyDescent="0.3">
      <c r="B43" t="s">
        <v>6201</v>
      </c>
      <c r="C43" s="6">
        <v>277.76</v>
      </c>
      <c r="D43" s="6">
        <v>175.41</v>
      </c>
      <c r="E43" s="6">
        <v>462.50999999999993</v>
      </c>
      <c r="F43" s="6">
        <v>399.52499999999998</v>
      </c>
    </row>
    <row r="44" spans="1:6" x14ac:dyDescent="0.3">
      <c r="B44" t="s">
        <v>6202</v>
      </c>
      <c r="C44" s="6">
        <v>197.89499999999998</v>
      </c>
      <c r="D44" s="6">
        <v>289.755</v>
      </c>
      <c r="E44" s="6">
        <v>88.545000000000002</v>
      </c>
      <c r="F44" s="6">
        <v>200.25499999999997</v>
      </c>
    </row>
    <row r="45" spans="1:6" x14ac:dyDescent="0.3">
      <c r="B45" t="s">
        <v>6203</v>
      </c>
      <c r="C45" s="6">
        <v>193.11499999999998</v>
      </c>
      <c r="D45" s="6">
        <v>212.49499999999998</v>
      </c>
      <c r="E45" s="6">
        <v>292.29000000000002</v>
      </c>
      <c r="F45" s="6">
        <v>304.46999999999997</v>
      </c>
    </row>
    <row r="46" spans="1:6" x14ac:dyDescent="0.3">
      <c r="B46" t="s">
        <v>6204</v>
      </c>
      <c r="C46" s="6">
        <v>179.79</v>
      </c>
      <c r="D46" s="6">
        <v>426.2</v>
      </c>
      <c r="E46" s="6">
        <v>170.08999999999997</v>
      </c>
      <c r="F46" s="6">
        <v>379.31</v>
      </c>
    </row>
    <row r="47" spans="1:6" x14ac:dyDescent="0.3">
      <c r="B47" t="s">
        <v>6205</v>
      </c>
      <c r="C47" s="6">
        <v>247.28999999999996</v>
      </c>
      <c r="D47" s="6">
        <v>246.685</v>
      </c>
      <c r="E47" s="6">
        <v>271.05499999999995</v>
      </c>
      <c r="F47" s="6">
        <v>141.69999999999999</v>
      </c>
    </row>
    <row r="48" spans="1:6" x14ac:dyDescent="0.3">
      <c r="B48" t="s">
        <v>6206</v>
      </c>
      <c r="C48" s="6">
        <v>116.39499999999998</v>
      </c>
      <c r="D48" s="6">
        <v>41.25</v>
      </c>
      <c r="E48" s="6">
        <v>15.54</v>
      </c>
      <c r="F48" s="6">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216D4-8762-407E-952F-CEECF7526923}">
  <dimension ref="A3:B6"/>
  <sheetViews>
    <sheetView workbookViewId="0">
      <selection activeCell="C16" sqref="C16"/>
    </sheetView>
  </sheetViews>
  <sheetFormatPr defaultRowHeight="14.4" x14ac:dyDescent="0.3"/>
  <cols>
    <col min="1" max="1" width="14" bestFit="1" customWidth="1"/>
    <col min="2" max="3" width="11.6640625" bestFit="1" customWidth="1"/>
    <col min="4" max="5" width="4" bestFit="1" customWidth="1"/>
    <col min="6" max="6" width="4.33203125" bestFit="1" customWidth="1"/>
  </cols>
  <sheetData>
    <row r="3" spans="1:2" x14ac:dyDescent="0.3">
      <c r="A3" s="5" t="s">
        <v>7</v>
      </c>
      <c r="B3" t="s">
        <v>6216</v>
      </c>
    </row>
    <row r="4" spans="1:2" x14ac:dyDescent="0.3">
      <c r="A4" t="s">
        <v>28</v>
      </c>
      <c r="B4" s="9">
        <v>1475.7299999999996</v>
      </c>
    </row>
    <row r="5" spans="1:2" x14ac:dyDescent="0.3">
      <c r="A5" t="s">
        <v>318</v>
      </c>
      <c r="B5" s="9">
        <v>3788.3050000000007</v>
      </c>
    </row>
    <row r="6" spans="1:2" x14ac:dyDescent="0.3">
      <c r="A6" t="s">
        <v>19</v>
      </c>
      <c r="B6" s="9">
        <v>16748.650000000001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21D5E-A4C4-4796-8CF4-BDC570EC2DD5}">
  <dimension ref="A3:B8"/>
  <sheetViews>
    <sheetView topLeftCell="A3" workbookViewId="0">
      <selection activeCell="M24" sqref="M24"/>
    </sheetView>
  </sheetViews>
  <sheetFormatPr defaultRowHeight="14.4" x14ac:dyDescent="0.3"/>
  <cols>
    <col min="1" max="1" width="16.88671875" bestFit="1" customWidth="1"/>
    <col min="2" max="3" width="11.6640625" bestFit="1" customWidth="1"/>
    <col min="4" max="5" width="4" bestFit="1" customWidth="1"/>
    <col min="6" max="6" width="4.33203125" bestFit="1" customWidth="1"/>
  </cols>
  <sheetData>
    <row r="3" spans="1:2" x14ac:dyDescent="0.3">
      <c r="A3" s="5" t="s">
        <v>4</v>
      </c>
      <c r="B3" t="s">
        <v>6216</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F176E-D289-410E-8DDD-C57C4365D445}">
  <dimension ref="B1:Z4"/>
  <sheetViews>
    <sheetView showGridLines="0" showRowColHeaders="0" tabSelected="1" zoomScale="80" zoomScaleNormal="80" workbookViewId="0">
      <selection activeCell="AA39" sqref="AA39"/>
    </sheetView>
  </sheetViews>
  <sheetFormatPr defaultRowHeight="14.4" x14ac:dyDescent="0.3"/>
  <cols>
    <col min="1" max="1" width="1.77734375" customWidth="1"/>
    <col min="24" max="24" width="8.5546875" customWidth="1"/>
    <col min="25" max="26" width="8.88671875" hidden="1" customWidth="1"/>
  </cols>
  <sheetData>
    <row r="1" spans="2:26" ht="4.95" customHeight="1" x14ac:dyDescent="0.3"/>
    <row r="2" spans="2:26" x14ac:dyDescent="0.3">
      <c r="B2" s="11" t="s">
        <v>6217</v>
      </c>
      <c r="C2" s="10"/>
      <c r="D2" s="10"/>
      <c r="E2" s="10"/>
      <c r="F2" s="10"/>
      <c r="G2" s="10"/>
      <c r="H2" s="10"/>
      <c r="I2" s="10"/>
      <c r="J2" s="10"/>
      <c r="K2" s="10"/>
      <c r="L2" s="10"/>
      <c r="M2" s="10"/>
      <c r="N2" s="10"/>
      <c r="O2" s="10"/>
      <c r="P2" s="10"/>
      <c r="Q2" s="10"/>
      <c r="R2" s="10"/>
      <c r="S2" s="10"/>
      <c r="T2" s="10"/>
      <c r="U2" s="10"/>
      <c r="V2" s="10"/>
      <c r="W2" s="10"/>
      <c r="X2" s="10"/>
      <c r="Y2" s="10"/>
      <c r="Z2" s="10"/>
    </row>
    <row r="3" spans="2:26" x14ac:dyDescent="0.3">
      <c r="B3" s="10"/>
      <c r="C3" s="10"/>
      <c r="D3" s="10"/>
      <c r="E3" s="10"/>
      <c r="F3" s="10"/>
      <c r="G3" s="10"/>
      <c r="H3" s="10"/>
      <c r="I3" s="10"/>
      <c r="J3" s="10"/>
      <c r="K3" s="10"/>
      <c r="L3" s="10"/>
      <c r="M3" s="10"/>
      <c r="N3" s="10"/>
      <c r="O3" s="10"/>
      <c r="P3" s="10"/>
      <c r="Q3" s="10"/>
      <c r="R3" s="10"/>
      <c r="S3" s="10"/>
      <c r="T3" s="10"/>
      <c r="U3" s="10"/>
      <c r="V3" s="10"/>
      <c r="W3" s="10"/>
      <c r="X3" s="10"/>
      <c r="Y3" s="10"/>
      <c r="Z3" s="10"/>
    </row>
    <row r="4" spans="2:26" x14ac:dyDescent="0.3">
      <c r="B4" s="10"/>
      <c r="C4" s="10"/>
      <c r="D4" s="10"/>
      <c r="E4" s="10"/>
      <c r="F4" s="10"/>
      <c r="G4" s="10"/>
      <c r="H4" s="10"/>
      <c r="I4" s="10"/>
      <c r="J4" s="10"/>
      <c r="K4" s="10"/>
      <c r="L4" s="10"/>
      <c r="M4" s="10"/>
      <c r="N4" s="10"/>
      <c r="O4" s="10"/>
      <c r="P4" s="10"/>
      <c r="Q4" s="10"/>
      <c r="R4" s="10"/>
      <c r="S4" s="10"/>
      <c r="T4" s="10"/>
      <c r="U4" s="10"/>
      <c r="V4" s="10"/>
      <c r="W4" s="10"/>
      <c r="X4" s="10"/>
      <c r="Y4" s="10"/>
      <c r="Z4" s="10"/>
    </row>
  </sheetData>
  <mergeCells count="1">
    <mergeCell ref="B2:Z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A2" sqref="A2"/>
    </sheetView>
  </sheetViews>
  <sheetFormatPr defaultRowHeight="14.4" x14ac:dyDescent="0.3"/>
  <cols>
    <col min="1" max="1" width="15.5546875" bestFit="1" customWidth="1"/>
    <col min="2" max="2" width="12.109375" bestFit="1" customWidth="1"/>
    <col min="3" max="3" width="16.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5.88671875" bestFit="1" customWidth="1"/>
    <col min="12" max="12" width="11.88671875" customWidth="1"/>
    <col min="13" max="13" width="9" bestFit="1" customWidth="1"/>
    <col min="14" max="14" width="18.109375"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7" t="s">
        <v>13</v>
      </c>
      <c r="M1" s="7"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f>
        <v>aallner0@lulu.com</v>
      </c>
      <c r="H2" s="2" t="str">
        <f>_xlfn.XLOOKUP(orders!C2,customers!$A$1:$A$1001,customers!G1:G1001,,0)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8">
        <f>INDEX(products!$A$1:$G$49,MATCH(orders!$D2,products!$A$1:$A$49,0),MATCH(orders!L$1,products!$A$1:$G$1,0))</f>
        <v>9.9499999999999993</v>
      </c>
      <c r="M2" s="8">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f>
        <v>aallner0@lulu.com</v>
      </c>
      <c r="H3" s="2" t="str">
        <f>_xlfn.XLOOKUP(orders!C3,customers!$A$1:$A$1001,customers!G2:G1002,,0)</f>
        <v>Ireland</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8">
        <f>INDEX(products!$A$1:$G$49,MATCH(orders!$D3,products!$A$1:$A$49,0),MATCH(orders!L$1,products!$A$1:$G$1,0))</f>
        <v>8.25</v>
      </c>
      <c r="M3" s="8">
        <f>L3*E3</f>
        <v>41.25</v>
      </c>
      <c r="N3" t="str">
        <f t="shared" ref="N3:N66" si="0">IF(I3="Rob","Robusta",IF(I3="Exc","Excelsa",IF(I3="Ara","Arabica",IF(I3="Lib","Liberica",""))))</f>
        <v>Excelsa</v>
      </c>
      <c r="O3" t="str">
        <f t="shared" ref="O3:O66" si="1">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f>
        <v>jredholes2@tmall.com</v>
      </c>
      <c r="H4" s="2" t="str">
        <f>_xlfn.XLOOKUP(orders!C4,customers!$A$1:$A$1001,customers!G3:G1003,,0)</f>
        <v>Ireland</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8">
        <f>INDEX(products!$A$1:$G$49,MATCH(orders!$D4,products!$A$1:$A$49,0),MATCH(orders!L$1,products!$A$1:$G$1,0))</f>
        <v>12.95</v>
      </c>
      <c r="M4" s="8">
        <f>L4*E4</f>
        <v>12.95</v>
      </c>
      <c r="N4" t="str">
        <f t="shared" si="0"/>
        <v>Arabica</v>
      </c>
      <c r="O4" t="str">
        <f t="shared" si="1"/>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f>
        <v/>
      </c>
      <c r="H5" s="2" t="str">
        <f>_xlfn.XLOOKUP(orders!C5,customers!$A$1:$A$1001,customers!G4:G1004,,0)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8">
        <f>INDEX(products!$A$1:$G$49,MATCH(orders!$D5,products!$A$1:$A$49,0),MATCH(orders!L$1,products!$A$1:$G$1,0))</f>
        <v>13.75</v>
      </c>
      <c r="M5" s="8">
        <f>L5*E5</f>
        <v>27.5</v>
      </c>
      <c r="N5" t="str">
        <f t="shared" si="0"/>
        <v>Excelsa</v>
      </c>
      <c r="O5" t="str">
        <f t="shared" si="1"/>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f>
        <v/>
      </c>
      <c r="H6" s="2" t="str">
        <f>_xlfn.XLOOKUP(orders!C6,customers!$A$1:$A$1001,customers!G5:G1005,,0)</f>
        <v>United States</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8">
        <f>INDEX(products!$A$1:$G$49,MATCH(orders!$D6,products!$A$1:$A$49,0),MATCH(orders!L$1,products!$A$1:$G$1,0))</f>
        <v>27.484999999999996</v>
      </c>
      <c r="M6" s="8">
        <f>L6*E6</f>
        <v>54.969999999999992</v>
      </c>
      <c r="N6" t="str">
        <f t="shared" si="0"/>
        <v>Robusta</v>
      </c>
      <c r="O6" t="str">
        <f t="shared" si="1"/>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f>
        <v/>
      </c>
      <c r="H7" s="2" t="str">
        <f>_xlfn.XLOOKUP(orders!C7,customers!$A$1:$A$1001,customers!G6:G1006,,0)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8">
        <f>INDEX(products!$A$1:$G$49,MATCH(orders!$D7,products!$A$1:$A$49,0),MATCH(orders!L$1,products!$A$1:$G$1,0))</f>
        <v>12.95</v>
      </c>
      <c r="M7" s="8">
        <f>L7*E7</f>
        <v>38.849999999999994</v>
      </c>
      <c r="N7" t="str">
        <f t="shared" si="0"/>
        <v>Liberica</v>
      </c>
      <c r="O7" t="str">
        <f t="shared" si="1"/>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f>
        <v>slobe6@nifty.com</v>
      </c>
      <c r="H8" s="2" t="str">
        <f>_xlfn.XLOOKUP(orders!C8,customers!$A$1:$A$1001,customers!G7:G1007,,0)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8">
        <f>INDEX(products!$A$1:$G$49,MATCH(orders!$D8,products!$A$1:$A$49,0),MATCH(orders!L$1,products!$A$1:$G$1,0))</f>
        <v>7.29</v>
      </c>
      <c r="M8" s="8">
        <f>L8*E8</f>
        <v>21.87</v>
      </c>
      <c r="N8" t="str">
        <f t="shared" si="0"/>
        <v>Excelsa</v>
      </c>
      <c r="O8" t="str">
        <f t="shared" si="1"/>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f>
        <v/>
      </c>
      <c r="H9" s="2" t="str">
        <f>_xlfn.XLOOKUP(orders!C9,customers!$A$1:$A$11,customers!G8:G18,,)</f>
        <v>United States</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8">
        <f>INDEX(products!$A$1:$G$49,MATCH(orders!$D9,products!$A$1:$A$49,0),MATCH(orders!L$1,products!$A$1:$G$1,0))</f>
        <v>4.7549999999999999</v>
      </c>
      <c r="M9" s="8">
        <f>L9*E9</f>
        <v>4.7549999999999999</v>
      </c>
      <c r="N9" t="str">
        <f t="shared" si="0"/>
        <v>Liberica</v>
      </c>
      <c r="O9" t="str">
        <f t="shared" si="1"/>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f>
        <v>gpetracci8@livejournal.com</v>
      </c>
      <c r="H10" s="2" t="str">
        <f>_xlfn.XLOOKUP(orders!C10,customers!$A$1:$A$1001,customers!G9:G1009,,0)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8">
        <f>INDEX(products!$A$1:$G$49,MATCH(orders!$D10,products!$A$1:$A$49,0),MATCH(orders!L$1,products!$A$1:$G$1,0))</f>
        <v>5.97</v>
      </c>
      <c r="M10" s="8">
        <f>L10*E10</f>
        <v>17.91</v>
      </c>
      <c r="N10" t="str">
        <f t="shared" si="0"/>
        <v>Robusta</v>
      </c>
      <c r="O10" t="str">
        <f t="shared" si="1"/>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f>
        <v>rraven9@ed.gov</v>
      </c>
      <c r="H11" s="2" t="str">
        <f>_xlfn.XLOOKUP(orders!C11,customers!$A$1:$A$1001,customers!G10:G1010,,0)</f>
        <v>Ireland</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8">
        <f>INDEX(products!$A$1:$G$49,MATCH(orders!$D11,products!$A$1:$A$49,0),MATCH(orders!L$1,products!$A$1:$G$1,0))</f>
        <v>5.97</v>
      </c>
      <c r="M11" s="8">
        <f>L11*E11</f>
        <v>5.97</v>
      </c>
      <c r="N11" t="str">
        <f t="shared" si="0"/>
        <v>Robusta</v>
      </c>
      <c r="O11" t="str">
        <f t="shared" si="1"/>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f>
        <v>fferbera@businesswire.com</v>
      </c>
      <c r="H12" s="2" t="str">
        <f>_xlfn.XLOOKUP(orders!C12,customers!$A$1:$A$1001,customers!G11:G1011,,0)</f>
        <v>Ireland</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8">
        <f>INDEX(products!$A$1:$G$49,MATCH(orders!$D12,products!$A$1:$A$49,0),MATCH(orders!L$1,products!$A$1:$G$1,0))</f>
        <v>9.9499999999999993</v>
      </c>
      <c r="M12" s="8">
        <f>L12*E12</f>
        <v>39.799999999999997</v>
      </c>
      <c r="N12" t="str">
        <f t="shared" si="0"/>
        <v>Arabica</v>
      </c>
      <c r="O12" t="str">
        <f t="shared" si="1"/>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f>
        <v>dphizackerlyb@utexas.edu</v>
      </c>
      <c r="H13" s="2" t="str">
        <f>_xlfn.XLOOKUP(orders!C13,customers!$A$1:$A$1001,customers!G12:G1012,,0)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8">
        <f>INDEX(products!$A$1:$G$49,MATCH(orders!$D13,products!$A$1:$A$49,0),MATCH(orders!L$1,products!$A$1:$G$1,0))</f>
        <v>34.154999999999994</v>
      </c>
      <c r="M13" s="8">
        <f>L13*E13</f>
        <v>170.77499999999998</v>
      </c>
      <c r="N13" t="str">
        <f t="shared" si="0"/>
        <v>Excelsa</v>
      </c>
      <c r="O13" t="str">
        <f t="shared" si="1"/>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f>
        <v>rscholarc@nyu.edu</v>
      </c>
      <c r="H14" s="2" t="str">
        <f>_xlfn.XLOOKUP(orders!C14,customers!$A$1:$A$1001,customers!G13:G1013,,0)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8">
        <f>INDEX(products!$A$1:$G$49,MATCH(orders!$D14,products!$A$1:$A$49,0),MATCH(orders!L$1,products!$A$1:$G$1,0))</f>
        <v>9.9499999999999993</v>
      </c>
      <c r="M14" s="8">
        <f>L14*E14</f>
        <v>49.75</v>
      </c>
      <c r="N14" t="str">
        <f t="shared" si="0"/>
        <v>Robusta</v>
      </c>
      <c r="O14" t="str">
        <f t="shared" si="1"/>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f>
        <v>tvanyutind@wix.com</v>
      </c>
      <c r="H15" s="2" t="str">
        <f>_xlfn.XLOOKUP(orders!C15,customers!$A$1:$A$1001,customers!G14:G1014,,0)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8">
        <f>INDEX(products!$A$1:$G$49,MATCH(orders!$D15,products!$A$1:$A$49,0),MATCH(orders!L$1,products!$A$1:$G$1,0))</f>
        <v>20.584999999999997</v>
      </c>
      <c r="M15" s="8">
        <f>L15*E15</f>
        <v>41.169999999999995</v>
      </c>
      <c r="N15" t="str">
        <f t="shared" si="0"/>
        <v>Robusta</v>
      </c>
      <c r="O15" t="str">
        <f t="shared" si="1"/>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f>
        <v>ptrobee@wunderground.com</v>
      </c>
      <c r="H16" s="2" t="str">
        <f>_xlfn.XLOOKUP(orders!C16,customers!$A$1:$A$1001,customers!G15:G1015,,0)</f>
        <v>Ireland</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8">
        <f>INDEX(products!$A$1:$G$49,MATCH(orders!$D16,products!$A$1:$A$49,0),MATCH(orders!L$1,products!$A$1:$G$1,0))</f>
        <v>3.8849999999999998</v>
      </c>
      <c r="M16" s="8">
        <f>L16*E16</f>
        <v>11.654999999999999</v>
      </c>
      <c r="N16" t="str">
        <f t="shared" si="0"/>
        <v>Liberica</v>
      </c>
      <c r="O16" t="str">
        <f t="shared" si="1"/>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f>
        <v>loscroftf@ebay.co.uk</v>
      </c>
      <c r="H17" s="2" t="str">
        <f>_xlfn.XLOOKUP(orders!C17,customers!$A$1:$A$1001,customers!G16:G1016,,0)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8">
        <f>INDEX(products!$A$1:$G$49,MATCH(orders!$D17,products!$A$1:$A$49,0),MATCH(orders!L$1,products!$A$1:$G$1,0))</f>
        <v>22.884999999999998</v>
      </c>
      <c r="M17" s="8">
        <f>L17*E17</f>
        <v>114.42499999999998</v>
      </c>
      <c r="N17" t="str">
        <f t="shared" si="0"/>
        <v>Robusta</v>
      </c>
      <c r="O17" t="str">
        <f t="shared" si="1"/>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f>
        <v>malabasterg@hexun.com</v>
      </c>
      <c r="H18" s="2" t="str">
        <f>_xlfn.XLOOKUP(orders!C18,customers!$A$1:$A$1001,customers!G17:G1017,,0)</f>
        <v>Ireland</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8">
        <f>INDEX(products!$A$1:$G$49,MATCH(orders!$D18,products!$A$1:$A$49,0),MATCH(orders!L$1,products!$A$1:$G$1,0))</f>
        <v>3.375</v>
      </c>
      <c r="M18" s="8">
        <f>L18*E18</f>
        <v>20.25</v>
      </c>
      <c r="N18" t="str">
        <f t="shared" si="0"/>
        <v>Arabica</v>
      </c>
      <c r="O18" t="str">
        <f t="shared" si="1"/>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f>
        <v>rbroxuph@jimdo.com</v>
      </c>
      <c r="H19" s="2" t="str">
        <f>_xlfn.XLOOKUP(orders!C19,customers!$A$1:$A$1001,customers!G18:G1018,,0)</f>
        <v>United Kingdom</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8">
        <f>INDEX(products!$A$1:$G$49,MATCH(orders!$D19,products!$A$1:$A$49,0),MATCH(orders!L$1,products!$A$1:$G$1,0))</f>
        <v>12.95</v>
      </c>
      <c r="M19" s="8">
        <f>L19*E19</f>
        <v>77.699999999999989</v>
      </c>
      <c r="N19" t="str">
        <f t="shared" si="0"/>
        <v>Arabica</v>
      </c>
      <c r="O19" t="str">
        <f t="shared" si="1"/>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f>
        <v>predfordi@ow.ly</v>
      </c>
      <c r="H20" s="2" t="str">
        <f>_xlfn.XLOOKUP(orders!C20,customers!$A$1:$A$1001,customers!G19:G1019,,0)</f>
        <v>United States</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8">
        <f>INDEX(products!$A$1:$G$49,MATCH(orders!$D20,products!$A$1:$A$49,0),MATCH(orders!L$1,products!$A$1:$G$1,0))</f>
        <v>20.584999999999997</v>
      </c>
      <c r="M20" s="8">
        <f>L20*E20</f>
        <v>82.339999999999989</v>
      </c>
      <c r="N20" t="str">
        <f t="shared" si="0"/>
        <v>Robusta</v>
      </c>
      <c r="O20" t="str">
        <f t="shared" si="1"/>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f>
        <v>acorradinoj@harvard.edu</v>
      </c>
      <c r="H21" s="2" t="str">
        <f>_xlfn.XLOOKUP(orders!C21,customers!$A$1:$A$1001,customers!G20:G1020,,0)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8">
        <f>INDEX(products!$A$1:$G$49,MATCH(orders!$D21,products!$A$1:$A$49,0),MATCH(orders!L$1,products!$A$1:$G$1,0))</f>
        <v>3.375</v>
      </c>
      <c r="M21" s="8">
        <f>L21*E21</f>
        <v>16.875</v>
      </c>
      <c r="N21" t="str">
        <f t="shared" si="0"/>
        <v>Arabica</v>
      </c>
      <c r="O21" t="str">
        <f t="shared" si="1"/>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f>
        <v>acorradinoj@harvard.edu</v>
      </c>
      <c r="H22" s="2" t="str">
        <f>_xlfn.XLOOKUP(orders!C22,customers!$A$1:$A$1001,customers!G21:G1021,,0)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8">
        <f>INDEX(products!$A$1:$G$49,MATCH(orders!$D22,products!$A$1:$A$49,0),MATCH(orders!L$1,products!$A$1:$G$1,0))</f>
        <v>3.645</v>
      </c>
      <c r="M22" s="8">
        <f>L22*E22</f>
        <v>14.58</v>
      </c>
      <c r="N22" t="str">
        <f t="shared" si="0"/>
        <v>Excelsa</v>
      </c>
      <c r="O22" t="str">
        <f t="shared" si="1"/>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f>
        <v>adavidowskyl@netvibes.com</v>
      </c>
      <c r="H23" s="2" t="str">
        <f>_xlfn.XLOOKUP(orders!C23,customers!$A$1:$A$1001,customers!G22:G1022,,0)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8">
        <f>INDEX(products!$A$1:$G$49,MATCH(orders!$D23,products!$A$1:$A$49,0),MATCH(orders!L$1,products!$A$1:$G$1,0))</f>
        <v>2.9849999999999999</v>
      </c>
      <c r="M23" s="8">
        <f>L23*E23</f>
        <v>17.91</v>
      </c>
      <c r="N23" t="str">
        <f t="shared" si="0"/>
        <v>Arabica</v>
      </c>
      <c r="O23" t="str">
        <f t="shared" si="1"/>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f>
        <v>aantukm@kickstarter.com</v>
      </c>
      <c r="H24" s="2" t="str">
        <f>_xlfn.XLOOKUP(orders!C24,customers!$A$1:$A$1001,customers!G23:G1023,,0)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8">
        <f>INDEX(products!$A$1:$G$49,MATCH(orders!$D24,products!$A$1:$A$49,0),MATCH(orders!L$1,products!$A$1:$G$1,0))</f>
        <v>22.884999999999998</v>
      </c>
      <c r="M24" s="8">
        <f>L24*E24</f>
        <v>91.539999999999992</v>
      </c>
      <c r="N24" t="str">
        <f t="shared" si="0"/>
        <v>Robusta</v>
      </c>
      <c r="O24" t="str">
        <f t="shared" si="1"/>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f>
        <v>ikleinertn@timesonline.co.uk</v>
      </c>
      <c r="H25" s="2" t="str">
        <f>_xlfn.XLOOKUP(orders!C25,customers!$A$1:$A$1001,customers!G24:G1024,,0)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8">
        <f>INDEX(products!$A$1:$G$49,MATCH(orders!$D25,products!$A$1:$A$49,0),MATCH(orders!L$1,products!$A$1:$G$1,0))</f>
        <v>2.9849999999999999</v>
      </c>
      <c r="M25" s="8">
        <f>L25*E25</f>
        <v>11.94</v>
      </c>
      <c r="N25" t="str">
        <f t="shared" si="0"/>
        <v>Arabica</v>
      </c>
      <c r="O25" t="str">
        <f t="shared" si="1"/>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f>
        <v>cblofeldo@amazon.co.uk</v>
      </c>
      <c r="H26" s="2" t="str">
        <f>_xlfn.XLOOKUP(orders!C26,customers!$A$1:$A$1001,customers!G25:G1025,,0)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8">
        <f>INDEX(products!$A$1:$G$49,MATCH(orders!$D26,products!$A$1:$A$49,0),MATCH(orders!L$1,products!$A$1:$G$1,0))</f>
        <v>11.25</v>
      </c>
      <c r="M26" s="8">
        <f>L26*E26</f>
        <v>11.25</v>
      </c>
      <c r="N26" t="str">
        <f t="shared" si="0"/>
        <v>Arabica</v>
      </c>
      <c r="O26" t="str">
        <f t="shared" si="1"/>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f>
        <v/>
      </c>
      <c r="H27" s="2" t="str">
        <f>_xlfn.XLOOKUP(orders!C27,customers!$A$1:$A$1001,customers!G26:G1026,,0)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8">
        <f>INDEX(products!$A$1:$G$49,MATCH(orders!$D27,products!$A$1:$A$49,0),MATCH(orders!L$1,products!$A$1:$G$1,0))</f>
        <v>4.125</v>
      </c>
      <c r="M27" s="8">
        <f>L27*E27</f>
        <v>12.375</v>
      </c>
      <c r="N27" t="str">
        <f t="shared" si="0"/>
        <v>Excelsa</v>
      </c>
      <c r="O27" t="str">
        <f t="shared" si="1"/>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f>
        <v>sshalesq@umich.edu</v>
      </c>
      <c r="H28" s="2" t="str">
        <f>_xlfn.XLOOKUP(orders!C28,customers!$A$1:$A$1001,customers!G27:G1027,,0)</f>
        <v>United Kingdom</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8">
        <f>INDEX(products!$A$1:$G$49,MATCH(orders!$D28,products!$A$1:$A$49,0),MATCH(orders!L$1,products!$A$1:$G$1,0))</f>
        <v>6.75</v>
      </c>
      <c r="M28" s="8">
        <f>L28*E28</f>
        <v>27</v>
      </c>
      <c r="N28" t="str">
        <f t="shared" si="0"/>
        <v>Arabica</v>
      </c>
      <c r="O28" t="str">
        <f t="shared" si="1"/>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f>
        <v>vdanneilr@mtv.com</v>
      </c>
      <c r="H29" s="2" t="str">
        <f>_xlfn.XLOOKUP(orders!C29,customers!$A$1:$A$1001,customers!G28:G1028,,0)</f>
        <v>United States</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8">
        <f>INDEX(products!$A$1:$G$49,MATCH(orders!$D29,products!$A$1:$A$49,0),MATCH(orders!L$1,products!$A$1:$G$1,0))</f>
        <v>3.375</v>
      </c>
      <c r="M29" s="8">
        <f>L29*E29</f>
        <v>16.875</v>
      </c>
      <c r="N29" t="str">
        <f t="shared" si="0"/>
        <v>Arabica</v>
      </c>
      <c r="O29" t="str">
        <f t="shared" si="1"/>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f>
        <v>tnewburys@usda.gov</v>
      </c>
      <c r="H30" s="2" t="str">
        <f>_xlfn.XLOOKUP(orders!C30,customers!$A$1:$A$1001,customers!G29:G1029,,0)</f>
        <v>United States</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8">
        <f>INDEX(products!$A$1:$G$49,MATCH(orders!$D30,products!$A$1:$A$49,0),MATCH(orders!L$1,products!$A$1:$G$1,0))</f>
        <v>5.97</v>
      </c>
      <c r="M30" s="8">
        <f>L30*E30</f>
        <v>17.91</v>
      </c>
      <c r="N30" t="str">
        <f t="shared" si="0"/>
        <v>Arabica</v>
      </c>
      <c r="O30" t="str">
        <f t="shared" si="1"/>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f>
        <v>mcalcuttt@baidu.com</v>
      </c>
      <c r="H31" s="2" t="str">
        <f>_xlfn.XLOOKUP(orders!C31,customers!$A$1:$A$1001,customers!G30:G1030,,0)</f>
        <v>United States</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8">
        <f>INDEX(products!$A$1:$G$49,MATCH(orders!$D31,products!$A$1:$A$49,0),MATCH(orders!L$1,products!$A$1:$G$1,0))</f>
        <v>9.9499999999999993</v>
      </c>
      <c r="M31" s="8">
        <f>L31*E31</f>
        <v>39.799999999999997</v>
      </c>
      <c r="N31" t="str">
        <f t="shared" si="0"/>
        <v>Arabica</v>
      </c>
      <c r="O31" t="str">
        <f t="shared" si="1"/>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f>
        <v/>
      </c>
      <c r="H32" s="2" t="str">
        <f>_xlfn.XLOOKUP(orders!C32,customers!$A$1:$A$1001,customers!G31:G1031,,0)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8">
        <f>INDEX(products!$A$1:$G$49,MATCH(orders!$D32,products!$A$1:$A$49,0),MATCH(orders!L$1,products!$A$1:$G$1,0))</f>
        <v>4.3650000000000002</v>
      </c>
      <c r="M32" s="8">
        <f>L32*E32</f>
        <v>21.825000000000003</v>
      </c>
      <c r="N32" t="str">
        <f t="shared" si="0"/>
        <v>Liberica</v>
      </c>
      <c r="O32" t="str">
        <f t="shared" si="1"/>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f>
        <v/>
      </c>
      <c r="H33" s="2" t="str">
        <f>_xlfn.XLOOKUP(orders!C33,customers!$A$1:$A$1001,customers!G32:G1032,,0)</f>
        <v>United Kingdom</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8">
        <f>INDEX(products!$A$1:$G$49,MATCH(orders!$D33,products!$A$1:$A$49,0),MATCH(orders!L$1,products!$A$1:$G$1,0))</f>
        <v>5.97</v>
      </c>
      <c r="M33" s="8">
        <f>L33*E33</f>
        <v>35.82</v>
      </c>
      <c r="N33" t="str">
        <f t="shared" si="0"/>
        <v>Arabica</v>
      </c>
      <c r="O33" t="str">
        <f t="shared" si="1"/>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f>
        <v/>
      </c>
      <c r="H34" s="2" t="str">
        <f>_xlfn.XLOOKUP(orders!C34,customers!$A$1:$A$1001,customers!G33:G1033,,0)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8">
        <f>INDEX(products!$A$1:$G$49,MATCH(orders!$D34,products!$A$1:$A$49,0),MATCH(orders!L$1,products!$A$1:$G$1,0))</f>
        <v>8.73</v>
      </c>
      <c r="M34" s="8">
        <f>L34*E34</f>
        <v>52.38</v>
      </c>
      <c r="N34" t="str">
        <f t="shared" si="0"/>
        <v>Liberica</v>
      </c>
      <c r="O34" t="str">
        <f t="shared" si="1"/>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f>
        <v>ggatheralx@123-reg.co.uk</v>
      </c>
      <c r="H35" s="2" t="str">
        <f>_xlfn.XLOOKUP(orders!C35,customers!$A$1:$A$1001,customers!G34:G1034,,0)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8">
        <f>INDEX(products!$A$1:$G$49,MATCH(orders!$D35,products!$A$1:$A$49,0),MATCH(orders!L$1,products!$A$1:$G$1,0))</f>
        <v>4.7549999999999999</v>
      </c>
      <c r="M35" s="8">
        <f>L35*E35</f>
        <v>23.774999999999999</v>
      </c>
      <c r="N35" t="str">
        <f t="shared" si="0"/>
        <v>Liberica</v>
      </c>
      <c r="O35" t="str">
        <f t="shared" si="1"/>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f>
        <v>uwelberryy@ebay.co.uk</v>
      </c>
      <c r="H36" s="2" t="str">
        <f>_xlfn.XLOOKUP(orders!C36,customers!$A$1:$A$1001,customers!G35:G1035,,0)</f>
        <v>United States</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8">
        <f>INDEX(products!$A$1:$G$49,MATCH(orders!$D36,products!$A$1:$A$49,0),MATCH(orders!L$1,products!$A$1:$G$1,0))</f>
        <v>9.51</v>
      </c>
      <c r="M36" s="8">
        <f>L36*E36</f>
        <v>57.06</v>
      </c>
      <c r="N36" t="str">
        <f t="shared" si="0"/>
        <v>Liberica</v>
      </c>
      <c r="O36" t="str">
        <f t="shared" si="1"/>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f>
        <v>feilhartz@who.int</v>
      </c>
      <c r="H37" s="2" t="str">
        <f>_xlfn.XLOOKUP(orders!C37,customers!$A$1:$A$1001,customers!G36:G1036,,0)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8">
        <f>INDEX(products!$A$1:$G$49,MATCH(orders!$D37,products!$A$1:$A$49,0),MATCH(orders!L$1,products!$A$1:$G$1,0))</f>
        <v>5.97</v>
      </c>
      <c r="M37" s="8">
        <f>L37*E37</f>
        <v>35.82</v>
      </c>
      <c r="N37" t="str">
        <f t="shared" si="0"/>
        <v>Arabica</v>
      </c>
      <c r="O37" t="str">
        <f t="shared" si="1"/>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f>
        <v>zponting10@altervista.org</v>
      </c>
      <c r="H38" s="2" t="str">
        <f>_xlfn.XLOOKUP(orders!C38,customers!$A$1:$A$1001,customers!G37:G1037,,0)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8">
        <f>INDEX(products!$A$1:$G$49,MATCH(orders!$D38,products!$A$1:$A$49,0),MATCH(orders!L$1,products!$A$1:$G$1,0))</f>
        <v>4.3650000000000002</v>
      </c>
      <c r="M38" s="8">
        <f>L38*E38</f>
        <v>8.73</v>
      </c>
      <c r="N38" t="str">
        <f t="shared" si="0"/>
        <v>Liberica</v>
      </c>
      <c r="O38" t="str">
        <f t="shared" si="1"/>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f>
        <v>sstrase11@booking.com</v>
      </c>
      <c r="H39" s="2" t="str">
        <f>_xlfn.XLOOKUP(orders!C39,customers!$A$1:$A$1001,customers!G38:G1038,,0)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8">
        <f>INDEX(products!$A$1:$G$49,MATCH(orders!$D39,products!$A$1:$A$49,0),MATCH(orders!L$1,products!$A$1:$G$1,0))</f>
        <v>9.51</v>
      </c>
      <c r="M39" s="8">
        <f>L39*E39</f>
        <v>28.53</v>
      </c>
      <c r="N39" t="str">
        <f t="shared" si="0"/>
        <v>Liberica</v>
      </c>
      <c r="O39" t="str">
        <f t="shared" si="1"/>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f>
        <v>dde12@unesco.org</v>
      </c>
      <c r="H40" s="2" t="str">
        <f>_xlfn.XLOOKUP(orders!C40,customers!$A$1:$A$1001,customers!G39:G1039,,0)</f>
        <v>Ireland</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8">
        <f>INDEX(products!$A$1:$G$49,MATCH(orders!$D40,products!$A$1:$A$49,0),MATCH(orders!L$1,products!$A$1:$G$1,0))</f>
        <v>22.884999999999998</v>
      </c>
      <c r="M40" s="8">
        <f>L40*E40</f>
        <v>114.42499999999998</v>
      </c>
      <c r="N40" t="str">
        <f t="shared" si="0"/>
        <v>Robusta</v>
      </c>
      <c r="O40" t="str">
        <f t="shared" si="1"/>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f>
        <v/>
      </c>
      <c r="H41" s="2" t="str">
        <f>_xlfn.XLOOKUP(orders!C41,customers!$A$1:$A$1001,customers!G40:G1040,,0)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8">
        <f>INDEX(products!$A$1:$G$49,MATCH(orders!$D41,products!$A$1:$A$49,0),MATCH(orders!L$1,products!$A$1:$G$1,0))</f>
        <v>9.9499999999999993</v>
      </c>
      <c r="M41" s="8">
        <f>L41*E41</f>
        <v>59.699999999999996</v>
      </c>
      <c r="N41" t="str">
        <f t="shared" si="0"/>
        <v>Robusta</v>
      </c>
      <c r="O41" t="str">
        <f t="shared" si="1"/>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f>
        <v/>
      </c>
      <c r="H42" s="2" t="str">
        <f>_xlfn.XLOOKUP(orders!C42,customers!$A$1:$A$1001,customers!G41:G1041,,0)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8">
        <f>INDEX(products!$A$1:$G$49,MATCH(orders!$D42,products!$A$1:$A$49,0),MATCH(orders!L$1,products!$A$1:$G$1,0))</f>
        <v>14.55</v>
      </c>
      <c r="M42" s="8">
        <f>L42*E42</f>
        <v>43.650000000000006</v>
      </c>
      <c r="N42" t="str">
        <f t="shared" si="0"/>
        <v>Liberica</v>
      </c>
      <c r="O42" t="str">
        <f t="shared" si="1"/>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f>
        <v>lyeoland15@pbs.org</v>
      </c>
      <c r="H43" s="2" t="str">
        <f>_xlfn.XLOOKUP(orders!C43,customers!$A$1:$A$1001,customers!G42:G1042,,0)</f>
        <v>Ireland</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8">
        <f>INDEX(products!$A$1:$G$49,MATCH(orders!$D43,products!$A$1:$A$49,0),MATCH(orders!L$1,products!$A$1:$G$1,0))</f>
        <v>3.645</v>
      </c>
      <c r="M43" s="8">
        <f>L43*E43</f>
        <v>7.29</v>
      </c>
      <c r="N43" t="str">
        <f t="shared" si="0"/>
        <v>Excelsa</v>
      </c>
      <c r="O43" t="str">
        <f t="shared" si="1"/>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f>
        <v>atolworthy16@toplist.cz</v>
      </c>
      <c r="H44" s="2" t="str">
        <f>_xlfn.XLOOKUP(orders!C44,customers!$A$1:$A$1001,customers!G43:G1043,,0)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8">
        <f>INDEX(products!$A$1:$G$49,MATCH(orders!$D44,products!$A$1:$A$49,0),MATCH(orders!L$1,products!$A$1:$G$1,0))</f>
        <v>2.6849999999999996</v>
      </c>
      <c r="M44" s="8">
        <f>L44*E44</f>
        <v>8.0549999999999997</v>
      </c>
      <c r="N44" t="str">
        <f t="shared" si="0"/>
        <v>Robusta</v>
      </c>
      <c r="O44" t="str">
        <f t="shared" si="1"/>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f>
        <v/>
      </c>
      <c r="H45" s="2" t="str">
        <f>_xlfn.XLOOKUP(orders!C45,customers!$A$1:$A$1001,customers!G44:G1044,,0)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8">
        <f>INDEX(products!$A$1:$G$49,MATCH(orders!$D45,products!$A$1:$A$49,0),MATCH(orders!L$1,products!$A$1:$G$1,0))</f>
        <v>36.454999999999998</v>
      </c>
      <c r="M45" s="8">
        <f>L45*E45</f>
        <v>72.91</v>
      </c>
      <c r="N45" t="str">
        <f t="shared" si="0"/>
        <v>Liberica</v>
      </c>
      <c r="O45" t="str">
        <f t="shared" si="1"/>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f>
        <v>obaudassi18@seesaa.net</v>
      </c>
      <c r="H46" s="2" t="str">
        <f>_xlfn.XLOOKUP(orders!C46,customers!$A$1:$A$1001,customers!G45:G1045,,0)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8">
        <f>INDEX(products!$A$1:$G$49,MATCH(orders!$D46,products!$A$1:$A$49,0),MATCH(orders!L$1,products!$A$1:$G$1,0))</f>
        <v>8.25</v>
      </c>
      <c r="M46" s="8">
        <f>L46*E46</f>
        <v>16.5</v>
      </c>
      <c r="N46" t="str">
        <f t="shared" si="0"/>
        <v>Excelsa</v>
      </c>
      <c r="O46" t="str">
        <f t="shared" si="1"/>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f>
        <v>pkingsbury19@comcast.net</v>
      </c>
      <c r="H47" s="2" t="str">
        <f>_xlfn.XLOOKUP(orders!C47,customers!$A$1:$A$1001,customers!G46:G1046,,0)</f>
        <v>Ireland</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8">
        <f>INDEX(products!$A$1:$G$49,MATCH(orders!$D47,products!$A$1:$A$49,0),MATCH(orders!L$1,products!$A$1:$G$1,0))</f>
        <v>29.784999999999997</v>
      </c>
      <c r="M47" s="8">
        <f>L47*E47</f>
        <v>178.70999999999998</v>
      </c>
      <c r="N47" t="str">
        <f t="shared" si="0"/>
        <v>Liberica</v>
      </c>
      <c r="O47" t="str">
        <f t="shared" si="1"/>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f>
        <v/>
      </c>
      <c r="H48" s="2" t="str">
        <f>_xlfn.XLOOKUP(orders!C48,customers!$A$1:$A$1001,customers!G47:G1047,,0)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8">
        <f>INDEX(products!$A$1:$G$49,MATCH(orders!$D48,products!$A$1:$A$49,0),MATCH(orders!L$1,products!$A$1:$G$1,0))</f>
        <v>31.624999999999996</v>
      </c>
      <c r="M48" s="8">
        <f>L48*E48</f>
        <v>63.249999999999993</v>
      </c>
      <c r="N48" t="str">
        <f t="shared" si="0"/>
        <v>Excelsa</v>
      </c>
      <c r="O48" t="str">
        <f t="shared" si="1"/>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f>
        <v>acurley1b@hao123.com</v>
      </c>
      <c r="H49" s="2" t="str">
        <f>_xlfn.XLOOKUP(orders!C49,customers!$A$1:$A$1001,customers!G48:G1048,,0)</f>
        <v>Ireland</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8">
        <f>INDEX(products!$A$1:$G$49,MATCH(orders!$D49,products!$A$1:$A$49,0),MATCH(orders!L$1,products!$A$1:$G$1,0))</f>
        <v>3.8849999999999998</v>
      </c>
      <c r="M49" s="8">
        <f>L49*E49</f>
        <v>7.77</v>
      </c>
      <c r="N49" t="str">
        <f t="shared" si="0"/>
        <v>Arabica</v>
      </c>
      <c r="O49" t="str">
        <f t="shared" si="1"/>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f>
        <v>rmcgilvary1c@tamu.edu</v>
      </c>
      <c r="H50" s="2" t="str">
        <f>_xlfn.XLOOKUP(orders!C50,customers!$A$1:$A$1001,customers!G49:G1049,,0)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8">
        <f>INDEX(products!$A$1:$G$49,MATCH(orders!$D50,products!$A$1:$A$49,0),MATCH(orders!L$1,products!$A$1:$G$1,0))</f>
        <v>22.884999999999998</v>
      </c>
      <c r="M50" s="8">
        <f>L50*E50</f>
        <v>91.539999999999992</v>
      </c>
      <c r="N50" t="str">
        <f t="shared" si="0"/>
        <v>Arabica</v>
      </c>
      <c r="O50" t="str">
        <f t="shared" si="1"/>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f>
        <v>ipikett1d@xinhuanet.com</v>
      </c>
      <c r="H51" s="2" t="str">
        <f>_xlfn.XLOOKUP(orders!C51,customers!$A$1:$A$1001,customers!G50:G1050,,0)</f>
        <v>Ireland</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8">
        <f>INDEX(products!$A$1:$G$49,MATCH(orders!$D51,products!$A$1:$A$49,0),MATCH(orders!L$1,products!$A$1:$G$1,0))</f>
        <v>12.95</v>
      </c>
      <c r="M51" s="8">
        <f>L51*E51</f>
        <v>38.849999999999994</v>
      </c>
      <c r="N51" t="str">
        <f t="shared" si="0"/>
        <v>Arabica</v>
      </c>
      <c r="O51" t="str">
        <f t="shared" si="1"/>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f>
        <v>ibouldon1e@gizmodo.com</v>
      </c>
      <c r="H52" s="2" t="str">
        <f>_xlfn.XLOOKUP(orders!C52,customers!$A$1:$A$1001,customers!G51:G1051,,0)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8">
        <f>INDEX(products!$A$1:$G$49,MATCH(orders!$D52,products!$A$1:$A$49,0),MATCH(orders!L$1,products!$A$1:$G$1,0))</f>
        <v>7.77</v>
      </c>
      <c r="M52" s="8">
        <f>L52*E52</f>
        <v>15.54</v>
      </c>
      <c r="N52" t="str">
        <f t="shared" si="0"/>
        <v>Liberica</v>
      </c>
      <c r="O52" t="str">
        <f t="shared" si="1"/>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f>
        <v>kflanders1f@over-blog.com</v>
      </c>
      <c r="H53" s="2" t="str">
        <f>_xlfn.XLOOKUP(orders!C53,customers!$A$1:$A$1001,customers!G52:G1052,,0)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8">
        <f>INDEX(products!$A$1:$G$49,MATCH(orders!$D53,products!$A$1:$A$49,0),MATCH(orders!L$1,products!$A$1:$G$1,0))</f>
        <v>36.454999999999998</v>
      </c>
      <c r="M53" s="8">
        <f>L53*E53</f>
        <v>145.82</v>
      </c>
      <c r="N53" t="str">
        <f t="shared" si="0"/>
        <v>Liberica</v>
      </c>
      <c r="O53" t="str">
        <f t="shared" si="1"/>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f>
        <v>hmattioli1g@webmd.com</v>
      </c>
      <c r="H54" s="2" t="str">
        <f>_xlfn.XLOOKUP(orders!C54,customers!$A$1:$A$1001,customers!G53:G1053,,0)</f>
        <v>United States</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8">
        <f>INDEX(products!$A$1:$G$49,MATCH(orders!$D54,products!$A$1:$A$49,0),MATCH(orders!L$1,products!$A$1:$G$1,0))</f>
        <v>5.97</v>
      </c>
      <c r="M54" s="8">
        <f>L54*E54</f>
        <v>29.849999999999998</v>
      </c>
      <c r="N54" t="str">
        <f t="shared" si="0"/>
        <v>Robusta</v>
      </c>
      <c r="O54" t="str">
        <f t="shared" si="1"/>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f>
        <v>hmattioli1g@webmd.com</v>
      </c>
      <c r="H55" s="2" t="str">
        <f>_xlfn.XLOOKUP(orders!C55,customers!$A$1:$A$1001,customers!G54:G1054,,0)</f>
        <v>United States</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8">
        <f>INDEX(products!$A$1:$G$49,MATCH(orders!$D55,products!$A$1:$A$49,0),MATCH(orders!L$1,products!$A$1:$G$1,0))</f>
        <v>36.454999999999998</v>
      </c>
      <c r="M55" s="8">
        <f>L55*E55</f>
        <v>72.91</v>
      </c>
      <c r="N55" t="str">
        <f t="shared" si="0"/>
        <v>Liberica</v>
      </c>
      <c r="O55" t="str">
        <f t="shared" si="1"/>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f>
        <v>agillard1i@issuu.com</v>
      </c>
      <c r="H56" s="2" t="str">
        <f>_xlfn.XLOOKUP(orders!C56,customers!$A$1:$A$1001,customers!G55:G1055,,0)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8">
        <f>INDEX(products!$A$1:$G$49,MATCH(orders!$D56,products!$A$1:$A$49,0),MATCH(orders!L$1,products!$A$1:$G$1,0))</f>
        <v>14.55</v>
      </c>
      <c r="M56" s="8">
        <f>L56*E56</f>
        <v>72.75</v>
      </c>
      <c r="N56" t="str">
        <f t="shared" si="0"/>
        <v>Liberica</v>
      </c>
      <c r="O56" t="str">
        <f t="shared" si="1"/>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f>
        <v/>
      </c>
      <c r="H57" s="2" t="str">
        <f>_xlfn.XLOOKUP(orders!C57,customers!$A$1:$A$1001,customers!G56:G1056,,0)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8">
        <f>INDEX(products!$A$1:$G$49,MATCH(orders!$D57,products!$A$1:$A$49,0),MATCH(orders!L$1,products!$A$1:$G$1,0))</f>
        <v>15.85</v>
      </c>
      <c r="M57" s="8">
        <f>L57*E57</f>
        <v>47.55</v>
      </c>
      <c r="N57" t="str">
        <f t="shared" si="0"/>
        <v>Liberica</v>
      </c>
      <c r="O57" t="str">
        <f t="shared" si="1"/>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f>
        <v>tgrizard1k@odnoklassniki.ru</v>
      </c>
      <c r="H58" s="2" t="str">
        <f>_xlfn.XLOOKUP(orders!C58,customers!$A$1:$A$1001,customers!G57:G1057,,0)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8">
        <f>INDEX(products!$A$1:$G$49,MATCH(orders!$D58,products!$A$1:$A$49,0),MATCH(orders!L$1,products!$A$1:$G$1,0))</f>
        <v>3.645</v>
      </c>
      <c r="M58" s="8">
        <f>L58*E58</f>
        <v>10.935</v>
      </c>
      <c r="N58" t="str">
        <f t="shared" si="0"/>
        <v>Excelsa</v>
      </c>
      <c r="O58" t="str">
        <f t="shared" si="1"/>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f>
        <v>rrelton1l@stanford.edu</v>
      </c>
      <c r="H59" s="2" t="str">
        <f>_xlfn.XLOOKUP(orders!C59,customers!$A$1:$A$1001,customers!G58:G1058,,0)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8">
        <f>INDEX(products!$A$1:$G$49,MATCH(orders!$D59,products!$A$1:$A$49,0),MATCH(orders!L$1,products!$A$1:$G$1,0))</f>
        <v>14.85</v>
      </c>
      <c r="M59" s="8">
        <f>L59*E59</f>
        <v>59.4</v>
      </c>
      <c r="N59" t="str">
        <f t="shared" si="0"/>
        <v>Excelsa</v>
      </c>
      <c r="O59" t="str">
        <f t="shared" si="1"/>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f>
        <v/>
      </c>
      <c r="H60" s="2" t="str">
        <f>_xlfn.XLOOKUP(orders!C60,customers!$A$1:$A$1001,customers!G59:G1059,,0)</f>
        <v>Ireland</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8">
        <f>INDEX(products!$A$1:$G$49,MATCH(orders!$D60,products!$A$1:$A$49,0),MATCH(orders!L$1,products!$A$1:$G$1,0))</f>
        <v>29.784999999999997</v>
      </c>
      <c r="M60" s="8">
        <f>L60*E60</f>
        <v>89.35499999999999</v>
      </c>
      <c r="N60" t="str">
        <f t="shared" si="0"/>
        <v>Liberica</v>
      </c>
      <c r="O60" t="str">
        <f t="shared" si="1"/>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f>
        <v>sgilroy1n@eepurl.com</v>
      </c>
      <c r="H61" s="2" t="str">
        <f>_xlfn.XLOOKUP(orders!C61,customers!$A$1:$A$1001,customers!G60:G1060,,0)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8">
        <f>INDEX(products!$A$1:$G$49,MATCH(orders!$D61,products!$A$1:$A$49,0),MATCH(orders!L$1,products!$A$1:$G$1,0))</f>
        <v>8.73</v>
      </c>
      <c r="M61" s="8">
        <f>L61*E61</f>
        <v>26.19</v>
      </c>
      <c r="N61" t="str">
        <f t="shared" si="0"/>
        <v>Liberica</v>
      </c>
      <c r="O61" t="str">
        <f t="shared" si="1"/>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f>
        <v>ccottingham1o@wikipedia.org</v>
      </c>
      <c r="H62" s="2" t="str">
        <f>_xlfn.XLOOKUP(orders!C62,customers!$A$1:$A$1001,customers!G61:G1061,,0)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8">
        <f>INDEX(products!$A$1:$G$49,MATCH(orders!$D62,products!$A$1:$A$49,0),MATCH(orders!L$1,products!$A$1:$G$1,0))</f>
        <v>22.884999999999998</v>
      </c>
      <c r="M62" s="8">
        <f>L62*E62</f>
        <v>114.42499999999998</v>
      </c>
      <c r="N62" t="str">
        <f t="shared" si="0"/>
        <v>Arabica</v>
      </c>
      <c r="O62" t="str">
        <f t="shared" si="1"/>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f>
        <v/>
      </c>
      <c r="H63" s="2" t="str">
        <f>_xlfn.XLOOKUP(orders!C63,customers!$A$1:$A$1001,customers!G62:G1062,,0)</f>
        <v>United States</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8">
        <f>INDEX(products!$A$1:$G$49,MATCH(orders!$D63,products!$A$1:$A$49,0),MATCH(orders!L$1,products!$A$1:$G$1,0))</f>
        <v>5.3699999999999992</v>
      </c>
      <c r="M63" s="8">
        <f>L63*E63</f>
        <v>26.849999999999994</v>
      </c>
      <c r="N63" t="str">
        <f t="shared" si="0"/>
        <v>Robusta</v>
      </c>
      <c r="O63" t="str">
        <f t="shared" si="1"/>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f>
        <v/>
      </c>
      <c r="H64" s="2" t="str">
        <f>_xlfn.XLOOKUP(orders!C64,customers!$A$1:$A$1001,customers!G63:G1063,,0)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8">
        <f>INDEX(products!$A$1:$G$49,MATCH(orders!$D64,products!$A$1:$A$49,0),MATCH(orders!L$1,products!$A$1:$G$1,0))</f>
        <v>4.7549999999999999</v>
      </c>
      <c r="M64" s="8">
        <f>L64*E64</f>
        <v>23.774999999999999</v>
      </c>
      <c r="N64" t="str">
        <f t="shared" si="0"/>
        <v>Liberica</v>
      </c>
      <c r="O64" t="str">
        <f t="shared" si="1"/>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f>
        <v>adykes1r@eventbrite.com</v>
      </c>
      <c r="H65" s="2" t="str">
        <f>_xlfn.XLOOKUP(orders!C65,customers!$A$1:$A$1001,customers!G64:G1064,,0)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8">
        <f>INDEX(products!$A$1:$G$49,MATCH(orders!$D65,products!$A$1:$A$49,0),MATCH(orders!L$1,products!$A$1:$G$1,0))</f>
        <v>6.75</v>
      </c>
      <c r="M65" s="8">
        <f>L65*E65</f>
        <v>6.75</v>
      </c>
      <c r="N65" t="str">
        <f t="shared" si="0"/>
        <v>Arabica</v>
      </c>
      <c r="O65" t="str">
        <f t="shared" si="1"/>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f>
        <v/>
      </c>
      <c r="H66" s="2" t="str">
        <f>_xlfn.XLOOKUP(orders!C66,customers!$A$1:$A$1001,customers!G65:G1065,,0)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8">
        <f>INDEX(products!$A$1:$G$49,MATCH(orders!$D66,products!$A$1:$A$49,0),MATCH(orders!L$1,products!$A$1:$G$1,0))</f>
        <v>5.97</v>
      </c>
      <c r="M66" s="8">
        <f>L66*E66</f>
        <v>35.82</v>
      </c>
      <c r="N66" t="str">
        <f t="shared" si="0"/>
        <v>Robusta</v>
      </c>
      <c r="O66" t="str">
        <f t="shared" si="1"/>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f>
        <v>acockrem1t@engadget.com</v>
      </c>
      <c r="H67" s="2" t="str">
        <f>_xlfn.XLOOKUP(orders!C67,customers!$A$1:$A$1001,customers!G66:G1066,,0)</f>
        <v>Ireland</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8">
        <f>INDEX(products!$A$1:$G$49,MATCH(orders!$D67,products!$A$1:$A$49,0),MATCH(orders!L$1,products!$A$1:$G$1,0))</f>
        <v>20.584999999999997</v>
      </c>
      <c r="M67" s="8">
        <f>L67*E67</f>
        <v>82.339999999999989</v>
      </c>
      <c r="N67" t="str">
        <f t="shared" ref="N67:N130" si="2">IF(I67="Rob","Robusta",IF(I67="Exc","Excelsa",IF(I67="Ara","Arabica",IF(I67="Lib","Liberica",""))))</f>
        <v>Robusta</v>
      </c>
      <c r="O67" t="str">
        <f t="shared" ref="O67:O130" si="3">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f>
        <v>bumpleby1u@soundcloud.com</v>
      </c>
      <c r="H68" s="2" t="str">
        <f>_xlfn.XLOOKUP(orders!C68,customers!$A$1:$A$1001,customers!G67:G1067,,0)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8">
        <f>INDEX(products!$A$1:$G$49,MATCH(orders!$D68,products!$A$1:$A$49,0),MATCH(orders!L$1,products!$A$1:$G$1,0))</f>
        <v>7.169999999999999</v>
      </c>
      <c r="M68" s="8">
        <f>L68*E68</f>
        <v>7.169999999999999</v>
      </c>
      <c r="N68" t="str">
        <f t="shared" si="2"/>
        <v>Robusta</v>
      </c>
      <c r="O68" t="str">
        <f t="shared" si="3"/>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f>
        <v>nsaleway1v@dedecms.com</v>
      </c>
      <c r="H69" s="2" t="str">
        <f>_xlfn.XLOOKUP(orders!C69,customers!$A$1:$A$1001,customers!G68:G1068,,0)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8">
        <f>INDEX(products!$A$1:$G$49,MATCH(orders!$D69,products!$A$1:$A$49,0),MATCH(orders!L$1,products!$A$1:$G$1,0))</f>
        <v>4.7549999999999999</v>
      </c>
      <c r="M69" s="8">
        <f>L69*E69</f>
        <v>9.51</v>
      </c>
      <c r="N69" t="str">
        <f t="shared" si="2"/>
        <v>Liberica</v>
      </c>
      <c r="O69" t="str">
        <f t="shared" si="3"/>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f>
        <v>hgoulter1w@abc.net.au</v>
      </c>
      <c r="H70" s="2" t="str">
        <f>_xlfn.XLOOKUP(orders!C70,customers!$A$1:$A$1001,customers!G69:G1069,,0)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8">
        <f>INDEX(products!$A$1:$G$49,MATCH(orders!$D70,products!$A$1:$A$49,0),MATCH(orders!L$1,products!$A$1:$G$1,0))</f>
        <v>2.9849999999999999</v>
      </c>
      <c r="M70" s="8">
        <f>L70*E70</f>
        <v>2.9849999999999999</v>
      </c>
      <c r="N70" t="str">
        <f t="shared" si="2"/>
        <v>Robusta</v>
      </c>
      <c r="O70" t="str">
        <f t="shared" si="3"/>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f>
        <v>grizzello1x@symantec.com</v>
      </c>
      <c r="H71" s="2" t="str">
        <f>_xlfn.XLOOKUP(orders!C71,customers!$A$1:$A$1001,customers!G70:G1070,,0)</f>
        <v>United States</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8">
        <f>INDEX(products!$A$1:$G$49,MATCH(orders!$D71,products!$A$1:$A$49,0),MATCH(orders!L$1,products!$A$1:$G$1,0))</f>
        <v>9.9499999999999993</v>
      </c>
      <c r="M71" s="8">
        <f>L71*E71</f>
        <v>59.699999999999996</v>
      </c>
      <c r="N71" t="str">
        <f t="shared" si="2"/>
        <v>Robusta</v>
      </c>
      <c r="O71" t="str">
        <f t="shared" si="3"/>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f>
        <v>slist1y@mapquest.com</v>
      </c>
      <c r="H72" s="2" t="str">
        <f>_xlfn.XLOOKUP(orders!C72,customers!$A$1:$A$1001,customers!G71:G1071,,0)</f>
        <v>Ireland</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8">
        <f>INDEX(products!$A$1:$G$49,MATCH(orders!$D72,products!$A$1:$A$49,0),MATCH(orders!L$1,products!$A$1:$G$1,0))</f>
        <v>34.154999999999994</v>
      </c>
      <c r="M72" s="8">
        <f>L72*E72</f>
        <v>136.61999999999998</v>
      </c>
      <c r="N72" t="str">
        <f t="shared" si="2"/>
        <v>Excelsa</v>
      </c>
      <c r="O72" t="str">
        <f t="shared" si="3"/>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f>
        <v>sedmondson1z@theguardian.com</v>
      </c>
      <c r="H73" s="2" t="str">
        <f>_xlfn.XLOOKUP(orders!C73,customers!$A$1:$A$1001,customers!G72:G1072,,0)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8">
        <f>INDEX(products!$A$1:$G$49,MATCH(orders!$D73,products!$A$1:$A$49,0),MATCH(orders!L$1,products!$A$1:$G$1,0))</f>
        <v>4.7549999999999999</v>
      </c>
      <c r="M73" s="8">
        <f>L73*E73</f>
        <v>9.51</v>
      </c>
      <c r="N73" t="str">
        <f t="shared" si="2"/>
        <v>Liberica</v>
      </c>
      <c r="O73" t="str">
        <f t="shared" si="3"/>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f>
        <v/>
      </c>
      <c r="H74" s="2" t="str">
        <f>_xlfn.XLOOKUP(orders!C74,customers!$A$1:$A$1001,customers!G73:G1073,,0)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8">
        <f>INDEX(products!$A$1:$G$49,MATCH(orders!$D74,products!$A$1:$A$49,0),MATCH(orders!L$1,products!$A$1:$G$1,0))</f>
        <v>25.874999999999996</v>
      </c>
      <c r="M74" s="8">
        <f>L74*E74</f>
        <v>77.624999999999986</v>
      </c>
      <c r="N74" t="str">
        <f t="shared" si="2"/>
        <v>Arabica</v>
      </c>
      <c r="O74" t="str">
        <f t="shared" si="3"/>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f>
        <v/>
      </c>
      <c r="H75" s="2" t="str">
        <f>_xlfn.XLOOKUP(orders!C75,customers!$A$1:$A$1001,customers!G74:G1074,,0)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8">
        <f>INDEX(products!$A$1:$G$49,MATCH(orders!$D75,products!$A$1:$A$49,0),MATCH(orders!L$1,products!$A$1:$G$1,0))</f>
        <v>4.3650000000000002</v>
      </c>
      <c r="M75" s="8">
        <f>L75*E75</f>
        <v>21.825000000000003</v>
      </c>
      <c r="N75" t="str">
        <f t="shared" si="2"/>
        <v>Liberica</v>
      </c>
      <c r="O75" t="str">
        <f t="shared" si="3"/>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f>
        <v>jrangall22@newsvine.com</v>
      </c>
      <c r="H76" s="2" t="str">
        <f>_xlfn.XLOOKUP(orders!C76,customers!$A$1:$A$1001,customers!G75:G1075,,0)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8">
        <f>INDEX(products!$A$1:$G$49,MATCH(orders!$D76,products!$A$1:$A$49,0),MATCH(orders!L$1,products!$A$1:$G$1,0))</f>
        <v>8.91</v>
      </c>
      <c r="M76" s="8">
        <f>L76*E76</f>
        <v>17.82</v>
      </c>
      <c r="N76" t="str">
        <f t="shared" si="2"/>
        <v>Excelsa</v>
      </c>
      <c r="O76" t="str">
        <f t="shared" si="3"/>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f>
        <v>kboorn23@ezinearticles.com</v>
      </c>
      <c r="H77" s="2" t="str">
        <f>_xlfn.XLOOKUP(orders!C77,customers!$A$1:$A$1001,customers!G76:G1076,,0)</f>
        <v>United States</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8">
        <f>INDEX(products!$A$1:$G$49,MATCH(orders!$D77,products!$A$1:$A$49,0),MATCH(orders!L$1,products!$A$1:$G$1,0))</f>
        <v>8.9499999999999993</v>
      </c>
      <c r="M77" s="8">
        <f>L77*E77</f>
        <v>53.699999999999996</v>
      </c>
      <c r="N77" t="str">
        <f t="shared" si="2"/>
        <v>Robusta</v>
      </c>
      <c r="O77" t="str">
        <f t="shared" si="3"/>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f>
        <v/>
      </c>
      <c r="H78" s="2" t="str">
        <f>_xlfn.XLOOKUP(orders!C78,customers!$A$1:$A$1001,customers!G77:G1077,,0)</f>
        <v>United States</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8">
        <f>INDEX(products!$A$1:$G$49,MATCH(orders!$D78,products!$A$1:$A$49,0),MATCH(orders!L$1,products!$A$1:$G$1,0))</f>
        <v>3.5849999999999995</v>
      </c>
      <c r="M78" s="8">
        <f>L78*E78</f>
        <v>3.5849999999999995</v>
      </c>
      <c r="N78" t="str">
        <f t="shared" si="2"/>
        <v>Robusta</v>
      </c>
      <c r="O78" t="str">
        <f t="shared" si="3"/>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f>
        <v>celgey25@webs.com</v>
      </c>
      <c r="H79" s="2" t="str">
        <f>_xlfn.XLOOKUP(orders!C79,customers!$A$1:$A$1001,customers!G78:G1078,,0)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8">
        <f>INDEX(products!$A$1:$G$49,MATCH(orders!$D79,products!$A$1:$A$49,0),MATCH(orders!L$1,products!$A$1:$G$1,0))</f>
        <v>3.645</v>
      </c>
      <c r="M79" s="8">
        <f>L79*E79</f>
        <v>7.29</v>
      </c>
      <c r="N79" t="str">
        <f t="shared" si="2"/>
        <v>Excelsa</v>
      </c>
      <c r="O79" t="str">
        <f t="shared" si="3"/>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f>
        <v>lmizzi26@rakuten.co.jp</v>
      </c>
      <c r="H80" s="2" t="str">
        <f>_xlfn.XLOOKUP(orders!C80,customers!$A$1:$A$1001,customers!G79:G1079,,0)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8">
        <f>INDEX(products!$A$1:$G$49,MATCH(orders!$D80,products!$A$1:$A$49,0),MATCH(orders!L$1,products!$A$1:$G$1,0))</f>
        <v>6.75</v>
      </c>
      <c r="M80" s="8">
        <f>L80*E80</f>
        <v>40.5</v>
      </c>
      <c r="N80" t="str">
        <f t="shared" si="2"/>
        <v>Arabica</v>
      </c>
      <c r="O80" t="str">
        <f t="shared" si="3"/>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f>
        <v>cgiacomazzo27@jigsy.com</v>
      </c>
      <c r="H81" s="2" t="str">
        <f>_xlfn.XLOOKUP(orders!C81,customers!$A$1:$A$1001,customers!G80:G1080,,0)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8">
        <f>INDEX(products!$A$1:$G$49,MATCH(orders!$D81,products!$A$1:$A$49,0),MATCH(orders!L$1,products!$A$1:$G$1,0))</f>
        <v>11.95</v>
      </c>
      <c r="M81" s="8">
        <f>L81*E81</f>
        <v>47.8</v>
      </c>
      <c r="N81" t="str">
        <f t="shared" si="2"/>
        <v>Robusta</v>
      </c>
      <c r="O81" t="str">
        <f t="shared" si="3"/>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f>
        <v>aarnow28@arizona.edu</v>
      </c>
      <c r="H82" s="2" t="str">
        <f>_xlfn.XLOOKUP(orders!C82,customers!$A$1:$A$1001,customers!G81:G1081,,0)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8">
        <f>INDEX(products!$A$1:$G$49,MATCH(orders!$D82,products!$A$1:$A$49,0),MATCH(orders!L$1,products!$A$1:$G$1,0))</f>
        <v>7.77</v>
      </c>
      <c r="M82" s="8">
        <f>L82*E82</f>
        <v>38.849999999999994</v>
      </c>
      <c r="N82" t="str">
        <f t="shared" si="2"/>
        <v>Arabica</v>
      </c>
      <c r="O82" t="str">
        <f t="shared" si="3"/>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f>
        <v>syann29@senate.gov</v>
      </c>
      <c r="H83" s="2" t="str">
        <f>_xlfn.XLOOKUP(orders!C83,customers!$A$1:$A$1001,customers!G82:G1082,,0)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8">
        <f>INDEX(products!$A$1:$G$49,MATCH(orders!$D83,products!$A$1:$A$49,0),MATCH(orders!L$1,products!$A$1:$G$1,0))</f>
        <v>36.454999999999998</v>
      </c>
      <c r="M83" s="8">
        <f>L83*E83</f>
        <v>109.36499999999999</v>
      </c>
      <c r="N83" t="str">
        <f t="shared" si="2"/>
        <v>Liberica</v>
      </c>
      <c r="O83" t="str">
        <f t="shared" si="3"/>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f>
        <v>bnaulls2a@tiny.cc</v>
      </c>
      <c r="H84" s="2" t="str">
        <f>_xlfn.XLOOKUP(orders!C84,customers!$A$1:$A$1001,customers!G83:G1083,,0)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8">
        <f>INDEX(products!$A$1:$G$49,MATCH(orders!$D84,products!$A$1:$A$49,0),MATCH(orders!L$1,products!$A$1:$G$1,0))</f>
        <v>33.464999999999996</v>
      </c>
      <c r="M84" s="8">
        <f>L84*E84</f>
        <v>100.39499999999998</v>
      </c>
      <c r="N84" t="str">
        <f t="shared" si="2"/>
        <v>Liberica</v>
      </c>
      <c r="O84" t="str">
        <f t="shared" si="3"/>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f>
        <v/>
      </c>
      <c r="H85" s="2" t="str">
        <f>_xlfn.XLOOKUP(orders!C85,customers!$A$1:$A$1001,customers!G84:G1084,,0)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8">
        <f>INDEX(products!$A$1:$G$49,MATCH(orders!$D85,products!$A$1:$A$49,0),MATCH(orders!L$1,products!$A$1:$G$1,0))</f>
        <v>20.584999999999997</v>
      </c>
      <c r="M85" s="8">
        <f>L85*E85</f>
        <v>82.339999999999989</v>
      </c>
      <c r="N85" t="str">
        <f t="shared" si="2"/>
        <v>Robusta</v>
      </c>
      <c r="O85" t="str">
        <f t="shared" si="3"/>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f>
        <v>zsherewood2c@apache.org</v>
      </c>
      <c r="H86" s="2" t="str">
        <f>_xlfn.XLOOKUP(orders!C86,customers!$A$1:$A$1001,customers!G85:G1085,,0)</f>
        <v>Ireland</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8">
        <f>INDEX(products!$A$1:$G$49,MATCH(orders!$D86,products!$A$1:$A$49,0),MATCH(orders!L$1,products!$A$1:$G$1,0))</f>
        <v>9.51</v>
      </c>
      <c r="M86" s="8">
        <f>L86*E86</f>
        <v>9.51</v>
      </c>
      <c r="N86" t="str">
        <f t="shared" si="2"/>
        <v>Liberica</v>
      </c>
      <c r="O86" t="str">
        <f t="shared" si="3"/>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f>
        <v>jdufaire2d@fc2.com</v>
      </c>
      <c r="H87" s="2" t="str">
        <f>_xlfn.XLOOKUP(orders!C87,customers!$A$1:$A$1001,customers!G86:G1086,,0)</f>
        <v>United Kingdom</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8">
        <f>INDEX(products!$A$1:$G$49,MATCH(orders!$D87,products!$A$1:$A$49,0),MATCH(orders!L$1,products!$A$1:$G$1,0))</f>
        <v>29.784999999999997</v>
      </c>
      <c r="M87" s="8">
        <f>L87*E87</f>
        <v>89.35499999999999</v>
      </c>
      <c r="N87" t="str">
        <f t="shared" si="2"/>
        <v>Arabica</v>
      </c>
      <c r="O87" t="str">
        <f t="shared" si="3"/>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f>
        <v>jdufaire2d@fc2.com</v>
      </c>
      <c r="H88" s="2" t="str">
        <f>_xlfn.XLOOKUP(orders!C88,customers!$A$1:$A$1001,customers!G87:G1087,,0)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8">
        <f>INDEX(products!$A$1:$G$49,MATCH(orders!$D88,products!$A$1:$A$49,0),MATCH(orders!L$1,products!$A$1:$G$1,0))</f>
        <v>2.9849999999999999</v>
      </c>
      <c r="M88" s="8">
        <f>L88*E88</f>
        <v>11.94</v>
      </c>
      <c r="N88" t="str">
        <f t="shared" si="2"/>
        <v>Arabica</v>
      </c>
      <c r="O88" t="str">
        <f t="shared" si="3"/>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f>
        <v>bkeaveney2f@netlog.com</v>
      </c>
      <c r="H89" s="2" t="str">
        <f>_xlfn.XLOOKUP(orders!C89,customers!$A$1:$A$1001,customers!G88:G1088,,0)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8">
        <f>INDEX(products!$A$1:$G$49,MATCH(orders!$D89,products!$A$1:$A$49,0),MATCH(orders!L$1,products!$A$1:$G$1,0))</f>
        <v>11.25</v>
      </c>
      <c r="M89" s="8">
        <f>L89*E89</f>
        <v>33.75</v>
      </c>
      <c r="N89" t="str">
        <f t="shared" si="2"/>
        <v>Arabica</v>
      </c>
      <c r="O89" t="str">
        <f t="shared" si="3"/>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f>
        <v>egrise2g@cargocollective.com</v>
      </c>
      <c r="H90" s="2" t="str">
        <f>_xlfn.XLOOKUP(orders!C90,customers!$A$1:$A$1001,customers!G89:G1089,,0)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8">
        <f>INDEX(products!$A$1:$G$49,MATCH(orders!$D90,products!$A$1:$A$49,0),MATCH(orders!L$1,products!$A$1:$G$1,0))</f>
        <v>11.95</v>
      </c>
      <c r="M90" s="8">
        <f>L90*E90</f>
        <v>35.849999999999994</v>
      </c>
      <c r="N90" t="str">
        <f t="shared" si="2"/>
        <v>Robusta</v>
      </c>
      <c r="O90" t="str">
        <f t="shared" si="3"/>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f>
        <v>tgottelier2h@vistaprint.com</v>
      </c>
      <c r="H91" s="2" t="str">
        <f>_xlfn.XLOOKUP(orders!C91,customers!$A$1:$A$1001,customers!G90:G1090,,0)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8">
        <f>INDEX(products!$A$1:$G$49,MATCH(orders!$D91,products!$A$1:$A$49,0),MATCH(orders!L$1,products!$A$1:$G$1,0))</f>
        <v>12.95</v>
      </c>
      <c r="M91" s="8">
        <f>L91*E91</f>
        <v>77.699999999999989</v>
      </c>
      <c r="N91" t="str">
        <f t="shared" si="2"/>
        <v>Arabica</v>
      </c>
      <c r="O91" t="str">
        <f t="shared" si="3"/>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f>
        <v/>
      </c>
      <c r="H92" s="2" t="str">
        <f>_xlfn.XLOOKUP(orders!C92,customers!$A$1:$A$1001,customers!G91:G1091,,0)</f>
        <v>United States</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8">
        <f>INDEX(products!$A$1:$G$49,MATCH(orders!$D92,products!$A$1:$A$49,0),MATCH(orders!L$1,products!$A$1:$G$1,0))</f>
        <v>12.95</v>
      </c>
      <c r="M92" s="8">
        <f>L92*E92</f>
        <v>51.8</v>
      </c>
      <c r="N92" t="str">
        <f t="shared" si="2"/>
        <v>Arabica</v>
      </c>
      <c r="O92" t="str">
        <f t="shared" si="3"/>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f>
        <v>agreenhead2j@dailymail.co.uk</v>
      </c>
      <c r="H93" s="2" t="str">
        <f>_xlfn.XLOOKUP(orders!C93,customers!$A$1:$A$1001,customers!G92:G1092,,0)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8">
        <f>INDEX(products!$A$1:$G$49,MATCH(orders!$D93,products!$A$1:$A$49,0),MATCH(orders!L$1,products!$A$1:$G$1,0))</f>
        <v>25.874999999999996</v>
      </c>
      <c r="M93" s="8">
        <f>L93*E93</f>
        <v>103.49999999999999</v>
      </c>
      <c r="N93" t="str">
        <f t="shared" si="2"/>
        <v>Arabica</v>
      </c>
      <c r="O93" t="str">
        <f t="shared" si="3"/>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f>
        <v/>
      </c>
      <c r="H94" s="2" t="str">
        <f>_xlfn.XLOOKUP(orders!C94,customers!$A$1:$A$1001,customers!G93:G1093,,0)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8">
        <f>INDEX(products!$A$1:$G$49,MATCH(orders!$D94,products!$A$1:$A$49,0),MATCH(orders!L$1,products!$A$1:$G$1,0))</f>
        <v>14.85</v>
      </c>
      <c r="M94" s="8">
        <f>L94*E94</f>
        <v>44.55</v>
      </c>
      <c r="N94" t="str">
        <f t="shared" si="2"/>
        <v>Excelsa</v>
      </c>
      <c r="O94" t="str">
        <f t="shared" si="3"/>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f>
        <v>elangcaster2l@spotify.com</v>
      </c>
      <c r="H95" s="2" t="str">
        <f>_xlfn.XLOOKUP(orders!C95,customers!$A$1:$A$1001,customers!G94:G1094,,0)</f>
        <v>United States</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8">
        <f>INDEX(products!$A$1:$G$49,MATCH(orders!$D95,products!$A$1:$A$49,0),MATCH(orders!L$1,products!$A$1:$G$1,0))</f>
        <v>8.91</v>
      </c>
      <c r="M95" s="8">
        <f>L95*E95</f>
        <v>35.64</v>
      </c>
      <c r="N95" t="str">
        <f t="shared" si="2"/>
        <v>Excelsa</v>
      </c>
      <c r="O95" t="str">
        <f t="shared" si="3"/>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f>
        <v/>
      </c>
      <c r="H96" s="2" t="str">
        <f>_xlfn.XLOOKUP(orders!C96,customers!$A$1:$A$1001,customers!G95:G1095,,0)</f>
        <v>United States</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8">
        <f>INDEX(products!$A$1:$G$49,MATCH(orders!$D96,products!$A$1:$A$49,0),MATCH(orders!L$1,products!$A$1:$G$1,0))</f>
        <v>2.9849999999999999</v>
      </c>
      <c r="M96" s="8">
        <f>L96*E96</f>
        <v>17.91</v>
      </c>
      <c r="N96" t="str">
        <f t="shared" si="2"/>
        <v>Arabica</v>
      </c>
      <c r="O96" t="str">
        <f t="shared" si="3"/>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f>
        <v>nmagauran2n@51.la</v>
      </c>
      <c r="H97" s="2" t="str">
        <f>_xlfn.XLOOKUP(orders!C97,customers!$A$1:$A$1001,customers!G96:G1096,,0)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8">
        <f>INDEX(products!$A$1:$G$49,MATCH(orders!$D97,products!$A$1:$A$49,0),MATCH(orders!L$1,products!$A$1:$G$1,0))</f>
        <v>25.874999999999996</v>
      </c>
      <c r="M97" s="8">
        <f>L97*E97</f>
        <v>155.24999999999997</v>
      </c>
      <c r="N97" t="str">
        <f t="shared" si="2"/>
        <v>Arabica</v>
      </c>
      <c r="O97" t="str">
        <f t="shared" si="3"/>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f>
        <v>vkirdsch2o@google.fr</v>
      </c>
      <c r="H98" s="2" t="str">
        <f>_xlfn.XLOOKUP(orders!C98,customers!$A$1:$A$1001,customers!G97:G1097,,0)</f>
        <v>Ireland</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8">
        <f>INDEX(products!$A$1:$G$49,MATCH(orders!$D98,products!$A$1:$A$49,0),MATCH(orders!L$1,products!$A$1:$G$1,0))</f>
        <v>2.9849999999999999</v>
      </c>
      <c r="M98" s="8">
        <f>L98*E98</f>
        <v>5.97</v>
      </c>
      <c r="N98" t="str">
        <f t="shared" si="2"/>
        <v>Arabica</v>
      </c>
      <c r="O98" t="str">
        <f t="shared" si="3"/>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f>
        <v>iwhapple2p@com.com</v>
      </c>
      <c r="H99" s="2" t="str">
        <f>_xlfn.XLOOKUP(orders!C99,customers!$A$1:$A$1001,customers!G98:G1098,,0)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8">
        <f>INDEX(products!$A$1:$G$49,MATCH(orders!$D99,products!$A$1:$A$49,0),MATCH(orders!L$1,products!$A$1:$G$1,0))</f>
        <v>6.75</v>
      </c>
      <c r="M99" s="8">
        <f>L99*E99</f>
        <v>13.5</v>
      </c>
      <c r="N99" t="str">
        <f t="shared" si="2"/>
        <v>Arabica</v>
      </c>
      <c r="O99" t="str">
        <f t="shared" si="3"/>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f>
        <v/>
      </c>
      <c r="H100" s="2" t="str">
        <f>_xlfn.XLOOKUP(orders!C100,customers!$A$1:$A$1001,customers!G99:G1099,,0)</f>
        <v>United States</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8">
        <f>INDEX(products!$A$1:$G$49,MATCH(orders!$D100,products!$A$1:$A$49,0),MATCH(orders!L$1,products!$A$1:$G$1,0))</f>
        <v>2.9849999999999999</v>
      </c>
      <c r="M100" s="8">
        <f>L100*E100</f>
        <v>2.9849999999999999</v>
      </c>
      <c r="N100" t="str">
        <f t="shared" si="2"/>
        <v>Arabica</v>
      </c>
      <c r="O100" t="str">
        <f t="shared" si="3"/>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f>
        <v/>
      </c>
      <c r="H101" s="2" t="str">
        <f>_xlfn.XLOOKUP(orders!C101,customers!$A$1:$A$1001,customers!G100:G1100,,0)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8">
        <f>INDEX(products!$A$1:$G$49,MATCH(orders!$D101,products!$A$1:$A$49,0),MATCH(orders!L$1,products!$A$1:$G$1,0))</f>
        <v>4.3650000000000002</v>
      </c>
      <c r="M101" s="8">
        <f>L101*E101</f>
        <v>13.095000000000001</v>
      </c>
      <c r="N101" t="str">
        <f t="shared" si="2"/>
        <v>Liberica</v>
      </c>
      <c r="O101" t="str">
        <f t="shared" si="3"/>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f>
        <v/>
      </c>
      <c r="H102" s="2" t="str">
        <f>_xlfn.XLOOKUP(orders!C102,customers!$A$1:$A$1001,customers!G101:G1101,,0)</f>
        <v>United Kingdom</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8">
        <f>INDEX(products!$A$1:$G$49,MATCH(orders!$D102,products!$A$1:$A$49,0),MATCH(orders!L$1,products!$A$1:$G$1,0))</f>
        <v>3.8849999999999998</v>
      </c>
      <c r="M102" s="8">
        <f>L102*E102</f>
        <v>7.77</v>
      </c>
      <c r="N102" t="str">
        <f t="shared" si="2"/>
        <v>Arabica</v>
      </c>
      <c r="O102" t="str">
        <f t="shared" si="3"/>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f>
        <v>nyoules2t@reference.com</v>
      </c>
      <c r="H103" s="2" t="str">
        <f>_xlfn.XLOOKUP(orders!C103,customers!$A$1:$A$1001,customers!G102:G1102,,0)</f>
        <v>United States</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8">
        <f>INDEX(products!$A$1:$G$49,MATCH(orders!$D103,products!$A$1:$A$49,0),MATCH(orders!L$1,products!$A$1:$G$1,0))</f>
        <v>29.784999999999997</v>
      </c>
      <c r="M103" s="8">
        <f>L103*E103</f>
        <v>148.92499999999998</v>
      </c>
      <c r="N103" t="str">
        <f t="shared" si="2"/>
        <v>Liberica</v>
      </c>
      <c r="O103" t="str">
        <f t="shared" si="3"/>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f>
        <v>daizikovitz2u@answers.com</v>
      </c>
      <c r="H104" s="2" t="str">
        <f>_xlfn.XLOOKUP(orders!C104,customers!$A$1:$A$1001,customers!G103:G1103,,0)</f>
        <v>United States</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8">
        <f>INDEX(products!$A$1:$G$49,MATCH(orders!$D104,products!$A$1:$A$49,0),MATCH(orders!L$1,products!$A$1:$G$1,0))</f>
        <v>12.95</v>
      </c>
      <c r="M104" s="8">
        <f>L104*E104</f>
        <v>38.849999999999994</v>
      </c>
      <c r="N104" t="str">
        <f t="shared" si="2"/>
        <v>Liberica</v>
      </c>
      <c r="O104" t="str">
        <f t="shared" si="3"/>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f>
        <v>brevel2v@fastcompany.com</v>
      </c>
      <c r="H105" s="2" t="str">
        <f>_xlfn.XLOOKUP(orders!C105,customers!$A$1:$A$1001,customers!G104:G1104,,0)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8">
        <f>INDEX(products!$A$1:$G$49,MATCH(orders!$D105,products!$A$1:$A$49,0),MATCH(orders!L$1,products!$A$1:$G$1,0))</f>
        <v>2.9849999999999999</v>
      </c>
      <c r="M105" s="8">
        <f>L105*E105</f>
        <v>11.94</v>
      </c>
      <c r="N105" t="str">
        <f t="shared" si="2"/>
        <v>Robusta</v>
      </c>
      <c r="O105" t="str">
        <f t="shared" si="3"/>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f>
        <v>epriddis2w@nationalgeographic.com</v>
      </c>
      <c r="H106" s="2" t="str">
        <f>_xlfn.XLOOKUP(orders!C106,customers!$A$1:$A$1001,customers!G105:G1105,,0)</f>
        <v>Ireland</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8">
        <f>INDEX(products!$A$1:$G$49,MATCH(orders!$D106,products!$A$1:$A$49,0),MATCH(orders!L$1,products!$A$1:$G$1,0))</f>
        <v>14.55</v>
      </c>
      <c r="M106" s="8">
        <f>L106*E106</f>
        <v>87.300000000000011</v>
      </c>
      <c r="N106" t="str">
        <f t="shared" si="2"/>
        <v>Liberica</v>
      </c>
      <c r="O106" t="str">
        <f t="shared" si="3"/>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f>
        <v>qveel2x@jugem.jp</v>
      </c>
      <c r="H107" s="2" t="str">
        <f>_xlfn.XLOOKUP(orders!C107,customers!$A$1:$A$1001,customers!G106:G1106,,0)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8">
        <f>INDEX(products!$A$1:$G$49,MATCH(orders!$D107,products!$A$1:$A$49,0),MATCH(orders!L$1,products!$A$1:$G$1,0))</f>
        <v>6.75</v>
      </c>
      <c r="M107" s="8">
        <f>L107*E107</f>
        <v>40.5</v>
      </c>
      <c r="N107" t="str">
        <f t="shared" si="2"/>
        <v>Arabica</v>
      </c>
      <c r="O107" t="str">
        <f t="shared" si="3"/>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f>
        <v>lconyers2y@twitter.com</v>
      </c>
      <c r="H108" s="2" t="str">
        <f>_xlfn.XLOOKUP(orders!C108,customers!$A$1:$A$1001,customers!G107:G1107,,0)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8">
        <f>INDEX(products!$A$1:$G$49,MATCH(orders!$D108,products!$A$1:$A$49,0),MATCH(orders!L$1,products!$A$1:$G$1,0))</f>
        <v>12.15</v>
      </c>
      <c r="M108" s="8">
        <f>L108*E108</f>
        <v>24.3</v>
      </c>
      <c r="N108" t="str">
        <f t="shared" si="2"/>
        <v>Excelsa</v>
      </c>
      <c r="O108" t="str">
        <f t="shared" si="3"/>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f>
        <v>pwye2z@dagondesign.com</v>
      </c>
      <c r="H109" s="2" t="str">
        <f>_xlfn.XLOOKUP(orders!C109,customers!$A$1:$A$1001,customers!G108:G1108,,0)</f>
        <v>Ireland</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8">
        <f>INDEX(products!$A$1:$G$49,MATCH(orders!$D109,products!$A$1:$A$49,0),MATCH(orders!L$1,products!$A$1:$G$1,0))</f>
        <v>5.97</v>
      </c>
      <c r="M109" s="8">
        <f>L109*E109</f>
        <v>17.91</v>
      </c>
      <c r="N109" t="str">
        <f t="shared" si="2"/>
        <v>Robusta</v>
      </c>
      <c r="O109" t="str">
        <f t="shared" si="3"/>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f>
        <v/>
      </c>
      <c r="H110" s="2" t="str">
        <f>_xlfn.XLOOKUP(orders!C110,customers!$A$1:$A$1001,customers!G109:G1109,,0)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8">
        <f>INDEX(products!$A$1:$G$49,MATCH(orders!$D110,products!$A$1:$A$49,0),MATCH(orders!L$1,products!$A$1:$G$1,0))</f>
        <v>6.75</v>
      </c>
      <c r="M110" s="8">
        <f>L110*E110</f>
        <v>27</v>
      </c>
      <c r="N110" t="str">
        <f t="shared" si="2"/>
        <v>Arabica</v>
      </c>
      <c r="O110" t="str">
        <f t="shared" si="3"/>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f>
        <v>tsheryn31@mtv.com</v>
      </c>
      <c r="H111" s="2" t="str">
        <f>_xlfn.XLOOKUP(orders!C111,customers!$A$1:$A$1001,customers!G110:G1110,,0)</f>
        <v>Ireland</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8">
        <f>INDEX(products!$A$1:$G$49,MATCH(orders!$D111,products!$A$1:$A$49,0),MATCH(orders!L$1,products!$A$1:$G$1,0))</f>
        <v>7.77</v>
      </c>
      <c r="M111" s="8">
        <f>L111*E111</f>
        <v>7.77</v>
      </c>
      <c r="N111" t="str">
        <f t="shared" si="2"/>
        <v>Liberica</v>
      </c>
      <c r="O111" t="str">
        <f t="shared" si="3"/>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f>
        <v>mredgrave32@cargocollective.com</v>
      </c>
      <c r="H112" s="2" t="str">
        <f>_xlfn.XLOOKUP(orders!C112,customers!$A$1:$A$1001,customers!G111:G1111,,0)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8">
        <f>INDEX(products!$A$1:$G$49,MATCH(orders!$D112,products!$A$1:$A$49,0),MATCH(orders!L$1,products!$A$1:$G$1,0))</f>
        <v>4.4550000000000001</v>
      </c>
      <c r="M112" s="8">
        <f>L112*E112</f>
        <v>13.365</v>
      </c>
      <c r="N112" t="str">
        <f t="shared" si="2"/>
        <v>Excelsa</v>
      </c>
      <c r="O112" t="str">
        <f t="shared" si="3"/>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f>
        <v>bfominov33@yale.edu</v>
      </c>
      <c r="H113" s="2" t="str">
        <f>_xlfn.XLOOKUP(orders!C113,customers!$A$1:$A$1001,customers!G112:G1112,,0)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8">
        <f>INDEX(products!$A$1:$G$49,MATCH(orders!$D113,products!$A$1:$A$49,0),MATCH(orders!L$1,products!$A$1:$G$1,0))</f>
        <v>5.3699999999999992</v>
      </c>
      <c r="M113" s="8">
        <f>L113*E113</f>
        <v>26.849999999999994</v>
      </c>
      <c r="N113" t="str">
        <f t="shared" si="2"/>
        <v>Robusta</v>
      </c>
      <c r="O113" t="str">
        <f t="shared" si="3"/>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f>
        <v>scritchlow34@un.org</v>
      </c>
      <c r="H114" s="2" t="str">
        <f>_xlfn.XLOOKUP(orders!C114,customers!$A$1:$A$1001,customers!G113:G1113,,0)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8">
        <f>INDEX(products!$A$1:$G$49,MATCH(orders!$D114,products!$A$1:$A$49,0),MATCH(orders!L$1,products!$A$1:$G$1,0))</f>
        <v>11.25</v>
      </c>
      <c r="M114" s="8">
        <f>L114*E114</f>
        <v>11.25</v>
      </c>
      <c r="N114" t="str">
        <f t="shared" si="2"/>
        <v>Arabica</v>
      </c>
      <c r="O114" t="str">
        <f t="shared" si="3"/>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f>
        <v>msteptow35@earthlink.net</v>
      </c>
      <c r="H115" s="2" t="str">
        <f>_xlfn.XLOOKUP(orders!C115,customers!$A$1:$A$1001,customers!G114:G1114,,0)</f>
        <v>United States</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8">
        <f>INDEX(products!$A$1:$G$49,MATCH(orders!$D115,products!$A$1:$A$49,0),MATCH(orders!L$1,products!$A$1:$G$1,0))</f>
        <v>14.55</v>
      </c>
      <c r="M115" s="8">
        <f>L115*E115</f>
        <v>14.55</v>
      </c>
      <c r="N115" t="str">
        <f t="shared" si="2"/>
        <v>Liberica</v>
      </c>
      <c r="O115" t="str">
        <f t="shared" si="3"/>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f>
        <v/>
      </c>
      <c r="H116" s="2" t="str">
        <f>_xlfn.XLOOKUP(orders!C116,customers!$A$1:$A$1001,customers!G115:G1115,,0)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8">
        <f>INDEX(products!$A$1:$G$49,MATCH(orders!$D116,products!$A$1:$A$49,0),MATCH(orders!L$1,products!$A$1:$G$1,0))</f>
        <v>3.5849999999999995</v>
      </c>
      <c r="M116" s="8">
        <f>L116*E116</f>
        <v>14.339999999999998</v>
      </c>
      <c r="N116" t="str">
        <f t="shared" si="2"/>
        <v>Robusta</v>
      </c>
      <c r="O116" t="str">
        <f t="shared" si="3"/>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f>
        <v>imulliner37@pinterest.com</v>
      </c>
      <c r="H117" s="2" t="str">
        <f>_xlfn.XLOOKUP(orders!C117,customers!$A$1:$A$1001,customers!G116:G1116,,0)</f>
        <v>United States</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8">
        <f>INDEX(products!$A$1:$G$49,MATCH(orders!$D117,products!$A$1:$A$49,0),MATCH(orders!L$1,products!$A$1:$G$1,0))</f>
        <v>15.85</v>
      </c>
      <c r="M117" s="8">
        <f>L117*E117</f>
        <v>15.85</v>
      </c>
      <c r="N117" t="str">
        <f t="shared" si="2"/>
        <v>Liberica</v>
      </c>
      <c r="O117" t="str">
        <f t="shared" si="3"/>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f>
        <v>gstandley38@dion.ne.jp</v>
      </c>
      <c r="H118" s="2" t="str">
        <f>_xlfn.XLOOKUP(orders!C118,customers!$A$1:$A$1001,customers!G117:G1117,,0)</f>
        <v>United Kingdom</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8">
        <f>INDEX(products!$A$1:$G$49,MATCH(orders!$D118,products!$A$1:$A$49,0),MATCH(orders!L$1,products!$A$1:$G$1,0))</f>
        <v>4.7549999999999999</v>
      </c>
      <c r="M118" s="8">
        <f>L118*E118</f>
        <v>19.02</v>
      </c>
      <c r="N118" t="str">
        <f t="shared" si="2"/>
        <v>Liberica</v>
      </c>
      <c r="O118" t="str">
        <f t="shared" si="3"/>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f>
        <v>bdrage39@youku.com</v>
      </c>
      <c r="H119" s="2" t="str">
        <f>_xlfn.XLOOKUP(orders!C119,customers!$A$1:$A$1001,customers!G118:G1118,,0)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8">
        <f>INDEX(products!$A$1:$G$49,MATCH(orders!$D119,products!$A$1:$A$49,0),MATCH(orders!L$1,products!$A$1:$G$1,0))</f>
        <v>9.51</v>
      </c>
      <c r="M119" s="8">
        <f>L119*E119</f>
        <v>38.04</v>
      </c>
      <c r="N119" t="str">
        <f t="shared" si="2"/>
        <v>Liberica</v>
      </c>
      <c r="O119" t="str">
        <f t="shared" si="3"/>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f>
        <v>myallop3a@fema.gov</v>
      </c>
      <c r="H120" s="2" t="str">
        <f>_xlfn.XLOOKUP(orders!C120,customers!$A$1:$A$1001,customers!G119:G1119,,0)</f>
        <v>Ireland</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8">
        <f>INDEX(products!$A$1:$G$49,MATCH(orders!$D120,products!$A$1:$A$49,0),MATCH(orders!L$1,products!$A$1:$G$1,0))</f>
        <v>7.29</v>
      </c>
      <c r="M120" s="8">
        <f>L120*E120</f>
        <v>21.87</v>
      </c>
      <c r="N120" t="str">
        <f t="shared" si="2"/>
        <v>Excelsa</v>
      </c>
      <c r="O120" t="str">
        <f t="shared" si="3"/>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f>
        <v>cswitsur3b@chronoengine.com</v>
      </c>
      <c r="H121" s="2" t="str">
        <f>_xlfn.XLOOKUP(orders!C121,customers!$A$1:$A$1001,customers!G120:G1120,,0)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8">
        <f>INDEX(products!$A$1:$G$49,MATCH(orders!$D121,products!$A$1:$A$49,0),MATCH(orders!L$1,products!$A$1:$G$1,0))</f>
        <v>4.125</v>
      </c>
      <c r="M121" s="8">
        <f>L121*E121</f>
        <v>4.125</v>
      </c>
      <c r="N121" t="str">
        <f t="shared" si="2"/>
        <v>Excelsa</v>
      </c>
      <c r="O121" t="str">
        <f t="shared" si="3"/>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f>
        <v>cswitsur3b@chronoengine.com</v>
      </c>
      <c r="H122" s="2" t="str">
        <f>_xlfn.XLOOKUP(orders!C122,customers!$A$1:$A$1001,customers!G121:G1121,,0)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8">
        <f>INDEX(products!$A$1:$G$49,MATCH(orders!$D122,products!$A$1:$A$49,0),MATCH(orders!L$1,products!$A$1:$G$1,0))</f>
        <v>3.8849999999999998</v>
      </c>
      <c r="M122" s="8">
        <f>L122*E122</f>
        <v>3.8849999999999998</v>
      </c>
      <c r="N122" t="str">
        <f t="shared" si="2"/>
        <v>Arabica</v>
      </c>
      <c r="O122" t="str">
        <f t="shared" si="3"/>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f>
        <v>cswitsur3b@chronoengine.com</v>
      </c>
      <c r="H123" s="2" t="str">
        <f>_xlfn.XLOOKUP(orders!C123,customers!$A$1:$A$1001,customers!G122:G1122,,0)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8">
        <f>INDEX(products!$A$1:$G$49,MATCH(orders!$D123,products!$A$1:$A$49,0),MATCH(orders!L$1,products!$A$1:$G$1,0))</f>
        <v>13.75</v>
      </c>
      <c r="M123" s="8">
        <f>L123*E123</f>
        <v>68.75</v>
      </c>
      <c r="N123" t="str">
        <f t="shared" si="2"/>
        <v>Excelsa</v>
      </c>
      <c r="O123" t="str">
        <f t="shared" si="3"/>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f>
        <v>mludwell3e@blogger.com</v>
      </c>
      <c r="H124" s="2" t="str">
        <f>_xlfn.XLOOKUP(orders!C124,customers!$A$1:$A$1001,customers!G123:G1123,,0)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8">
        <f>INDEX(products!$A$1:$G$49,MATCH(orders!$D124,products!$A$1:$A$49,0),MATCH(orders!L$1,products!$A$1:$G$1,0))</f>
        <v>5.97</v>
      </c>
      <c r="M124" s="8">
        <f>L124*E124</f>
        <v>23.88</v>
      </c>
      <c r="N124" t="str">
        <f t="shared" si="2"/>
        <v>Arabica</v>
      </c>
      <c r="O124" t="str">
        <f t="shared" si="3"/>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f>
        <v>dbeauchamp3f@usda.gov</v>
      </c>
      <c r="H125" s="2" t="str">
        <f>_xlfn.XLOOKUP(orders!C125,customers!$A$1:$A$1001,customers!G124:G1124,,0)</f>
        <v>United Kingdom</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8">
        <f>INDEX(products!$A$1:$G$49,MATCH(orders!$D125,products!$A$1:$A$49,0),MATCH(orders!L$1,products!$A$1:$G$1,0))</f>
        <v>36.454999999999998</v>
      </c>
      <c r="M125" s="8">
        <f>L125*E125</f>
        <v>145.82</v>
      </c>
      <c r="N125" t="str">
        <f t="shared" si="2"/>
        <v>Liberica</v>
      </c>
      <c r="O125" t="str">
        <f t="shared" si="3"/>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f>
        <v>srodliff3g@ted.com</v>
      </c>
      <c r="H126" s="2" t="str">
        <f>_xlfn.XLOOKUP(orders!C126,customers!$A$1:$A$1001,customers!G125:G1125,,0)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8">
        <f>INDEX(products!$A$1:$G$49,MATCH(orders!$D126,products!$A$1:$A$49,0),MATCH(orders!L$1,products!$A$1:$G$1,0))</f>
        <v>4.3650000000000002</v>
      </c>
      <c r="M126" s="8">
        <f>L126*E126</f>
        <v>21.825000000000003</v>
      </c>
      <c r="N126" t="str">
        <f t="shared" si="2"/>
        <v>Liberica</v>
      </c>
      <c r="O126" t="str">
        <f t="shared" si="3"/>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f>
        <v>swoodham3h@businesswire.com</v>
      </c>
      <c r="H127" s="2" t="str">
        <f>_xlfn.XLOOKUP(orders!C127,customers!$A$1:$A$1001,customers!G126:G1126,,0)</f>
        <v>United States</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8">
        <f>INDEX(products!$A$1:$G$49,MATCH(orders!$D127,products!$A$1:$A$49,0),MATCH(orders!L$1,products!$A$1:$G$1,0))</f>
        <v>8.73</v>
      </c>
      <c r="M127" s="8">
        <f>L127*E127</f>
        <v>26.19</v>
      </c>
      <c r="N127" t="str">
        <f t="shared" si="2"/>
        <v>Liberica</v>
      </c>
      <c r="O127" t="str">
        <f t="shared" si="3"/>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f>
        <v>hsynnot3i@about.com</v>
      </c>
      <c r="H128" s="2" t="str">
        <f>_xlfn.XLOOKUP(orders!C128,customers!$A$1:$A$1001,customers!G127:G1127,,0)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8">
        <f>INDEX(products!$A$1:$G$49,MATCH(orders!$D128,products!$A$1:$A$49,0),MATCH(orders!L$1,products!$A$1:$G$1,0))</f>
        <v>11.25</v>
      </c>
      <c r="M128" s="8">
        <f>L128*E128</f>
        <v>11.25</v>
      </c>
      <c r="N128" t="str">
        <f t="shared" si="2"/>
        <v>Arabica</v>
      </c>
      <c r="O128" t="str">
        <f t="shared" si="3"/>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f>
        <v>rlepere3j@shop-pro.jp</v>
      </c>
      <c r="H129" s="2" t="str">
        <f>_xlfn.XLOOKUP(orders!C129,customers!$A$1:$A$1001,customers!G128:G1128,,0)</f>
        <v>United Kingdom</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8">
        <f>INDEX(products!$A$1:$G$49,MATCH(orders!$D129,products!$A$1:$A$49,0),MATCH(orders!L$1,products!$A$1:$G$1,0))</f>
        <v>12.95</v>
      </c>
      <c r="M129" s="8">
        <f>L129*E129</f>
        <v>77.699999999999989</v>
      </c>
      <c r="N129" t="str">
        <f t="shared" si="2"/>
        <v>Liberica</v>
      </c>
      <c r="O129" t="str">
        <f t="shared" si="3"/>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f>
        <v>twoofinden3k@businesswire.com</v>
      </c>
      <c r="H130" s="2" t="str">
        <f>_xlfn.XLOOKUP(orders!C130,customers!$A$1:$A$1001,customers!G129:G1129,,0)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8">
        <f>INDEX(products!$A$1:$G$49,MATCH(orders!$D130,products!$A$1:$A$49,0),MATCH(orders!L$1,products!$A$1:$G$1,0))</f>
        <v>6.75</v>
      </c>
      <c r="M130" s="8">
        <f>L130*E130</f>
        <v>6.75</v>
      </c>
      <c r="N130" t="str">
        <f t="shared" si="2"/>
        <v>Arabica</v>
      </c>
      <c r="O130" t="str">
        <f t="shared" si="3"/>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f>
        <v>edacca3l@google.pl</v>
      </c>
      <c r="H131" s="2" t="str">
        <f>_xlfn.XLOOKUP(orders!C131,customers!$A$1:$A$1001,customers!G130:G1130,,0)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8">
        <f>INDEX(products!$A$1:$G$49,MATCH(orders!$D131,products!$A$1:$A$49,0),MATCH(orders!L$1,products!$A$1:$G$1,0))</f>
        <v>12.15</v>
      </c>
      <c r="M131" s="8">
        <f>L131*E131</f>
        <v>12.15</v>
      </c>
      <c r="N131" t="str">
        <f t="shared" ref="N131:N194" si="4">IF(I131="Rob","Robusta",IF(I131="Exc","Excelsa",IF(I131="Ara","Arabica",IF(I131="Lib","Liberica",""))))</f>
        <v>Excelsa</v>
      </c>
      <c r="O131" t="str">
        <f t="shared" ref="O131:O194" si="5">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f>
        <v/>
      </c>
      <c r="H132" s="2" t="str">
        <f>_xlfn.XLOOKUP(orders!C132,customers!$A$1:$A$1001,customers!G131:G1131,,0)</f>
        <v>United States</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8">
        <f>INDEX(products!$A$1:$G$49,MATCH(orders!$D132,products!$A$1:$A$49,0),MATCH(orders!L$1,products!$A$1:$G$1,0))</f>
        <v>29.784999999999997</v>
      </c>
      <c r="M132" s="8">
        <f>L132*E132</f>
        <v>148.92499999999998</v>
      </c>
      <c r="N132" t="str">
        <f t="shared" si="4"/>
        <v>Arabica</v>
      </c>
      <c r="O132" t="str">
        <f t="shared" si="5"/>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f>
        <v>bhindsberg3n@blogs.com</v>
      </c>
      <c r="H133" s="2" t="str">
        <f>_xlfn.XLOOKUP(orders!C133,customers!$A$1:$A$1001,customers!G132:G1132,,0)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8">
        <f>INDEX(products!$A$1:$G$49,MATCH(orders!$D133,products!$A$1:$A$49,0),MATCH(orders!L$1,products!$A$1:$G$1,0))</f>
        <v>7.29</v>
      </c>
      <c r="M133" s="8">
        <f>L133*E133</f>
        <v>14.58</v>
      </c>
      <c r="N133" t="str">
        <f t="shared" si="4"/>
        <v>Excelsa</v>
      </c>
      <c r="O133" t="str">
        <f t="shared" si="5"/>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f>
        <v>orobins3o@salon.com</v>
      </c>
      <c r="H134" s="2" t="str">
        <f>_xlfn.XLOOKUP(orders!C134,customers!$A$1:$A$1001,customers!G133:G1133,,0)</f>
        <v>Ireland</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8">
        <f>INDEX(products!$A$1:$G$49,MATCH(orders!$D134,products!$A$1:$A$49,0),MATCH(orders!L$1,products!$A$1:$G$1,0))</f>
        <v>29.784999999999997</v>
      </c>
      <c r="M134" s="8">
        <f>L134*E134</f>
        <v>148.92499999999998</v>
      </c>
      <c r="N134" t="str">
        <f t="shared" si="4"/>
        <v>Arabica</v>
      </c>
      <c r="O134" t="str">
        <f t="shared" si="5"/>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f>
        <v>osyseland3p@independent.co.uk</v>
      </c>
      <c r="H135" s="2" t="str">
        <f>_xlfn.XLOOKUP(orders!C135,customers!$A$1:$A$1001,customers!G134:G1134,,0)</f>
        <v>United Kingdom</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8">
        <f>INDEX(products!$A$1:$G$49,MATCH(orders!$D135,products!$A$1:$A$49,0),MATCH(orders!L$1,products!$A$1:$G$1,0))</f>
        <v>12.95</v>
      </c>
      <c r="M135" s="8">
        <f>L135*E135</f>
        <v>12.95</v>
      </c>
      <c r="N135" t="str">
        <f t="shared" si="4"/>
        <v>Liberica</v>
      </c>
      <c r="O135" t="str">
        <f t="shared" si="5"/>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f>
        <v/>
      </c>
      <c r="H136" s="2" t="str">
        <f>_xlfn.XLOOKUP(orders!C136,customers!$A$1:$A$1001,customers!G135:G1135,,0)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8">
        <f>INDEX(products!$A$1:$G$49,MATCH(orders!$D136,products!$A$1:$A$49,0),MATCH(orders!L$1,products!$A$1:$G$1,0))</f>
        <v>31.624999999999996</v>
      </c>
      <c r="M136" s="8">
        <f>L136*E136</f>
        <v>94.874999999999986</v>
      </c>
      <c r="N136" t="str">
        <f t="shared" si="4"/>
        <v>Excelsa</v>
      </c>
      <c r="O136" t="str">
        <f t="shared" si="5"/>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f>
        <v>bmcamish2e@tripadvisor.com</v>
      </c>
      <c r="H137" s="2" t="str">
        <f>_xlfn.XLOOKUP(orders!C137,customers!$A$1:$A$1001,customers!G136:G1136,,0)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8">
        <f>INDEX(products!$A$1:$G$49,MATCH(orders!$D137,products!$A$1:$A$49,0),MATCH(orders!L$1,products!$A$1:$G$1,0))</f>
        <v>7.77</v>
      </c>
      <c r="M137" s="8">
        <f>L137*E137</f>
        <v>38.849999999999994</v>
      </c>
      <c r="N137" t="str">
        <f t="shared" si="4"/>
        <v>Arabica</v>
      </c>
      <c r="O137" t="str">
        <f t="shared" si="5"/>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f>
        <v>lkeenleyside3s@topsy.com</v>
      </c>
      <c r="H138" s="2" t="str">
        <f>_xlfn.XLOOKUP(orders!C138,customers!$A$1:$A$1001,customers!G137:G1137,,0)</f>
        <v>Ireland</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8">
        <f>INDEX(products!$A$1:$G$49,MATCH(orders!$D138,products!$A$1:$A$49,0),MATCH(orders!L$1,products!$A$1:$G$1,0))</f>
        <v>2.9849999999999999</v>
      </c>
      <c r="M138" s="8">
        <f>L138*E138</f>
        <v>11.94</v>
      </c>
      <c r="N138" t="str">
        <f t="shared" si="4"/>
        <v>Arabica</v>
      </c>
      <c r="O138" t="str">
        <f t="shared" si="5"/>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f>
        <v/>
      </c>
      <c r="H139" s="2" t="str">
        <f>_xlfn.XLOOKUP(orders!C139,customers!$A$1:$A$1001,customers!G138:G1138,,0)</f>
        <v>United States</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8">
        <f>INDEX(products!$A$1:$G$49,MATCH(orders!$D139,products!$A$1:$A$49,0),MATCH(orders!L$1,products!$A$1:$G$1,0))</f>
        <v>34.154999999999994</v>
      </c>
      <c r="M139" s="8">
        <f>L139*E139</f>
        <v>102.46499999999997</v>
      </c>
      <c r="N139" t="str">
        <f t="shared" si="4"/>
        <v>Excelsa</v>
      </c>
      <c r="O139" t="str">
        <f t="shared" si="5"/>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f>
        <v/>
      </c>
      <c r="H140" s="2" t="str">
        <f>_xlfn.XLOOKUP(orders!C140,customers!$A$1:$A$1001,customers!G139:G1139,,0)</f>
        <v>Ireland</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8">
        <f>INDEX(products!$A$1:$G$49,MATCH(orders!$D140,products!$A$1:$A$49,0),MATCH(orders!L$1,products!$A$1:$G$1,0))</f>
        <v>12.15</v>
      </c>
      <c r="M140" s="8">
        <f>L140*E140</f>
        <v>48.6</v>
      </c>
      <c r="N140" t="str">
        <f t="shared" si="4"/>
        <v>Excelsa</v>
      </c>
      <c r="O140" t="str">
        <f t="shared" si="5"/>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f>
        <v/>
      </c>
      <c r="H141" s="2" t="str">
        <f>_xlfn.XLOOKUP(orders!C141,customers!$A$1:$A$1001,customers!G140:G1140,,0)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8">
        <f>INDEX(products!$A$1:$G$49,MATCH(orders!$D141,products!$A$1:$A$49,0),MATCH(orders!L$1,products!$A$1:$G$1,0))</f>
        <v>12.95</v>
      </c>
      <c r="M141" s="8">
        <f>L141*E141</f>
        <v>77.699999999999989</v>
      </c>
      <c r="N141" t="str">
        <f t="shared" si="4"/>
        <v>Liberica</v>
      </c>
      <c r="O141" t="str">
        <f t="shared" si="5"/>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f>
        <v>vkundt3w@bigcartel.com</v>
      </c>
      <c r="H142" s="2" t="str">
        <f>_xlfn.XLOOKUP(orders!C142,customers!$A$1:$A$1001,customers!G141:G1141,,0)</f>
        <v>United States</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8">
        <f>INDEX(products!$A$1:$G$49,MATCH(orders!$D142,products!$A$1:$A$49,0),MATCH(orders!L$1,products!$A$1:$G$1,0))</f>
        <v>29.784999999999997</v>
      </c>
      <c r="M142" s="8">
        <f>L142*E142</f>
        <v>29.784999999999997</v>
      </c>
      <c r="N142" t="str">
        <f t="shared" si="4"/>
        <v>Liberica</v>
      </c>
      <c r="O142" t="str">
        <f t="shared" si="5"/>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f>
        <v>bbett3x@google.de</v>
      </c>
      <c r="H143" s="2" t="str">
        <f>_xlfn.XLOOKUP(orders!C143,customers!$A$1:$A$1001,customers!G142:G1142,,0)</f>
        <v>United Kingdom</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8">
        <f>INDEX(products!$A$1:$G$49,MATCH(orders!$D143,products!$A$1:$A$49,0),MATCH(orders!L$1,products!$A$1:$G$1,0))</f>
        <v>3.8849999999999998</v>
      </c>
      <c r="M143" s="8">
        <f>L143*E143</f>
        <v>15.54</v>
      </c>
      <c r="N143" t="str">
        <f t="shared" si="4"/>
        <v>Arabica</v>
      </c>
      <c r="O143" t="str">
        <f t="shared" si="5"/>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f>
        <v/>
      </c>
      <c r="H144" s="2" t="str">
        <f>_xlfn.XLOOKUP(orders!C144,customers!$A$1:$A$1001,customers!G143:G1143,,0)</f>
        <v>United States</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8">
        <f>INDEX(products!$A$1:$G$49,MATCH(orders!$D144,products!$A$1:$A$49,0),MATCH(orders!L$1,products!$A$1:$G$1,0))</f>
        <v>34.154999999999994</v>
      </c>
      <c r="M144" s="8">
        <f>L144*E144</f>
        <v>136.61999999999998</v>
      </c>
      <c r="N144" t="str">
        <f t="shared" si="4"/>
        <v>Excelsa</v>
      </c>
      <c r="O144" t="str">
        <f t="shared" si="5"/>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f>
        <v>dstaite3z@scientificamerican.com</v>
      </c>
      <c r="H145" s="2" t="str">
        <f>_xlfn.XLOOKUP(orders!C145,customers!$A$1:$A$1001,customers!G144:G1144,,0)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8">
        <f>INDEX(products!$A$1:$G$49,MATCH(orders!$D145,products!$A$1:$A$49,0),MATCH(orders!L$1,products!$A$1:$G$1,0))</f>
        <v>8.73</v>
      </c>
      <c r="M145" s="8">
        <f>L145*E145</f>
        <v>17.46</v>
      </c>
      <c r="N145" t="str">
        <f t="shared" si="4"/>
        <v>Liberica</v>
      </c>
      <c r="O145" t="str">
        <f t="shared" si="5"/>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f>
        <v>wkeyse40@apple.com</v>
      </c>
      <c r="H146" s="2" t="str">
        <f>_xlfn.XLOOKUP(orders!C146,customers!$A$1:$A$1001,customers!G145:G1145,,0)</f>
        <v>Ireland</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8">
        <f>INDEX(products!$A$1:$G$49,MATCH(orders!$D146,products!$A$1:$A$49,0),MATCH(orders!L$1,products!$A$1:$G$1,0))</f>
        <v>34.154999999999994</v>
      </c>
      <c r="M146" s="8">
        <f>L146*E146</f>
        <v>68.309999999999988</v>
      </c>
      <c r="N146" t="str">
        <f t="shared" si="4"/>
        <v>Excelsa</v>
      </c>
      <c r="O146" t="str">
        <f t="shared" si="5"/>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f>
        <v>oclausenthue41@marriott.com</v>
      </c>
      <c r="H147" s="2" t="str">
        <f>_xlfn.XLOOKUP(orders!C147,customers!$A$1:$A$1001,customers!G146:G1146,,0)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8">
        <f>INDEX(products!$A$1:$G$49,MATCH(orders!$D147,products!$A$1:$A$49,0),MATCH(orders!L$1,products!$A$1:$G$1,0))</f>
        <v>4.3650000000000002</v>
      </c>
      <c r="M147" s="8">
        <f>L147*E147</f>
        <v>17.46</v>
      </c>
      <c r="N147" t="str">
        <f t="shared" si="4"/>
        <v>Liberica</v>
      </c>
      <c r="O147" t="str">
        <f t="shared" si="5"/>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f>
        <v>lfrancisco42@fema.gov</v>
      </c>
      <c r="H148" s="2" t="str">
        <f>_xlfn.XLOOKUP(orders!C148,customers!$A$1:$A$1001,customers!G147:G1147,,0)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8">
        <f>INDEX(products!$A$1:$G$49,MATCH(orders!$D148,products!$A$1:$A$49,0),MATCH(orders!L$1,products!$A$1:$G$1,0))</f>
        <v>14.55</v>
      </c>
      <c r="M148" s="8">
        <f>L148*E148</f>
        <v>43.650000000000006</v>
      </c>
      <c r="N148" t="str">
        <f t="shared" si="4"/>
        <v>Liberica</v>
      </c>
      <c r="O148" t="str">
        <f t="shared" si="5"/>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f>
        <v>lfrancisco42@fema.gov</v>
      </c>
      <c r="H149" s="2" t="str">
        <f>_xlfn.XLOOKUP(orders!C149,customers!$A$1:$A$1001,customers!G148:G1148,,0)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8">
        <f>INDEX(products!$A$1:$G$49,MATCH(orders!$D149,products!$A$1:$A$49,0),MATCH(orders!L$1,products!$A$1:$G$1,0))</f>
        <v>13.75</v>
      </c>
      <c r="M149" s="8">
        <f>L149*E149</f>
        <v>27.5</v>
      </c>
      <c r="N149" t="str">
        <f t="shared" si="4"/>
        <v>Excelsa</v>
      </c>
      <c r="O149" t="str">
        <f t="shared" si="5"/>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f>
        <v>gskingle44@clickbank.net</v>
      </c>
      <c r="H150" s="2" t="str">
        <f>_xlfn.XLOOKUP(orders!C150,customers!$A$1:$A$1001,customers!G149:G1149,,0)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8">
        <f>INDEX(products!$A$1:$G$49,MATCH(orders!$D150,products!$A$1:$A$49,0),MATCH(orders!L$1,products!$A$1:$G$1,0))</f>
        <v>3.645</v>
      </c>
      <c r="M150" s="8">
        <f>L150*E150</f>
        <v>18.225000000000001</v>
      </c>
      <c r="N150" t="str">
        <f t="shared" si="4"/>
        <v>Excelsa</v>
      </c>
      <c r="O150" t="str">
        <f t="shared" si="5"/>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f>
        <v/>
      </c>
      <c r="H151" s="2" t="str">
        <f>_xlfn.XLOOKUP(orders!C151,customers!$A$1:$A$1001,customers!G150:G1150,,0)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8">
        <f>INDEX(products!$A$1:$G$49,MATCH(orders!$D151,products!$A$1:$A$49,0),MATCH(orders!L$1,products!$A$1:$G$1,0))</f>
        <v>25.874999999999996</v>
      </c>
      <c r="M151" s="8">
        <f>L151*E151</f>
        <v>51.749999999999993</v>
      </c>
      <c r="N151" t="str">
        <f t="shared" si="4"/>
        <v>Arabica</v>
      </c>
      <c r="O151" t="str">
        <f t="shared" si="5"/>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f>
        <v>jbalsillie46@princeton.edu</v>
      </c>
      <c r="H152" s="2" t="str">
        <f>_xlfn.XLOOKUP(orders!C152,customers!$A$1:$A$1001,customers!G151:G1151,,0)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8">
        <f>INDEX(products!$A$1:$G$49,MATCH(orders!$D152,products!$A$1:$A$49,0),MATCH(orders!L$1,products!$A$1:$G$1,0))</f>
        <v>12.95</v>
      </c>
      <c r="M152" s="8">
        <f>L152*E152</f>
        <v>12.95</v>
      </c>
      <c r="N152" t="str">
        <f t="shared" si="4"/>
        <v>Liberica</v>
      </c>
      <c r="O152" t="str">
        <f t="shared" si="5"/>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f>
        <v/>
      </c>
      <c r="H153" s="2" t="str">
        <f>_xlfn.XLOOKUP(orders!C153,customers!$A$1:$A$1001,customers!G152:G1152,,0)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8">
        <f>INDEX(products!$A$1:$G$49,MATCH(orders!$D153,products!$A$1:$A$49,0),MATCH(orders!L$1,products!$A$1:$G$1,0))</f>
        <v>11.25</v>
      </c>
      <c r="M153" s="8">
        <f>L153*E153</f>
        <v>33.75</v>
      </c>
      <c r="N153" t="str">
        <f t="shared" si="4"/>
        <v>Arabica</v>
      </c>
      <c r="O153" t="str">
        <f t="shared" si="5"/>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f>
        <v>bleffek48@ning.com</v>
      </c>
      <c r="H154" s="2" t="str">
        <f>_xlfn.XLOOKUP(orders!C154,customers!$A$1:$A$1001,customers!G153:G1153,,0)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8">
        <f>INDEX(products!$A$1:$G$49,MATCH(orders!$D154,products!$A$1:$A$49,0),MATCH(orders!L$1,products!$A$1:$G$1,0))</f>
        <v>22.884999999999998</v>
      </c>
      <c r="M154" s="8">
        <f>L154*E154</f>
        <v>68.655000000000001</v>
      </c>
      <c r="N154" t="str">
        <f t="shared" si="4"/>
        <v>Robusta</v>
      </c>
      <c r="O154" t="str">
        <f t="shared" si="5"/>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f>
        <v/>
      </c>
      <c r="H155" s="2" t="str">
        <f>_xlfn.XLOOKUP(orders!C155,customers!$A$1:$A$1001,customers!G154:G1154,,0)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8">
        <f>INDEX(products!$A$1:$G$49,MATCH(orders!$D155,products!$A$1:$A$49,0),MATCH(orders!L$1,products!$A$1:$G$1,0))</f>
        <v>2.6849999999999996</v>
      </c>
      <c r="M155" s="8">
        <f>L155*E155</f>
        <v>2.6849999999999996</v>
      </c>
      <c r="N155" t="str">
        <f t="shared" si="4"/>
        <v>Robusta</v>
      </c>
      <c r="O155" t="str">
        <f t="shared" si="5"/>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f>
        <v>jpray4a@youtube.com</v>
      </c>
      <c r="H156" s="2" t="str">
        <f>_xlfn.XLOOKUP(orders!C156,customers!$A$1:$A$1001,customers!G155:G1155,,0)</f>
        <v>United Kingdom</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8">
        <f>INDEX(products!$A$1:$G$49,MATCH(orders!$D156,products!$A$1:$A$49,0),MATCH(orders!L$1,products!$A$1:$G$1,0))</f>
        <v>22.884999999999998</v>
      </c>
      <c r="M156" s="8">
        <f>L156*E156</f>
        <v>114.42499999999998</v>
      </c>
      <c r="N156" t="str">
        <f t="shared" si="4"/>
        <v>Arabica</v>
      </c>
      <c r="O156" t="str">
        <f t="shared" si="5"/>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f>
        <v>gholborn4b@ow.ly</v>
      </c>
      <c r="H157" s="2" t="str">
        <f>_xlfn.XLOOKUP(orders!C157,customers!$A$1:$A$1001,customers!G156:G1156,,0)</f>
        <v>Ireland</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8">
        <f>INDEX(products!$A$1:$G$49,MATCH(orders!$D157,products!$A$1:$A$49,0),MATCH(orders!L$1,products!$A$1:$G$1,0))</f>
        <v>25.874999999999996</v>
      </c>
      <c r="M157" s="8">
        <f>L157*E157</f>
        <v>155.24999999999997</v>
      </c>
      <c r="N157" t="str">
        <f t="shared" si="4"/>
        <v>Arabica</v>
      </c>
      <c r="O157" t="str">
        <f t="shared" si="5"/>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f>
        <v>fkeinrat4c@dailymail.co.uk</v>
      </c>
      <c r="H158" s="2" t="str">
        <f>_xlfn.XLOOKUP(orders!C158,customers!$A$1:$A$1001,customers!G157:G1157,,0)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8">
        <f>INDEX(products!$A$1:$G$49,MATCH(orders!$D158,products!$A$1:$A$49,0),MATCH(orders!L$1,products!$A$1:$G$1,0))</f>
        <v>25.874999999999996</v>
      </c>
      <c r="M158" s="8">
        <f>L158*E158</f>
        <v>77.624999999999986</v>
      </c>
      <c r="N158" t="str">
        <f t="shared" si="4"/>
        <v>Arabica</v>
      </c>
      <c r="O158" t="str">
        <f t="shared" si="5"/>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f>
        <v>pyea4d@aol.com</v>
      </c>
      <c r="H159" s="2" t="str">
        <f>_xlfn.XLOOKUP(orders!C159,customers!$A$1:$A$1001,customers!G158:G1158,,0)</f>
        <v>United States</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8">
        <f>INDEX(products!$A$1:$G$49,MATCH(orders!$D159,products!$A$1:$A$49,0),MATCH(orders!L$1,products!$A$1:$G$1,0))</f>
        <v>20.584999999999997</v>
      </c>
      <c r="M159" s="8">
        <f>L159*E159</f>
        <v>61.754999999999995</v>
      </c>
      <c r="N159" t="str">
        <f t="shared" si="4"/>
        <v>Robusta</v>
      </c>
      <c r="O159" t="str">
        <f t="shared" si="5"/>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f>
        <v/>
      </c>
      <c r="H160" s="2" t="str">
        <f>_xlfn.XLOOKUP(orders!C160,customers!$A$1:$A$1001,customers!G159:G1159,,0)</f>
        <v>Ireland</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8">
        <f>INDEX(products!$A$1:$G$49,MATCH(orders!$D160,products!$A$1:$A$49,0),MATCH(orders!L$1,products!$A$1:$G$1,0))</f>
        <v>20.584999999999997</v>
      </c>
      <c r="M160" s="8">
        <f>L160*E160</f>
        <v>123.50999999999999</v>
      </c>
      <c r="N160" t="str">
        <f t="shared" si="4"/>
        <v>Robusta</v>
      </c>
      <c r="O160" t="str">
        <f t="shared" si="5"/>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f>
        <v/>
      </c>
      <c r="H161" s="2" t="str">
        <f>_xlfn.XLOOKUP(orders!C161,customers!$A$1:$A$1001,customers!G160:G1160,,0)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8">
        <f>INDEX(products!$A$1:$G$49,MATCH(orders!$D161,products!$A$1:$A$49,0),MATCH(orders!L$1,products!$A$1:$G$1,0))</f>
        <v>36.454999999999998</v>
      </c>
      <c r="M161" s="8">
        <f>L161*E161</f>
        <v>218.73</v>
      </c>
      <c r="N161" t="str">
        <f t="shared" si="4"/>
        <v>Liberica</v>
      </c>
      <c r="O161" t="str">
        <f t="shared" si="5"/>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f>
        <v>kswede4g@addthis.com</v>
      </c>
      <c r="H162" s="2" t="str">
        <f>_xlfn.XLOOKUP(orders!C162,customers!$A$1:$A$1001,customers!G161:G1161,,0)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8">
        <f>INDEX(products!$A$1:$G$49,MATCH(orders!$D162,products!$A$1:$A$49,0),MATCH(orders!L$1,products!$A$1:$G$1,0))</f>
        <v>8.25</v>
      </c>
      <c r="M162" s="8">
        <f>L162*E162</f>
        <v>33</v>
      </c>
      <c r="N162" t="str">
        <f t="shared" si="4"/>
        <v>Excelsa</v>
      </c>
      <c r="O162" t="str">
        <f t="shared" si="5"/>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f>
        <v>lrubrow4h@microsoft.com</v>
      </c>
      <c r="H163" s="2" t="str">
        <f>_xlfn.XLOOKUP(orders!C163,customers!$A$1:$A$1001,customers!G162:G1162,,0)</f>
        <v>Ireland</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8">
        <f>INDEX(products!$A$1:$G$49,MATCH(orders!$D163,products!$A$1:$A$49,0),MATCH(orders!L$1,products!$A$1:$G$1,0))</f>
        <v>7.77</v>
      </c>
      <c r="M163" s="8">
        <f>L163*E163</f>
        <v>23.31</v>
      </c>
      <c r="N163" t="str">
        <f t="shared" si="4"/>
        <v>Arabica</v>
      </c>
      <c r="O163" t="str">
        <f t="shared" si="5"/>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f>
        <v>dtift4i@netvibes.com</v>
      </c>
      <c r="H164" s="2" t="str">
        <f>_xlfn.XLOOKUP(orders!C164,customers!$A$1:$A$1001,customers!G163:G1163,,0)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8">
        <f>INDEX(products!$A$1:$G$49,MATCH(orders!$D164,products!$A$1:$A$49,0),MATCH(orders!L$1,products!$A$1:$G$1,0))</f>
        <v>7.29</v>
      </c>
      <c r="M164" s="8">
        <f>L164*E164</f>
        <v>21.87</v>
      </c>
      <c r="N164" t="str">
        <f t="shared" si="4"/>
        <v>Excelsa</v>
      </c>
      <c r="O164" t="str">
        <f t="shared" si="5"/>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f>
        <v>gschonfeld4j@oracle.com</v>
      </c>
      <c r="H165" s="2" t="str">
        <f>_xlfn.XLOOKUP(orders!C165,customers!$A$1:$A$1001,customers!G164:G1164,,0)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8">
        <f>INDEX(products!$A$1:$G$49,MATCH(orders!$D165,products!$A$1:$A$49,0),MATCH(orders!L$1,products!$A$1:$G$1,0))</f>
        <v>2.6849999999999996</v>
      </c>
      <c r="M165" s="8">
        <f>L165*E165</f>
        <v>16.11</v>
      </c>
      <c r="N165" t="str">
        <f t="shared" si="4"/>
        <v>Robusta</v>
      </c>
      <c r="O165" t="str">
        <f t="shared" si="5"/>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f>
        <v>cfeye4k@google.co.jp</v>
      </c>
      <c r="H166" s="2" t="str">
        <f>_xlfn.XLOOKUP(orders!C166,customers!$A$1:$A$1001,customers!G165:G1165,,0)</f>
        <v>United States</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8">
        <f>INDEX(products!$A$1:$G$49,MATCH(orders!$D166,products!$A$1:$A$49,0),MATCH(orders!L$1,products!$A$1:$G$1,0))</f>
        <v>7.29</v>
      </c>
      <c r="M166" s="8">
        <f>L166*E166</f>
        <v>29.16</v>
      </c>
      <c r="N166" t="str">
        <f t="shared" si="4"/>
        <v>Excelsa</v>
      </c>
      <c r="O166" t="str">
        <f t="shared" si="5"/>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f>
        <v/>
      </c>
      <c r="H167" s="2" t="str">
        <f>_xlfn.XLOOKUP(orders!C167,customers!$A$1:$A$1001,customers!G166:G1166,,0)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8">
        <f>INDEX(products!$A$1:$G$49,MATCH(orders!$D167,products!$A$1:$A$49,0),MATCH(orders!L$1,products!$A$1:$G$1,0))</f>
        <v>8.9499999999999993</v>
      </c>
      <c r="M167" s="8">
        <f>L167*E167</f>
        <v>53.699999999999996</v>
      </c>
      <c r="N167" t="str">
        <f t="shared" si="4"/>
        <v>Robusta</v>
      </c>
      <c r="O167" t="str">
        <f t="shared" si="5"/>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f>
        <v/>
      </c>
      <c r="H168" s="2" t="str">
        <f>_xlfn.XLOOKUP(orders!C168,customers!$A$1:$A$1001,customers!G167:G1167,,0)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8">
        <f>INDEX(products!$A$1:$G$49,MATCH(orders!$D168,products!$A$1:$A$49,0),MATCH(orders!L$1,products!$A$1:$G$1,0))</f>
        <v>5.3699999999999992</v>
      </c>
      <c r="M168" s="8">
        <f>L168*E168</f>
        <v>26.849999999999994</v>
      </c>
      <c r="N168" t="str">
        <f t="shared" si="4"/>
        <v>Robusta</v>
      </c>
      <c r="O168" t="str">
        <f t="shared" si="5"/>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f>
        <v>tfero4n@comsenz.com</v>
      </c>
      <c r="H169" s="2" t="str">
        <f>_xlfn.XLOOKUP(orders!C169,customers!$A$1:$A$1001,customers!G168:G1168,,0)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8">
        <f>INDEX(products!$A$1:$G$49,MATCH(orders!$D169,products!$A$1:$A$49,0),MATCH(orders!L$1,products!$A$1:$G$1,0))</f>
        <v>8.25</v>
      </c>
      <c r="M169" s="8">
        <f>L169*E169</f>
        <v>41.25</v>
      </c>
      <c r="N169" t="str">
        <f t="shared" si="4"/>
        <v>Excelsa</v>
      </c>
      <c r="O169" t="str">
        <f t="shared" si="5"/>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f>
        <v/>
      </c>
      <c r="H170" s="2" t="str">
        <f>_xlfn.XLOOKUP(orders!C170,customers!$A$1:$A$1001,customers!G169:G1169,,0)</f>
        <v>United Kingdom</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8">
        <f>INDEX(products!$A$1:$G$49,MATCH(orders!$D170,products!$A$1:$A$49,0),MATCH(orders!L$1,products!$A$1:$G$1,0))</f>
        <v>6.75</v>
      </c>
      <c r="M170" s="8">
        <f>L170*E170</f>
        <v>40.5</v>
      </c>
      <c r="N170" t="str">
        <f t="shared" si="4"/>
        <v>Arabica</v>
      </c>
      <c r="O170" t="str">
        <f t="shared" si="5"/>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f>
        <v>fdauney4p@sphinn.com</v>
      </c>
      <c r="H171" s="2" t="str">
        <f>_xlfn.XLOOKUP(orders!C171,customers!$A$1:$A$1001,customers!G170:G1170,,0)</f>
        <v>United States</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8">
        <f>INDEX(products!$A$1:$G$49,MATCH(orders!$D171,products!$A$1:$A$49,0),MATCH(orders!L$1,products!$A$1:$G$1,0))</f>
        <v>8.9499999999999993</v>
      </c>
      <c r="M171" s="8">
        <f>L171*E171</f>
        <v>17.899999999999999</v>
      </c>
      <c r="N171" t="str">
        <f t="shared" si="4"/>
        <v>Robusta</v>
      </c>
      <c r="O171" t="str">
        <f t="shared" si="5"/>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f>
        <v>searley4q@youku.com</v>
      </c>
      <c r="H172" s="2" t="str">
        <f>_xlfn.XLOOKUP(orders!C172,customers!$A$1:$A$1001,customers!G171:G1171,,0)</f>
        <v>United States</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8">
        <f>INDEX(products!$A$1:$G$49,MATCH(orders!$D172,products!$A$1:$A$49,0),MATCH(orders!L$1,products!$A$1:$G$1,0))</f>
        <v>34.154999999999994</v>
      </c>
      <c r="M172" s="8">
        <f>L172*E172</f>
        <v>68.309999999999988</v>
      </c>
      <c r="N172" t="str">
        <f t="shared" si="4"/>
        <v>Excelsa</v>
      </c>
      <c r="O172" t="str">
        <f t="shared" si="5"/>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f>
        <v>mchamberlayne4r@bigcartel.com</v>
      </c>
      <c r="H173" s="2" t="str">
        <f>_xlfn.XLOOKUP(orders!C173,customers!$A$1:$A$1001,customers!G172:G1172,,0)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8">
        <f>INDEX(products!$A$1:$G$49,MATCH(orders!$D173,products!$A$1:$A$49,0),MATCH(orders!L$1,products!$A$1:$G$1,0))</f>
        <v>31.624999999999996</v>
      </c>
      <c r="M173" s="8">
        <f>L173*E173</f>
        <v>63.249999999999993</v>
      </c>
      <c r="N173" t="str">
        <f t="shared" si="4"/>
        <v>Excelsa</v>
      </c>
      <c r="O173" t="str">
        <f t="shared" si="5"/>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f>
        <v>bflaherty4s@moonfruit.com</v>
      </c>
      <c r="H174" s="2" t="str">
        <f>_xlfn.XLOOKUP(orders!C174,customers!$A$1:$A$1001,customers!G173:G1173,,0)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8">
        <f>INDEX(products!$A$1:$G$49,MATCH(orders!$D174,products!$A$1:$A$49,0),MATCH(orders!L$1,products!$A$1:$G$1,0))</f>
        <v>7.29</v>
      </c>
      <c r="M174" s="8">
        <f>L174*E174</f>
        <v>21.87</v>
      </c>
      <c r="N174" t="str">
        <f t="shared" si="4"/>
        <v>Excelsa</v>
      </c>
      <c r="O174" t="str">
        <f t="shared" si="5"/>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f>
        <v>ocolbeck4t@sina.com.cn</v>
      </c>
      <c r="H175" s="2" t="str">
        <f>_xlfn.XLOOKUP(orders!C175,customers!$A$1:$A$1001,customers!G174:G1174,,0)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8">
        <f>INDEX(products!$A$1:$G$49,MATCH(orders!$D175,products!$A$1:$A$49,0),MATCH(orders!L$1,products!$A$1:$G$1,0))</f>
        <v>22.884999999999998</v>
      </c>
      <c r="M175" s="8">
        <f>L175*E175</f>
        <v>91.539999999999992</v>
      </c>
      <c r="N175" t="str">
        <f t="shared" si="4"/>
        <v>Robusta</v>
      </c>
      <c r="O175" t="str">
        <f t="shared" si="5"/>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f>
        <v/>
      </c>
      <c r="H176" s="2" t="str">
        <f>_xlfn.XLOOKUP(orders!C176,customers!$A$1:$A$1001,customers!G175:G1175,,0)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8">
        <f>INDEX(products!$A$1:$G$49,MATCH(orders!$D176,products!$A$1:$A$49,0),MATCH(orders!L$1,products!$A$1:$G$1,0))</f>
        <v>34.154999999999994</v>
      </c>
      <c r="M176" s="8">
        <f>L176*E176</f>
        <v>204.92999999999995</v>
      </c>
      <c r="N176" t="str">
        <f t="shared" si="4"/>
        <v>Excelsa</v>
      </c>
      <c r="O176" t="str">
        <f t="shared" si="5"/>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f>
        <v>ehobbing4v@nsw.gov.au</v>
      </c>
      <c r="H177" s="2" t="str">
        <f>_xlfn.XLOOKUP(orders!C177,customers!$A$1:$A$1001,customers!G176:G1176,,0)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8">
        <f>INDEX(products!$A$1:$G$49,MATCH(orders!$D177,products!$A$1:$A$49,0),MATCH(orders!L$1,products!$A$1:$G$1,0))</f>
        <v>31.624999999999996</v>
      </c>
      <c r="M177" s="8">
        <f>L177*E177</f>
        <v>63.249999999999993</v>
      </c>
      <c r="N177" t="str">
        <f t="shared" si="4"/>
        <v>Excelsa</v>
      </c>
      <c r="O177" t="str">
        <f t="shared" si="5"/>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f>
        <v>othynne4w@auda.org.au</v>
      </c>
      <c r="H178" s="2" t="str">
        <f>_xlfn.XLOOKUP(orders!C178,customers!$A$1:$A$1001,customers!G177:G1177,,0)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8">
        <f>INDEX(products!$A$1:$G$49,MATCH(orders!$D178,products!$A$1:$A$49,0),MATCH(orders!L$1,products!$A$1:$G$1,0))</f>
        <v>34.154999999999994</v>
      </c>
      <c r="M178" s="8">
        <f>L178*E178</f>
        <v>34.154999999999994</v>
      </c>
      <c r="N178" t="str">
        <f t="shared" si="4"/>
        <v>Excelsa</v>
      </c>
      <c r="O178" t="str">
        <f t="shared" si="5"/>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f>
        <v>eheining4x@flickr.com</v>
      </c>
      <c r="H179" s="2" t="str">
        <f>_xlfn.XLOOKUP(orders!C179,customers!$A$1:$A$1001,customers!G178:G1178,,0)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8">
        <f>INDEX(products!$A$1:$G$49,MATCH(orders!$D179,products!$A$1:$A$49,0),MATCH(orders!L$1,products!$A$1:$G$1,0))</f>
        <v>27.484999999999996</v>
      </c>
      <c r="M179" s="8">
        <f>L179*E179</f>
        <v>109.93999999999998</v>
      </c>
      <c r="N179" t="str">
        <f t="shared" si="4"/>
        <v>Robusta</v>
      </c>
      <c r="O179" t="str">
        <f t="shared" si="5"/>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f>
        <v>kmelloi4y@imdb.com</v>
      </c>
      <c r="H180" s="2" t="str">
        <f>_xlfn.XLOOKUP(orders!C180,customers!$A$1:$A$1001,customers!G179:G1179,,0)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8">
        <f>INDEX(products!$A$1:$G$49,MATCH(orders!$D180,products!$A$1:$A$49,0),MATCH(orders!L$1,products!$A$1:$G$1,0))</f>
        <v>12.95</v>
      </c>
      <c r="M180" s="8">
        <f>L180*E180</f>
        <v>25.9</v>
      </c>
      <c r="N180" t="str">
        <f t="shared" si="4"/>
        <v>Arabica</v>
      </c>
      <c r="O180" t="str">
        <f t="shared" si="5"/>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f>
        <v/>
      </c>
      <c r="H181" s="2" t="str">
        <f>_xlfn.XLOOKUP(orders!C181,customers!$A$1:$A$1001,customers!G180:G1180,,0)</f>
        <v>United States</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8">
        <f>INDEX(products!$A$1:$G$49,MATCH(orders!$D181,products!$A$1:$A$49,0),MATCH(orders!L$1,products!$A$1:$G$1,0))</f>
        <v>2.9849999999999999</v>
      </c>
      <c r="M181" s="8">
        <f>L181*E181</f>
        <v>2.9849999999999999</v>
      </c>
      <c r="N181" t="str">
        <f t="shared" si="4"/>
        <v>Arabica</v>
      </c>
      <c r="O181" t="str">
        <f t="shared" si="5"/>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f>
        <v>amussen50@51.la</v>
      </c>
      <c r="H182" s="2" t="str">
        <f>_xlfn.XLOOKUP(orders!C182,customers!$A$1:$A$1001,customers!G181:G1181,,0)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8">
        <f>INDEX(products!$A$1:$G$49,MATCH(orders!$D182,products!$A$1:$A$49,0),MATCH(orders!L$1,products!$A$1:$G$1,0))</f>
        <v>4.4550000000000001</v>
      </c>
      <c r="M182" s="8">
        <f>L182*E182</f>
        <v>22.274999999999999</v>
      </c>
      <c r="N182" t="str">
        <f t="shared" si="4"/>
        <v>Excelsa</v>
      </c>
      <c r="O182" t="str">
        <f t="shared" si="5"/>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f>
        <v>amussen50@51.la</v>
      </c>
      <c r="H183" s="2" t="str">
        <f>_xlfn.XLOOKUP(orders!C183,customers!$A$1:$A$1001,customers!G182:G1182,,0)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8">
        <f>INDEX(products!$A$1:$G$49,MATCH(orders!$D183,products!$A$1:$A$49,0),MATCH(orders!L$1,products!$A$1:$G$1,0))</f>
        <v>5.97</v>
      </c>
      <c r="M183" s="8">
        <f>L183*E183</f>
        <v>29.849999999999998</v>
      </c>
      <c r="N183" t="str">
        <f t="shared" si="4"/>
        <v>Arabica</v>
      </c>
      <c r="O183" t="str">
        <f t="shared" si="5"/>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f>
        <v>amundford52@nbcnews.com</v>
      </c>
      <c r="H184" s="2" t="str">
        <f>_xlfn.XLOOKUP(orders!C184,customers!$A$1:$A$1001,customers!G183:G1183,,0)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8">
        <f>INDEX(products!$A$1:$G$49,MATCH(orders!$D184,products!$A$1:$A$49,0),MATCH(orders!L$1,products!$A$1:$G$1,0))</f>
        <v>5.3699999999999992</v>
      </c>
      <c r="M184" s="8">
        <f>L184*E184</f>
        <v>32.22</v>
      </c>
      <c r="N184" t="str">
        <f t="shared" si="4"/>
        <v>Robusta</v>
      </c>
      <c r="O184" t="str">
        <f t="shared" si="5"/>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f>
        <v>twalas53@google.ca</v>
      </c>
      <c r="H185" s="2" t="str">
        <f>_xlfn.XLOOKUP(orders!C185,customers!$A$1:$A$1001,customers!G184:G1184,,0)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8">
        <f>INDEX(products!$A$1:$G$49,MATCH(orders!$D185,products!$A$1:$A$49,0),MATCH(orders!L$1,products!$A$1:$G$1,0))</f>
        <v>4.125</v>
      </c>
      <c r="M185" s="8">
        <f>L185*E185</f>
        <v>8.25</v>
      </c>
      <c r="N185" t="str">
        <f t="shared" si="4"/>
        <v>Excelsa</v>
      </c>
      <c r="O185" t="str">
        <f t="shared" si="5"/>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f>
        <v>iblazewicz54@thetimes.co.uk</v>
      </c>
      <c r="H186" s="2" t="str">
        <f>_xlfn.XLOOKUP(orders!C186,customers!$A$1:$A$1001,customers!G185:G1185,,0)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8">
        <f>INDEX(products!$A$1:$G$49,MATCH(orders!$D186,products!$A$1:$A$49,0),MATCH(orders!L$1,products!$A$1:$G$1,0))</f>
        <v>7.77</v>
      </c>
      <c r="M186" s="8">
        <f>L186*E186</f>
        <v>31.08</v>
      </c>
      <c r="N186" t="str">
        <f t="shared" si="4"/>
        <v>Arabica</v>
      </c>
      <c r="O186" t="str">
        <f t="shared" si="5"/>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f>
        <v>arizzetti55@naver.com</v>
      </c>
      <c r="H187" s="2" t="str">
        <f>_xlfn.XLOOKUP(orders!C187,customers!$A$1:$A$1001,customers!G186:G1186,,0)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8">
        <f>INDEX(products!$A$1:$G$49,MATCH(orders!$D187,products!$A$1:$A$49,0),MATCH(orders!L$1,products!$A$1:$G$1,0))</f>
        <v>7.29</v>
      </c>
      <c r="M187" s="8">
        <f>L187*E187</f>
        <v>36.450000000000003</v>
      </c>
      <c r="N187" t="str">
        <f t="shared" si="4"/>
        <v>Excelsa</v>
      </c>
      <c r="O187" t="str">
        <f t="shared" si="5"/>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f>
        <v>mmeriet56@noaa.gov</v>
      </c>
      <c r="H188" s="2" t="str">
        <f>_xlfn.XLOOKUP(orders!C188,customers!$A$1:$A$1001,customers!G187:G1187,,0)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8">
        <f>INDEX(products!$A$1:$G$49,MATCH(orders!$D188,products!$A$1:$A$49,0),MATCH(orders!L$1,products!$A$1:$G$1,0))</f>
        <v>22.884999999999998</v>
      </c>
      <c r="M188" s="8">
        <f>L188*E188</f>
        <v>68.655000000000001</v>
      </c>
      <c r="N188" t="str">
        <f t="shared" si="4"/>
        <v>Robusta</v>
      </c>
      <c r="O188" t="str">
        <f t="shared" si="5"/>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f>
        <v>lpratt57@netvibes.com</v>
      </c>
      <c r="H189" s="2" t="str">
        <f>_xlfn.XLOOKUP(orders!C189,customers!$A$1:$A$1001,customers!G188:G1188,,0)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8">
        <f>INDEX(products!$A$1:$G$49,MATCH(orders!$D189,products!$A$1:$A$49,0),MATCH(orders!L$1,products!$A$1:$G$1,0))</f>
        <v>8.73</v>
      </c>
      <c r="M189" s="8">
        <f>L189*E189</f>
        <v>43.650000000000006</v>
      </c>
      <c r="N189" t="str">
        <f t="shared" si="4"/>
        <v>Liberica</v>
      </c>
      <c r="O189" t="str">
        <f t="shared" si="5"/>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f>
        <v>akitchingham58@com.com</v>
      </c>
      <c r="H190" s="2" t="str">
        <f>_xlfn.XLOOKUP(orders!C190,customers!$A$1:$A$1001,customers!G189:G1189,,0)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8">
        <f>INDEX(products!$A$1:$G$49,MATCH(orders!$D190,products!$A$1:$A$49,0),MATCH(orders!L$1,products!$A$1:$G$1,0))</f>
        <v>4.4550000000000001</v>
      </c>
      <c r="M190" s="8">
        <f>L190*E190</f>
        <v>4.4550000000000001</v>
      </c>
      <c r="N190" t="str">
        <f t="shared" si="4"/>
        <v>Excelsa</v>
      </c>
      <c r="O190" t="str">
        <f t="shared" si="5"/>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f>
        <v>bbartholin59@xinhuanet.com</v>
      </c>
      <c r="H191" s="2" t="str">
        <f>_xlfn.XLOOKUP(orders!C191,customers!$A$1:$A$1001,customers!G190:G1190,,0)</f>
        <v>Ireland</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8">
        <f>INDEX(products!$A$1:$G$49,MATCH(orders!$D191,products!$A$1:$A$49,0),MATCH(orders!L$1,products!$A$1:$G$1,0))</f>
        <v>14.55</v>
      </c>
      <c r="M191" s="8">
        <f>L191*E191</f>
        <v>43.650000000000006</v>
      </c>
      <c r="N191" t="str">
        <f t="shared" si="4"/>
        <v>Liberica</v>
      </c>
      <c r="O191" t="str">
        <f t="shared" si="5"/>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f>
        <v>mprinn5a@usa.gov</v>
      </c>
      <c r="H192" s="2" t="str">
        <f>_xlfn.XLOOKUP(orders!C192,customers!$A$1:$A$1001,customers!G191:G1191,,0)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8">
        <f>INDEX(products!$A$1:$G$49,MATCH(orders!$D192,products!$A$1:$A$49,0),MATCH(orders!L$1,products!$A$1:$G$1,0))</f>
        <v>33.464999999999996</v>
      </c>
      <c r="M192" s="8">
        <f>L192*E192</f>
        <v>33.464999999999996</v>
      </c>
      <c r="N192" t="str">
        <f t="shared" si="4"/>
        <v>Liberica</v>
      </c>
      <c r="O192" t="str">
        <f t="shared" si="5"/>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f>
        <v>abaudino5b@netvibes.com</v>
      </c>
      <c r="H193" s="2" t="str">
        <f>_xlfn.XLOOKUP(orders!C193,customers!$A$1:$A$1001,customers!G192:G1192,,0)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8">
        <f>INDEX(products!$A$1:$G$49,MATCH(orders!$D193,products!$A$1:$A$49,0),MATCH(orders!L$1,products!$A$1:$G$1,0))</f>
        <v>3.8849999999999998</v>
      </c>
      <c r="M193" s="8">
        <f>L193*E193</f>
        <v>19.424999999999997</v>
      </c>
      <c r="N193" t="str">
        <f t="shared" si="4"/>
        <v>Liberica</v>
      </c>
      <c r="O193" t="str">
        <f t="shared" si="5"/>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f>
        <v>ppetrushanko5c@blinklist.com</v>
      </c>
      <c r="H194" s="2" t="str">
        <f>_xlfn.XLOOKUP(orders!C194,customers!$A$1:$A$1001,customers!G193:G1193,,0)</f>
        <v>United States</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8">
        <f>INDEX(products!$A$1:$G$49,MATCH(orders!$D194,products!$A$1:$A$49,0),MATCH(orders!L$1,products!$A$1:$G$1,0))</f>
        <v>12.15</v>
      </c>
      <c r="M194" s="8">
        <f>L194*E194</f>
        <v>72.900000000000006</v>
      </c>
      <c r="N194" t="str">
        <f t="shared" si="4"/>
        <v>Excelsa</v>
      </c>
      <c r="O194" t="str">
        <f t="shared" si="5"/>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f>
        <v/>
      </c>
      <c r="H195" s="2" t="str">
        <f>_xlfn.XLOOKUP(orders!C195,customers!$A$1:$A$1001,customers!G194:G1194,,0)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8">
        <f>INDEX(products!$A$1:$G$49,MATCH(orders!$D195,products!$A$1:$A$49,0),MATCH(orders!L$1,products!$A$1:$G$1,0))</f>
        <v>14.85</v>
      </c>
      <c r="M195" s="8">
        <f>L195*E195</f>
        <v>44.55</v>
      </c>
      <c r="N195" t="str">
        <f t="shared" ref="N195:N258" si="6">IF(I195="Rob","Robusta",IF(I195="Exc","Excelsa",IF(I195="Ara","Arabica",IF(I195="Lib","Liberica",""))))</f>
        <v>Excelsa</v>
      </c>
      <c r="O195" t="str">
        <f t="shared" ref="O195:O258" si="7">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f>
        <v>elaird5e@bing.com</v>
      </c>
      <c r="H196" s="2" t="str">
        <f>_xlfn.XLOOKUP(orders!C196,customers!$A$1:$A$1001,customers!G195:G1195,,0)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8">
        <f>INDEX(products!$A$1:$G$49,MATCH(orders!$D196,products!$A$1:$A$49,0),MATCH(orders!L$1,products!$A$1:$G$1,0))</f>
        <v>7.29</v>
      </c>
      <c r="M196" s="8">
        <f>L196*E196</f>
        <v>36.450000000000003</v>
      </c>
      <c r="N196" t="str">
        <f t="shared" si="6"/>
        <v>Excelsa</v>
      </c>
      <c r="O196" t="str">
        <f t="shared" si="7"/>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f>
        <v>mhowsden5f@infoseek.co.jp</v>
      </c>
      <c r="H197" s="2" t="str">
        <f>_xlfn.XLOOKUP(orders!C197,customers!$A$1:$A$1001,customers!G196:G1196,,0)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8">
        <f>INDEX(products!$A$1:$G$49,MATCH(orders!$D197,products!$A$1:$A$49,0),MATCH(orders!L$1,products!$A$1:$G$1,0))</f>
        <v>12.95</v>
      </c>
      <c r="M197" s="8">
        <f>L197*E197</f>
        <v>38.849999999999994</v>
      </c>
      <c r="N197" t="str">
        <f t="shared" si="6"/>
        <v>Arabica</v>
      </c>
      <c r="O197" t="str">
        <f t="shared" si="7"/>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f>
        <v>ncuttler5g@parallels.com</v>
      </c>
      <c r="H198" s="2" t="str">
        <f>_xlfn.XLOOKUP(orders!C198,customers!$A$1:$A$1001,customers!G197:G1197,,0)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8">
        <f>INDEX(products!$A$1:$G$49,MATCH(orders!$D198,products!$A$1:$A$49,0),MATCH(orders!L$1,products!$A$1:$G$1,0))</f>
        <v>8.91</v>
      </c>
      <c r="M198" s="8">
        <f>L198*E198</f>
        <v>53.46</v>
      </c>
      <c r="N198" t="str">
        <f t="shared" si="6"/>
        <v>Excelsa</v>
      </c>
      <c r="O198" t="str">
        <f t="shared" si="7"/>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f>
        <v>ncuttler5g@parallels.com</v>
      </c>
      <c r="H199" s="2" t="str">
        <f>_xlfn.XLOOKUP(orders!C199,customers!$A$1:$A$1001,customers!G198:G1198,,0)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8">
        <f>INDEX(products!$A$1:$G$49,MATCH(orders!$D199,products!$A$1:$A$49,0),MATCH(orders!L$1,products!$A$1:$G$1,0))</f>
        <v>29.784999999999997</v>
      </c>
      <c r="M199" s="8">
        <f>L199*E199</f>
        <v>59.569999999999993</v>
      </c>
      <c r="N199" t="str">
        <f t="shared" si="6"/>
        <v>Liberica</v>
      </c>
      <c r="O199" t="str">
        <f t="shared" si="7"/>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f>
        <v>ncuttler5g@parallels.com</v>
      </c>
      <c r="H200" s="2" t="str">
        <f>_xlfn.XLOOKUP(orders!C200,customers!$A$1:$A$1001,customers!G199:G1199,,0)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8">
        <f>INDEX(products!$A$1:$G$49,MATCH(orders!$D200,products!$A$1:$A$49,0),MATCH(orders!L$1,products!$A$1:$G$1,0))</f>
        <v>29.784999999999997</v>
      </c>
      <c r="M200" s="8">
        <f>L200*E200</f>
        <v>89.35499999999999</v>
      </c>
      <c r="N200" t="str">
        <f t="shared" si="6"/>
        <v>Liberica</v>
      </c>
      <c r="O200" t="str">
        <f t="shared" si="7"/>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f>
        <v>ncuttler5g@parallels.com</v>
      </c>
      <c r="H201" s="2" t="str">
        <f>_xlfn.XLOOKUP(orders!C201,customers!$A$1:$A$1001,customers!G200:G1200,,0)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8">
        <f>INDEX(products!$A$1:$G$49,MATCH(orders!$D201,products!$A$1:$A$49,0),MATCH(orders!L$1,products!$A$1:$G$1,0))</f>
        <v>9.51</v>
      </c>
      <c r="M201" s="8">
        <f>L201*E201</f>
        <v>38.04</v>
      </c>
      <c r="N201" t="str">
        <f t="shared" si="6"/>
        <v>Liberica</v>
      </c>
      <c r="O201" t="str">
        <f t="shared" si="7"/>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f>
        <v>ncuttler5g@parallels.com</v>
      </c>
      <c r="H202" s="2" t="str">
        <f>_xlfn.XLOOKUP(orders!C202,customers!$A$1:$A$1001,customers!G201:G1201,,0)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8">
        <f>INDEX(products!$A$1:$G$49,MATCH(orders!$D202,products!$A$1:$A$49,0),MATCH(orders!L$1,products!$A$1:$G$1,0))</f>
        <v>13.75</v>
      </c>
      <c r="M202" s="8">
        <f>L202*E202</f>
        <v>41.25</v>
      </c>
      <c r="N202" t="str">
        <f t="shared" si="6"/>
        <v>Excelsa</v>
      </c>
      <c r="O202" t="str">
        <f t="shared" si="7"/>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f>
        <v/>
      </c>
      <c r="H203" s="2" t="str">
        <f>_xlfn.XLOOKUP(orders!C203,customers!$A$1:$A$1001,customers!G202:G1202,,0)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8">
        <f>INDEX(products!$A$1:$G$49,MATCH(orders!$D203,products!$A$1:$A$49,0),MATCH(orders!L$1,products!$A$1:$G$1,0))</f>
        <v>9.51</v>
      </c>
      <c r="M203" s="8">
        <f>L203*E203</f>
        <v>57.06</v>
      </c>
      <c r="N203" t="str">
        <f t="shared" si="6"/>
        <v>Liberica</v>
      </c>
      <c r="O203" t="str">
        <f t="shared" si="7"/>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f>
        <v>tfelip5m@typepad.com</v>
      </c>
      <c r="H204" s="2" t="str">
        <f>_xlfn.XLOOKUP(orders!C204,customers!$A$1:$A$1001,customers!G203:G1203,,0)</f>
        <v>Ireland</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8">
        <f>INDEX(products!$A$1:$G$49,MATCH(orders!$D204,products!$A$1:$A$49,0),MATCH(orders!L$1,products!$A$1:$G$1,0))</f>
        <v>29.784999999999997</v>
      </c>
      <c r="M204" s="8">
        <f>L204*E204</f>
        <v>178.70999999999998</v>
      </c>
      <c r="N204" t="str">
        <f t="shared" si="6"/>
        <v>Liberica</v>
      </c>
      <c r="O204" t="str">
        <f t="shared" si="7"/>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f>
        <v>vle5n@disqus.com</v>
      </c>
      <c r="H205" s="2" t="str">
        <f>_xlfn.XLOOKUP(orders!C205,customers!$A$1:$A$1001,customers!G204:G1204,,0)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8">
        <f>INDEX(products!$A$1:$G$49,MATCH(orders!$D205,products!$A$1:$A$49,0),MATCH(orders!L$1,products!$A$1:$G$1,0))</f>
        <v>4.7549999999999999</v>
      </c>
      <c r="M205" s="8">
        <f>L205*E205</f>
        <v>4.7549999999999999</v>
      </c>
      <c r="N205" t="str">
        <f t="shared" si="6"/>
        <v>Liberica</v>
      </c>
      <c r="O205" t="str">
        <f t="shared" si="7"/>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f>
        <v/>
      </c>
      <c r="H206" s="2" t="str">
        <f>_xlfn.XLOOKUP(orders!C206,customers!$A$1:$A$1001,customers!G205:G1205,,0)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8">
        <f>INDEX(products!$A$1:$G$49,MATCH(orders!$D206,products!$A$1:$A$49,0),MATCH(orders!L$1,products!$A$1:$G$1,0))</f>
        <v>13.75</v>
      </c>
      <c r="M206" s="8">
        <f>L206*E206</f>
        <v>82.5</v>
      </c>
      <c r="N206" t="str">
        <f t="shared" si="6"/>
        <v>Excelsa</v>
      </c>
      <c r="O206" t="str">
        <f t="shared" si="7"/>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f>
        <v/>
      </c>
      <c r="H207" s="2" t="str">
        <f>_xlfn.XLOOKUP(orders!C207,customers!$A$1:$A$1001,customers!G206:G1206,,0)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8">
        <f>INDEX(products!$A$1:$G$49,MATCH(orders!$D207,products!$A$1:$A$49,0),MATCH(orders!L$1,products!$A$1:$G$1,0))</f>
        <v>2.6849999999999996</v>
      </c>
      <c r="M207" s="8">
        <f>L207*E207</f>
        <v>8.0549999999999997</v>
      </c>
      <c r="N207" t="str">
        <f t="shared" si="6"/>
        <v>Robusta</v>
      </c>
      <c r="O207" t="str">
        <f t="shared" si="7"/>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f>
        <v>npoolman5q@howstuffworks.com</v>
      </c>
      <c r="H208" s="2" t="str">
        <f>_xlfn.XLOOKUP(orders!C208,customers!$A$1:$A$1001,customers!G207:G1207,,0)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8">
        <f>INDEX(products!$A$1:$G$49,MATCH(orders!$D208,products!$A$1:$A$49,0),MATCH(orders!L$1,products!$A$1:$G$1,0))</f>
        <v>11.25</v>
      </c>
      <c r="M208" s="8">
        <f>L208*E208</f>
        <v>22.5</v>
      </c>
      <c r="N208" t="str">
        <f t="shared" si="6"/>
        <v>Arabica</v>
      </c>
      <c r="O208" t="str">
        <f t="shared" si="7"/>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f>
        <v>oduny5r@constantcontact.com</v>
      </c>
      <c r="H209" s="2" t="str">
        <f>_xlfn.XLOOKUP(orders!C209,customers!$A$1:$A$1001,customers!G208:G1208,,0)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8">
        <f>INDEX(products!$A$1:$G$49,MATCH(orders!$D209,products!$A$1:$A$49,0),MATCH(orders!L$1,products!$A$1:$G$1,0))</f>
        <v>6.75</v>
      </c>
      <c r="M209" s="8">
        <f>L209*E209</f>
        <v>40.5</v>
      </c>
      <c r="N209" t="str">
        <f t="shared" si="6"/>
        <v>Arabica</v>
      </c>
      <c r="O209" t="str">
        <f t="shared" si="7"/>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f>
        <v>chalfhide5s@google.ru</v>
      </c>
      <c r="H210" s="2" t="str">
        <f>_xlfn.XLOOKUP(orders!C210,customers!$A$1:$A$1001,customers!G209:G1209,,0)</f>
        <v>United States</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8">
        <f>INDEX(products!$A$1:$G$49,MATCH(orders!$D210,products!$A$1:$A$49,0),MATCH(orders!L$1,products!$A$1:$G$1,0))</f>
        <v>7.29</v>
      </c>
      <c r="M210" s="8">
        <f>L210*E210</f>
        <v>29.16</v>
      </c>
      <c r="N210" t="str">
        <f t="shared" si="6"/>
        <v>Excelsa</v>
      </c>
      <c r="O210" t="str">
        <f t="shared" si="7"/>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f>
        <v>fmalecky5t@list-manage.com</v>
      </c>
      <c r="H211" s="2" t="str">
        <f>_xlfn.XLOOKUP(orders!C211,customers!$A$1:$A$1001,customers!G210:G1210,,0)</f>
        <v>United States</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8">
        <f>INDEX(products!$A$1:$G$49,MATCH(orders!$D211,products!$A$1:$A$49,0),MATCH(orders!L$1,products!$A$1:$G$1,0))</f>
        <v>6.75</v>
      </c>
      <c r="M211" s="8">
        <f>L211*E211</f>
        <v>6.75</v>
      </c>
      <c r="N211" t="str">
        <f t="shared" si="6"/>
        <v>Arabica</v>
      </c>
      <c r="O211" t="str">
        <f t="shared" si="7"/>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f>
        <v>aattwater5u@wikia.com</v>
      </c>
      <c r="H212" s="2" t="str">
        <f>_xlfn.XLOOKUP(orders!C212,customers!$A$1:$A$1001,customers!G211:G1211,,0)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8">
        <f>INDEX(products!$A$1:$G$49,MATCH(orders!$D212,products!$A$1:$A$49,0),MATCH(orders!L$1,products!$A$1:$G$1,0))</f>
        <v>12.95</v>
      </c>
      <c r="M212" s="8">
        <f>L212*E212</f>
        <v>51.8</v>
      </c>
      <c r="N212" t="str">
        <f t="shared" si="6"/>
        <v>Liberica</v>
      </c>
      <c r="O212" t="str">
        <f t="shared" si="7"/>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f>
        <v>mwhellans5v@mapquest.com</v>
      </c>
      <c r="H213" s="2" t="str">
        <f>_xlfn.XLOOKUP(orders!C213,customers!$A$1:$A$1001,customers!G212:G1212,,0)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8">
        <f>INDEX(products!$A$1:$G$49,MATCH(orders!$D213,products!$A$1:$A$49,0),MATCH(orders!L$1,products!$A$1:$G$1,0))</f>
        <v>8.91</v>
      </c>
      <c r="M213" s="8">
        <f>L213*E213</f>
        <v>53.46</v>
      </c>
      <c r="N213" t="str">
        <f t="shared" si="6"/>
        <v>Excelsa</v>
      </c>
      <c r="O213" t="str">
        <f t="shared" si="7"/>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f>
        <v>dcamilletti5w@businesswire.com</v>
      </c>
      <c r="H214" s="2" t="str">
        <f>_xlfn.XLOOKUP(orders!C214,customers!$A$1:$A$1001,customers!G213:G1213,,0)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8">
        <f>INDEX(products!$A$1:$G$49,MATCH(orders!$D214,products!$A$1:$A$49,0),MATCH(orders!L$1,products!$A$1:$G$1,0))</f>
        <v>3.645</v>
      </c>
      <c r="M214" s="8">
        <f>L214*E214</f>
        <v>14.58</v>
      </c>
      <c r="N214" t="str">
        <f t="shared" si="6"/>
        <v>Excelsa</v>
      </c>
      <c r="O214" t="str">
        <f t="shared" si="7"/>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f>
        <v>egalgey5x@wufoo.com</v>
      </c>
      <c r="H215" s="2" t="str">
        <f>_xlfn.XLOOKUP(orders!C215,customers!$A$1:$A$1001,customers!G214:G1214,,0)</f>
        <v>Ireland</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8">
        <f>INDEX(products!$A$1:$G$49,MATCH(orders!$D215,products!$A$1:$A$49,0),MATCH(orders!L$1,products!$A$1:$G$1,0))</f>
        <v>20.584999999999997</v>
      </c>
      <c r="M215" s="8">
        <f>L215*E215</f>
        <v>20.584999999999997</v>
      </c>
      <c r="N215" t="str">
        <f t="shared" si="6"/>
        <v>Robusta</v>
      </c>
      <c r="O215" t="str">
        <f t="shared" si="7"/>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f>
        <v>mhame5y@newsvine.com</v>
      </c>
      <c r="H216" s="2" t="str">
        <f>_xlfn.XLOOKUP(orders!C216,customers!$A$1:$A$1001,customers!G215:G1215,,0)</f>
        <v>United States</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8">
        <f>INDEX(products!$A$1:$G$49,MATCH(orders!$D216,products!$A$1:$A$49,0),MATCH(orders!L$1,products!$A$1:$G$1,0))</f>
        <v>15.85</v>
      </c>
      <c r="M216" s="8">
        <f>L216*E216</f>
        <v>31.7</v>
      </c>
      <c r="N216" t="str">
        <f t="shared" si="6"/>
        <v>Liberica</v>
      </c>
      <c r="O216" t="str">
        <f t="shared" si="7"/>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f>
        <v>igurnee5z@usnews.com</v>
      </c>
      <c r="H217" s="2" t="str">
        <f>_xlfn.XLOOKUP(orders!C217,customers!$A$1:$A$1001,customers!G216:G1216,,0)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8">
        <f>INDEX(products!$A$1:$G$49,MATCH(orders!$D217,products!$A$1:$A$49,0),MATCH(orders!L$1,products!$A$1:$G$1,0))</f>
        <v>3.8849999999999998</v>
      </c>
      <c r="M217" s="8">
        <f>L217*E217</f>
        <v>23.31</v>
      </c>
      <c r="N217" t="str">
        <f t="shared" si="6"/>
        <v>Liberica</v>
      </c>
      <c r="O217" t="str">
        <f t="shared" si="7"/>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f>
        <v>asnowding60@comsenz.com</v>
      </c>
      <c r="H218" s="2" t="str">
        <f>_xlfn.XLOOKUP(orders!C218,customers!$A$1:$A$1001,customers!G217:G1217,,0)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8">
        <f>INDEX(products!$A$1:$G$49,MATCH(orders!$D218,products!$A$1:$A$49,0),MATCH(orders!L$1,products!$A$1:$G$1,0))</f>
        <v>14.55</v>
      </c>
      <c r="M218" s="8">
        <f>L218*E218</f>
        <v>58.2</v>
      </c>
      <c r="N218" t="str">
        <f t="shared" si="6"/>
        <v>Liberica</v>
      </c>
      <c r="O218" t="str">
        <f t="shared" si="7"/>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f>
        <v>gpoinsett61@berkeley.edu</v>
      </c>
      <c r="H219" s="2" t="str">
        <f>_xlfn.XLOOKUP(orders!C219,customers!$A$1:$A$1001,customers!G218:G1218,,0)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8">
        <f>INDEX(products!$A$1:$G$49,MATCH(orders!$D219,products!$A$1:$A$49,0),MATCH(orders!L$1,products!$A$1:$G$1,0))</f>
        <v>8.91</v>
      </c>
      <c r="M219" s="8">
        <f>L219*E219</f>
        <v>35.64</v>
      </c>
      <c r="N219" t="str">
        <f t="shared" si="6"/>
        <v>Excelsa</v>
      </c>
      <c r="O219" t="str">
        <f t="shared" si="7"/>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f>
        <v>rfurman62@t.co</v>
      </c>
      <c r="H220" s="2" t="str">
        <f>_xlfn.XLOOKUP(orders!C220,customers!$A$1:$A$1001,customers!G219:G1219,,0)</f>
        <v>United States</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8">
        <f>INDEX(products!$A$1:$G$49,MATCH(orders!$D220,products!$A$1:$A$49,0),MATCH(orders!L$1,products!$A$1:$G$1,0))</f>
        <v>11.25</v>
      </c>
      <c r="M220" s="8">
        <f>L220*E220</f>
        <v>56.25</v>
      </c>
      <c r="N220" t="str">
        <f t="shared" si="6"/>
        <v>Arabica</v>
      </c>
      <c r="O220" t="str">
        <f t="shared" si="7"/>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f>
        <v>ccrosier63@xrea.com</v>
      </c>
      <c r="H221" s="2" t="str">
        <f>_xlfn.XLOOKUP(orders!C221,customers!$A$1:$A$1001,customers!G220:G1220,,0)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8">
        <f>INDEX(products!$A$1:$G$49,MATCH(orders!$D221,products!$A$1:$A$49,0),MATCH(orders!L$1,products!$A$1:$G$1,0))</f>
        <v>3.5849999999999995</v>
      </c>
      <c r="M221" s="8">
        <f>L221*E221</f>
        <v>10.754999999999999</v>
      </c>
      <c r="N221" t="str">
        <f t="shared" si="6"/>
        <v>Robusta</v>
      </c>
      <c r="O221" t="str">
        <f t="shared" si="7"/>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f>
        <v>ccrosier63@xrea.com</v>
      </c>
      <c r="H222" s="2" t="str">
        <f>_xlfn.XLOOKUP(orders!C222,customers!$A$1:$A$1001,customers!G221:G1221,,0)</f>
        <v>Ireland</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8">
        <f>INDEX(products!$A$1:$G$49,MATCH(orders!$D222,products!$A$1:$A$49,0),MATCH(orders!L$1,products!$A$1:$G$1,0))</f>
        <v>2.9849999999999999</v>
      </c>
      <c r="M222" s="8">
        <f>L222*E222</f>
        <v>14.924999999999999</v>
      </c>
      <c r="N222" t="str">
        <f t="shared" si="6"/>
        <v>Robusta</v>
      </c>
      <c r="O222" t="str">
        <f t="shared" si="7"/>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f>
        <v>lrushmer65@europa.eu</v>
      </c>
      <c r="H223" s="2" t="str">
        <f>_xlfn.XLOOKUP(orders!C223,customers!$A$1:$A$1001,customers!G222:G1222,,0)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8">
        <f>INDEX(products!$A$1:$G$49,MATCH(orders!$D223,products!$A$1:$A$49,0),MATCH(orders!L$1,products!$A$1:$G$1,0))</f>
        <v>12.95</v>
      </c>
      <c r="M223" s="8">
        <f>L223*E223</f>
        <v>77.699999999999989</v>
      </c>
      <c r="N223" t="str">
        <f t="shared" si="6"/>
        <v>Arabica</v>
      </c>
      <c r="O223" t="str">
        <f t="shared" si="7"/>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f>
        <v>wedinborough66@github.io</v>
      </c>
      <c r="H224" s="2" t="str">
        <f>_xlfn.XLOOKUP(orders!C224,customers!$A$1:$A$1001,customers!G223:G1223,,0)</f>
        <v>Ireland</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8">
        <f>INDEX(products!$A$1:$G$49,MATCH(orders!$D224,products!$A$1:$A$49,0),MATCH(orders!L$1,products!$A$1:$G$1,0))</f>
        <v>7.77</v>
      </c>
      <c r="M224" s="8">
        <f>L224*E224</f>
        <v>23.31</v>
      </c>
      <c r="N224" t="str">
        <f t="shared" si="6"/>
        <v>Liberica</v>
      </c>
      <c r="O224" t="str">
        <f t="shared" si="7"/>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f>
        <v/>
      </c>
      <c r="H225" s="2" t="str">
        <f>_xlfn.XLOOKUP(orders!C225,customers!$A$1:$A$1001,customers!G224:G1224,,0)</f>
        <v>United Kingdom</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8">
        <f>INDEX(products!$A$1:$G$49,MATCH(orders!$D225,products!$A$1:$A$49,0),MATCH(orders!L$1,products!$A$1:$G$1,0))</f>
        <v>14.85</v>
      </c>
      <c r="M225" s="8">
        <f>L225*E225</f>
        <v>59.4</v>
      </c>
      <c r="N225" t="str">
        <f t="shared" si="6"/>
        <v>Excelsa</v>
      </c>
      <c r="O225" t="str">
        <f t="shared" si="7"/>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f>
        <v>kbromehead68@un.org</v>
      </c>
      <c r="H226" s="2" t="str">
        <f>_xlfn.XLOOKUP(orders!C226,customers!$A$1:$A$1001,customers!G225:G1225,,0)</f>
        <v>Ireland</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8">
        <f>INDEX(products!$A$1:$G$49,MATCH(orders!$D226,products!$A$1:$A$49,0),MATCH(orders!L$1,products!$A$1:$G$1,0))</f>
        <v>29.784999999999997</v>
      </c>
      <c r="M226" s="8">
        <f>L226*E226</f>
        <v>119.13999999999999</v>
      </c>
      <c r="N226" t="str">
        <f t="shared" si="6"/>
        <v>Liberica</v>
      </c>
      <c r="O226" t="str">
        <f t="shared" si="7"/>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f>
        <v>ewesterman69@si.edu</v>
      </c>
      <c r="H227" s="2" t="str">
        <f>_xlfn.XLOOKUP(orders!C227,customers!$A$1:$A$1001,customers!G226:G1226,,0)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8">
        <f>INDEX(products!$A$1:$G$49,MATCH(orders!$D227,products!$A$1:$A$49,0),MATCH(orders!L$1,products!$A$1:$G$1,0))</f>
        <v>3.5849999999999995</v>
      </c>
      <c r="M227" s="8">
        <f>L227*E227</f>
        <v>14.339999999999998</v>
      </c>
      <c r="N227" t="str">
        <f t="shared" si="6"/>
        <v>Robusta</v>
      </c>
      <c r="O227" t="str">
        <f t="shared" si="7"/>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f>
        <v>ahutchens6a@amazonaws.com</v>
      </c>
      <c r="H228" s="2" t="str">
        <f>_xlfn.XLOOKUP(orders!C228,customers!$A$1:$A$1001,customers!G227:G1227,,0)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8">
        <f>INDEX(products!$A$1:$G$49,MATCH(orders!$D228,products!$A$1:$A$49,0),MATCH(orders!L$1,products!$A$1:$G$1,0))</f>
        <v>25.874999999999996</v>
      </c>
      <c r="M228" s="8">
        <f>L228*E228</f>
        <v>129.37499999999997</v>
      </c>
      <c r="N228" t="str">
        <f t="shared" si="6"/>
        <v>Arabica</v>
      </c>
      <c r="O228" t="str">
        <f t="shared" si="7"/>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f>
        <v>nwyvill6b@naver.com</v>
      </c>
      <c r="H229" s="2" t="str">
        <f>_xlfn.XLOOKUP(orders!C229,customers!$A$1:$A$1001,customers!G228:G1228,,0)</f>
        <v>Ireland</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8">
        <f>INDEX(products!$A$1:$G$49,MATCH(orders!$D229,products!$A$1:$A$49,0),MATCH(orders!L$1,products!$A$1:$G$1,0))</f>
        <v>2.6849999999999996</v>
      </c>
      <c r="M229" s="8">
        <f>L229*E229</f>
        <v>16.11</v>
      </c>
      <c r="N229" t="str">
        <f t="shared" si="6"/>
        <v>Robusta</v>
      </c>
      <c r="O229" t="str">
        <f t="shared" si="7"/>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f>
        <v>bmathon6c@barnesandnoble.com</v>
      </c>
      <c r="H230" s="2" t="str">
        <f>_xlfn.XLOOKUP(orders!C230,customers!$A$1:$A$1001,customers!G229:G1229,,0)</f>
        <v>United Kingdom</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8">
        <f>INDEX(products!$A$1:$G$49,MATCH(orders!$D230,products!$A$1:$A$49,0),MATCH(orders!L$1,products!$A$1:$G$1,0))</f>
        <v>3.5849999999999995</v>
      </c>
      <c r="M230" s="8">
        <f>L230*E230</f>
        <v>17.924999999999997</v>
      </c>
      <c r="N230" t="str">
        <f t="shared" si="6"/>
        <v>Robusta</v>
      </c>
      <c r="O230" t="str">
        <f t="shared" si="7"/>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f>
        <v>kstreight6d@about.com</v>
      </c>
      <c r="H231" s="2" t="str">
        <f>_xlfn.XLOOKUP(orders!C231,customers!$A$1:$A$1001,customers!G230:G1230,,0)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8">
        <f>INDEX(products!$A$1:$G$49,MATCH(orders!$D231,products!$A$1:$A$49,0),MATCH(orders!L$1,products!$A$1:$G$1,0))</f>
        <v>4.3650000000000002</v>
      </c>
      <c r="M231" s="8">
        <f>L231*E231</f>
        <v>8.73</v>
      </c>
      <c r="N231" t="str">
        <f t="shared" si="6"/>
        <v>Liberica</v>
      </c>
      <c r="O231" t="str">
        <f t="shared" si="7"/>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f>
        <v>pcutchie6e@globo.com</v>
      </c>
      <c r="H232" s="2" t="str">
        <f>_xlfn.XLOOKUP(orders!C232,customers!$A$1:$A$1001,customers!G231:G1231,,0)</f>
        <v>Ireland</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8">
        <f>INDEX(products!$A$1:$G$49,MATCH(orders!$D232,products!$A$1:$A$49,0),MATCH(orders!L$1,products!$A$1:$G$1,0))</f>
        <v>25.874999999999996</v>
      </c>
      <c r="M232" s="8">
        <f>L232*E232</f>
        <v>51.749999999999993</v>
      </c>
      <c r="N232" t="str">
        <f t="shared" si="6"/>
        <v>Arabica</v>
      </c>
      <c r="O232" t="str">
        <f t="shared" si="7"/>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f>
        <v/>
      </c>
      <c r="H233" s="2" t="str">
        <f>_xlfn.XLOOKUP(orders!C233,customers!$A$1:$A$1001,customers!G232:G1232,,0)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8">
        <f>INDEX(products!$A$1:$G$49,MATCH(orders!$D233,products!$A$1:$A$49,0),MATCH(orders!L$1,products!$A$1:$G$1,0))</f>
        <v>4.3650000000000002</v>
      </c>
      <c r="M233" s="8">
        <f>L233*E233</f>
        <v>8.73</v>
      </c>
      <c r="N233" t="str">
        <f t="shared" si="6"/>
        <v>Liberica</v>
      </c>
      <c r="O233" t="str">
        <f t="shared" si="7"/>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f>
        <v>cgheraldi6g@opera.com</v>
      </c>
      <c r="H234" s="2" t="str">
        <f>_xlfn.XLOOKUP(orders!C234,customers!$A$1:$A$1001,customers!G233:G1233,,0)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8">
        <f>INDEX(products!$A$1:$G$49,MATCH(orders!$D234,products!$A$1:$A$49,0),MATCH(orders!L$1,products!$A$1:$G$1,0))</f>
        <v>4.7549999999999999</v>
      </c>
      <c r="M234" s="8">
        <f>L234*E234</f>
        <v>23.774999999999999</v>
      </c>
      <c r="N234" t="str">
        <f t="shared" si="6"/>
        <v>Liberica</v>
      </c>
      <c r="O234" t="str">
        <f t="shared" si="7"/>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f>
        <v>bkenwell6h@over-blog.com</v>
      </c>
      <c r="H235" s="2" t="str">
        <f>_xlfn.XLOOKUP(orders!C235,customers!$A$1:$A$1001,customers!G234:G1234,,0)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8">
        <f>INDEX(products!$A$1:$G$49,MATCH(orders!$D235,products!$A$1:$A$49,0),MATCH(orders!L$1,products!$A$1:$G$1,0))</f>
        <v>4.125</v>
      </c>
      <c r="M235" s="8">
        <f>L235*E235</f>
        <v>20.625</v>
      </c>
      <c r="N235" t="str">
        <f t="shared" si="6"/>
        <v>Excelsa</v>
      </c>
      <c r="O235" t="str">
        <f t="shared" si="7"/>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f>
        <v>tsutty6i@google.es</v>
      </c>
      <c r="H236" s="2" t="str">
        <f>_xlfn.XLOOKUP(orders!C236,customers!$A$1:$A$1001,customers!G235:G1235,,0)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8">
        <f>INDEX(products!$A$1:$G$49,MATCH(orders!$D236,products!$A$1:$A$49,0),MATCH(orders!L$1,products!$A$1:$G$1,0))</f>
        <v>36.454999999999998</v>
      </c>
      <c r="M236" s="8">
        <f>L236*E236</f>
        <v>36.454999999999998</v>
      </c>
      <c r="N236" t="str">
        <f t="shared" si="6"/>
        <v>Liberica</v>
      </c>
      <c r="O236" t="str">
        <f t="shared" si="7"/>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f>
        <v/>
      </c>
      <c r="H237" s="2" t="str">
        <f>_xlfn.XLOOKUP(orders!C237,customers!$A$1:$A$1001,customers!G236:G1236,,0)</f>
        <v>United States</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8">
        <f>INDEX(products!$A$1:$G$49,MATCH(orders!$D237,products!$A$1:$A$49,0),MATCH(orders!L$1,products!$A$1:$G$1,0))</f>
        <v>36.454999999999998</v>
      </c>
      <c r="M237" s="8">
        <f>L237*E237</f>
        <v>182.27499999999998</v>
      </c>
      <c r="N237" t="str">
        <f t="shared" si="6"/>
        <v>Liberica</v>
      </c>
      <c r="O237" t="str">
        <f t="shared" si="7"/>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f>
        <v>charce6k@cafepress.com</v>
      </c>
      <c r="H238" s="2" t="str">
        <f>_xlfn.XLOOKUP(orders!C238,customers!$A$1:$A$1001,customers!G237:G1237,,0)</f>
        <v>United States</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8">
        <f>INDEX(products!$A$1:$G$49,MATCH(orders!$D238,products!$A$1:$A$49,0),MATCH(orders!L$1,products!$A$1:$G$1,0))</f>
        <v>29.784999999999997</v>
      </c>
      <c r="M238" s="8">
        <f>L238*E238</f>
        <v>89.35499999999999</v>
      </c>
      <c r="N238" t="str">
        <f t="shared" si="6"/>
        <v>Liberica</v>
      </c>
      <c r="O238" t="str">
        <f t="shared" si="7"/>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f>
        <v/>
      </c>
      <c r="H239" s="2" t="str">
        <f>_xlfn.XLOOKUP(orders!C239,customers!$A$1:$A$1001,customers!G238:G1238,,0)</f>
        <v>Ireland</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8">
        <f>INDEX(products!$A$1:$G$49,MATCH(orders!$D239,products!$A$1:$A$49,0),MATCH(orders!L$1,products!$A$1:$G$1,0))</f>
        <v>3.5849999999999995</v>
      </c>
      <c r="M239" s="8">
        <f>L239*E239</f>
        <v>3.5849999999999995</v>
      </c>
      <c r="N239" t="str">
        <f t="shared" si="6"/>
        <v>Robusta</v>
      </c>
      <c r="O239" t="str">
        <f t="shared" si="7"/>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f>
        <v>fdrysdale6m@symantec.com</v>
      </c>
      <c r="H240" s="2" t="str">
        <f>_xlfn.XLOOKUP(orders!C240,customers!$A$1:$A$1001,customers!G239:G1239,,0)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8">
        <f>INDEX(products!$A$1:$G$49,MATCH(orders!$D240,products!$A$1:$A$49,0),MATCH(orders!L$1,products!$A$1:$G$1,0))</f>
        <v>22.884999999999998</v>
      </c>
      <c r="M240" s="8">
        <f>L240*E240</f>
        <v>45.769999999999996</v>
      </c>
      <c r="N240" t="str">
        <f t="shared" si="6"/>
        <v>Robusta</v>
      </c>
      <c r="O240" t="str">
        <f t="shared" si="7"/>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f>
        <v>dmagowan6n@fc2.com</v>
      </c>
      <c r="H241" s="2" t="str">
        <f>_xlfn.XLOOKUP(orders!C241,customers!$A$1:$A$1001,customers!G240:G1240,,0)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8">
        <f>INDEX(products!$A$1:$G$49,MATCH(orders!$D241,products!$A$1:$A$49,0),MATCH(orders!L$1,products!$A$1:$G$1,0))</f>
        <v>14.85</v>
      </c>
      <c r="M241" s="8">
        <f>L241*E241</f>
        <v>59.4</v>
      </c>
      <c r="N241" t="str">
        <f t="shared" si="6"/>
        <v>Excelsa</v>
      </c>
      <c r="O241" t="str">
        <f t="shared" si="7"/>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f>
        <v/>
      </c>
      <c r="H242" s="2" t="str">
        <f>_xlfn.XLOOKUP(orders!C242,customers!$A$1:$A$1001,customers!G241:G1241,,0)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8">
        <f>INDEX(products!$A$1:$G$49,MATCH(orders!$D242,products!$A$1:$A$49,0),MATCH(orders!L$1,products!$A$1:$G$1,0))</f>
        <v>25.874999999999996</v>
      </c>
      <c r="M242" s="8">
        <f>L242*E242</f>
        <v>155.24999999999997</v>
      </c>
      <c r="N242" t="str">
        <f t="shared" si="6"/>
        <v>Arabica</v>
      </c>
      <c r="O242" t="str">
        <f t="shared" si="7"/>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f>
        <v/>
      </c>
      <c r="H243" s="2" t="str">
        <f>_xlfn.XLOOKUP(orders!C243,customers!$A$1:$A$1001,customers!G242:G1242,,0)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8">
        <f>INDEX(products!$A$1:$G$49,MATCH(orders!$D243,products!$A$1:$A$49,0),MATCH(orders!L$1,products!$A$1:$G$1,0))</f>
        <v>22.884999999999998</v>
      </c>
      <c r="M243" s="8">
        <f>L243*E243</f>
        <v>45.769999999999996</v>
      </c>
      <c r="N243" t="str">
        <f t="shared" si="6"/>
        <v>Robusta</v>
      </c>
      <c r="O243" t="str">
        <f t="shared" si="7"/>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f>
        <v>srushbrooke6q@youku.com</v>
      </c>
      <c r="H244" s="2" t="str">
        <f>_xlfn.XLOOKUP(orders!C244,customers!$A$1:$A$1001,customers!G243:G1243,,0)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8">
        <f>INDEX(products!$A$1:$G$49,MATCH(orders!$D244,products!$A$1:$A$49,0),MATCH(orders!L$1,products!$A$1:$G$1,0))</f>
        <v>12.15</v>
      </c>
      <c r="M244" s="8">
        <f>L244*E244</f>
        <v>36.450000000000003</v>
      </c>
      <c r="N244" t="str">
        <f t="shared" si="6"/>
        <v>Excelsa</v>
      </c>
      <c r="O244" t="str">
        <f t="shared" si="7"/>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f>
        <v>tdrynan6r@deviantart.com</v>
      </c>
      <c r="H245" s="2" t="str">
        <f>_xlfn.XLOOKUP(orders!C245,customers!$A$1:$A$1001,customers!G244:G1244,,0)</f>
        <v>Ireland</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8">
        <f>INDEX(products!$A$1:$G$49,MATCH(orders!$D245,products!$A$1:$A$49,0),MATCH(orders!L$1,products!$A$1:$G$1,0))</f>
        <v>7.29</v>
      </c>
      <c r="M245" s="8">
        <f>L245*E245</f>
        <v>29.16</v>
      </c>
      <c r="N245" t="str">
        <f t="shared" si="6"/>
        <v>Excelsa</v>
      </c>
      <c r="O245" t="str">
        <f t="shared" si="7"/>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f>
        <v>eyurkov6s@hud.gov</v>
      </c>
      <c r="H246" s="2" t="str">
        <f>_xlfn.XLOOKUP(orders!C246,customers!$A$1:$A$1001,customers!G245:G1245,,0)</f>
        <v>Ireland</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8">
        <f>INDEX(products!$A$1:$G$49,MATCH(orders!$D246,products!$A$1:$A$49,0),MATCH(orders!L$1,products!$A$1:$G$1,0))</f>
        <v>33.464999999999996</v>
      </c>
      <c r="M246" s="8">
        <f>L246*E246</f>
        <v>133.85999999999999</v>
      </c>
      <c r="N246" t="str">
        <f t="shared" si="6"/>
        <v>Liberica</v>
      </c>
      <c r="O246" t="str">
        <f t="shared" si="7"/>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f>
        <v>lmallan6t@state.gov</v>
      </c>
      <c r="H247" s="2" t="str">
        <f>_xlfn.XLOOKUP(orders!C247,customers!$A$1:$A$1001,customers!G246:G1246,,0)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8">
        <f>INDEX(products!$A$1:$G$49,MATCH(orders!$D247,products!$A$1:$A$49,0),MATCH(orders!L$1,products!$A$1:$G$1,0))</f>
        <v>4.7549999999999999</v>
      </c>
      <c r="M247" s="8">
        <f>L247*E247</f>
        <v>23.774999999999999</v>
      </c>
      <c r="N247" t="str">
        <f t="shared" si="6"/>
        <v>Liberica</v>
      </c>
      <c r="O247" t="str">
        <f t="shared" si="7"/>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f>
        <v>gbentjens6u@netlog.com</v>
      </c>
      <c r="H248" s="2" t="str">
        <f>_xlfn.XLOOKUP(orders!C248,customers!$A$1:$A$1001,customers!G247:G1247,,0)</f>
        <v>United States</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8">
        <f>INDEX(products!$A$1:$G$49,MATCH(orders!$D248,products!$A$1:$A$49,0),MATCH(orders!L$1,products!$A$1:$G$1,0))</f>
        <v>12.95</v>
      </c>
      <c r="M248" s="8">
        <f>L248*E248</f>
        <v>38.849999999999994</v>
      </c>
      <c r="N248" t="str">
        <f t="shared" si="6"/>
        <v>Liberica</v>
      </c>
      <c r="O248" t="str">
        <f t="shared" si="7"/>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f>
        <v/>
      </c>
      <c r="H249" s="2" t="str">
        <f>_xlfn.XLOOKUP(orders!C249,customers!$A$1:$A$1001,customers!G248:G1248,,0)</f>
        <v>United States</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8">
        <f>INDEX(products!$A$1:$G$49,MATCH(orders!$D249,products!$A$1:$A$49,0),MATCH(orders!L$1,products!$A$1:$G$1,0))</f>
        <v>3.5849999999999995</v>
      </c>
      <c r="M249" s="8">
        <f>L249*E249</f>
        <v>21.509999999999998</v>
      </c>
      <c r="N249" t="str">
        <f t="shared" si="6"/>
        <v>Robusta</v>
      </c>
      <c r="O249" t="str">
        <f t="shared" si="7"/>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f>
        <v>lentwistle6w@omniture.com</v>
      </c>
      <c r="H250" s="2" t="str">
        <f>_xlfn.XLOOKUP(orders!C250,customers!$A$1:$A$1001,customers!G249:G1249,,0)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8">
        <f>INDEX(products!$A$1:$G$49,MATCH(orders!$D250,products!$A$1:$A$49,0),MATCH(orders!L$1,products!$A$1:$G$1,0))</f>
        <v>9.9499999999999993</v>
      </c>
      <c r="M250" s="8">
        <f>L250*E250</f>
        <v>9.9499999999999993</v>
      </c>
      <c r="N250" t="str">
        <f t="shared" si="6"/>
        <v>Arabica</v>
      </c>
      <c r="O250" t="str">
        <f t="shared" si="7"/>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f>
        <v>zkiffe74@cyberchimps.com</v>
      </c>
      <c r="H251" s="2" t="str">
        <f>_xlfn.XLOOKUP(orders!C251,customers!$A$1:$A$1001,customers!G250:G1250,,0)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8">
        <f>INDEX(products!$A$1:$G$49,MATCH(orders!$D251,products!$A$1:$A$49,0),MATCH(orders!L$1,products!$A$1:$G$1,0))</f>
        <v>15.85</v>
      </c>
      <c r="M251" s="8">
        <f>L251*E251</f>
        <v>15.85</v>
      </c>
      <c r="N251" t="str">
        <f t="shared" si="6"/>
        <v>Liberica</v>
      </c>
      <c r="O251" t="str">
        <f t="shared" si="7"/>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f>
        <v>macott6y@pagesperso-orange.fr</v>
      </c>
      <c r="H252" s="2" t="str">
        <f>_xlfn.XLOOKUP(orders!C252,customers!$A$1:$A$1001,customers!G251:G1251,,0)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8">
        <f>INDEX(products!$A$1:$G$49,MATCH(orders!$D252,products!$A$1:$A$49,0),MATCH(orders!L$1,products!$A$1:$G$1,0))</f>
        <v>2.9849999999999999</v>
      </c>
      <c r="M252" s="8">
        <f>L252*E252</f>
        <v>2.9849999999999999</v>
      </c>
      <c r="N252" t="str">
        <f t="shared" si="6"/>
        <v>Robusta</v>
      </c>
      <c r="O252" t="str">
        <f t="shared" si="7"/>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f>
        <v>cheaviside6z@rediff.com</v>
      </c>
      <c r="H253" s="2" t="str">
        <f>_xlfn.XLOOKUP(orders!C253,customers!$A$1:$A$1001,customers!G252:G1252,,0)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8">
        <f>INDEX(products!$A$1:$G$49,MATCH(orders!$D253,products!$A$1:$A$49,0),MATCH(orders!L$1,products!$A$1:$G$1,0))</f>
        <v>13.75</v>
      </c>
      <c r="M253" s="8">
        <f>L253*E253</f>
        <v>68.75</v>
      </c>
      <c r="N253" t="str">
        <f t="shared" si="6"/>
        <v>Excelsa</v>
      </c>
      <c r="O253" t="str">
        <f t="shared" si="7"/>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f>
        <v/>
      </c>
      <c r="H254" s="2" t="str">
        <f>_xlfn.XLOOKUP(orders!C254,customers!$A$1:$A$1001,customers!G253:G1253,,0)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8">
        <f>INDEX(products!$A$1:$G$49,MATCH(orders!$D254,products!$A$1:$A$49,0),MATCH(orders!L$1,products!$A$1:$G$1,0))</f>
        <v>9.9499999999999993</v>
      </c>
      <c r="M254" s="8">
        <f>L254*E254</f>
        <v>29.849999999999998</v>
      </c>
      <c r="N254" t="str">
        <f t="shared" si="6"/>
        <v>Arabica</v>
      </c>
      <c r="O254" t="str">
        <f t="shared" si="7"/>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f>
        <v>lkernan71@wsj.com</v>
      </c>
      <c r="H255" s="2" t="str">
        <f>_xlfn.XLOOKUP(orders!C255,customers!$A$1:$A$1001,customers!G254:G1254,,0)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8">
        <f>INDEX(products!$A$1:$G$49,MATCH(orders!$D255,products!$A$1:$A$49,0),MATCH(orders!L$1,products!$A$1:$G$1,0))</f>
        <v>14.55</v>
      </c>
      <c r="M255" s="8">
        <f>L255*E255</f>
        <v>58.2</v>
      </c>
      <c r="N255" t="str">
        <f t="shared" si="6"/>
        <v>Liberica</v>
      </c>
      <c r="O255" t="str">
        <f t="shared" si="7"/>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f>
        <v>rmclae72@dailymotion.com</v>
      </c>
      <c r="H256" s="2" t="str">
        <f>_xlfn.XLOOKUP(orders!C256,customers!$A$1:$A$1001,customers!G255:G1255,,0)</f>
        <v>Ireland</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8">
        <f>INDEX(products!$A$1:$G$49,MATCH(orders!$D256,products!$A$1:$A$49,0),MATCH(orders!L$1,products!$A$1:$G$1,0))</f>
        <v>7.169999999999999</v>
      </c>
      <c r="M256" s="8">
        <f>L256*E256</f>
        <v>28.679999999999996</v>
      </c>
      <c r="N256" t="str">
        <f t="shared" si="6"/>
        <v>Robusta</v>
      </c>
      <c r="O256" t="str">
        <f t="shared" si="7"/>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f>
        <v>cblowfelde73@ustream.tv</v>
      </c>
      <c r="H257" s="2" t="str">
        <f>_xlfn.XLOOKUP(orders!C257,customers!$A$1:$A$1001,customers!G256:G1256,,0)</f>
        <v>Ireland</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8">
        <f>INDEX(products!$A$1:$G$49,MATCH(orders!$D257,products!$A$1:$A$49,0),MATCH(orders!L$1,products!$A$1:$G$1,0))</f>
        <v>7.169999999999999</v>
      </c>
      <c r="M257" s="8">
        <f>L257*E257</f>
        <v>21.509999999999998</v>
      </c>
      <c r="N257" t="str">
        <f t="shared" si="6"/>
        <v>Robusta</v>
      </c>
      <c r="O257" t="str">
        <f t="shared" si="7"/>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f>
        <v>zkiffe74@cyberchimps.com</v>
      </c>
      <c r="H258" s="2" t="str">
        <f>_xlfn.XLOOKUP(orders!C258,customers!$A$1:$A$1001,customers!G257:G1257,,0)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8">
        <f>INDEX(products!$A$1:$G$49,MATCH(orders!$D258,products!$A$1:$A$49,0),MATCH(orders!L$1,products!$A$1:$G$1,0))</f>
        <v>8.73</v>
      </c>
      <c r="M258" s="8">
        <f>L258*E258</f>
        <v>17.46</v>
      </c>
      <c r="N258" t="str">
        <f t="shared" si="6"/>
        <v>Liberica</v>
      </c>
      <c r="O258" t="str">
        <f t="shared" si="7"/>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f>
        <v>docalleran75@ucla.edu</v>
      </c>
      <c r="H259" s="2" t="str">
        <f>_xlfn.XLOOKUP(orders!C259,customers!$A$1:$A$1001,customers!G258:G1258,,0)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8">
        <f>INDEX(products!$A$1:$G$49,MATCH(orders!$D259,products!$A$1:$A$49,0),MATCH(orders!L$1,products!$A$1:$G$1,0))</f>
        <v>27.945</v>
      </c>
      <c r="M259" s="8">
        <f>L259*E259</f>
        <v>27.945</v>
      </c>
      <c r="N259" t="str">
        <f t="shared" ref="N259:N322" si="8">IF(I259="Rob","Robusta",IF(I259="Exc","Excelsa",IF(I259="Ara","Arabica",IF(I259="Lib","Liberica",""))))</f>
        <v>Excelsa</v>
      </c>
      <c r="O259" t="str">
        <f t="shared" ref="O259:O322" si="9">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f>
        <v>ccromwell76@desdev.cn</v>
      </c>
      <c r="H260" s="2" t="str">
        <f>_xlfn.XLOOKUP(orders!C260,customers!$A$1:$A$1001,customers!G259:G1259,,0)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8">
        <f>INDEX(products!$A$1:$G$49,MATCH(orders!$D260,products!$A$1:$A$49,0),MATCH(orders!L$1,products!$A$1:$G$1,0))</f>
        <v>27.945</v>
      </c>
      <c r="M260" s="8">
        <f>L260*E260</f>
        <v>139.72499999999999</v>
      </c>
      <c r="N260" t="str">
        <f t="shared" si="8"/>
        <v>Excelsa</v>
      </c>
      <c r="O260" t="str">
        <f t="shared" si="9"/>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f>
        <v>ihay77@lulu.com</v>
      </c>
      <c r="H261" s="2" t="str">
        <f>_xlfn.XLOOKUP(orders!C261,customers!$A$1:$A$1001,customers!G260:G1260,,0)</f>
        <v>United States</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8">
        <f>INDEX(products!$A$1:$G$49,MATCH(orders!$D261,products!$A$1:$A$49,0),MATCH(orders!L$1,products!$A$1:$G$1,0))</f>
        <v>2.9849999999999999</v>
      </c>
      <c r="M261" s="8">
        <f>L261*E261</f>
        <v>5.97</v>
      </c>
      <c r="N261" t="str">
        <f t="shared" si="8"/>
        <v>Robusta</v>
      </c>
      <c r="O261" t="str">
        <f t="shared" si="9"/>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f>
        <v>ttaffarello78@sciencedaily.com</v>
      </c>
      <c r="H262" s="2" t="str">
        <f>_xlfn.XLOOKUP(orders!C262,customers!$A$1:$A$1001,customers!G261:G1261,,0)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8">
        <f>INDEX(products!$A$1:$G$49,MATCH(orders!$D262,products!$A$1:$A$49,0),MATCH(orders!L$1,products!$A$1:$G$1,0))</f>
        <v>27.484999999999996</v>
      </c>
      <c r="M262" s="8">
        <f>L262*E262</f>
        <v>27.484999999999996</v>
      </c>
      <c r="N262" t="str">
        <f t="shared" si="8"/>
        <v>Robusta</v>
      </c>
      <c r="O262" t="str">
        <f t="shared" si="9"/>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f>
        <v>mcanty79@jigsy.com</v>
      </c>
      <c r="H263" s="2" t="str">
        <f>_xlfn.XLOOKUP(orders!C263,customers!$A$1:$A$1001,customers!G262:G1262,,0)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8">
        <f>INDEX(products!$A$1:$G$49,MATCH(orders!$D263,products!$A$1:$A$49,0),MATCH(orders!L$1,products!$A$1:$G$1,0))</f>
        <v>11.95</v>
      </c>
      <c r="M263" s="8">
        <f>L263*E263</f>
        <v>59.75</v>
      </c>
      <c r="N263" t="str">
        <f t="shared" si="8"/>
        <v>Robusta</v>
      </c>
      <c r="O263" t="str">
        <f t="shared" si="9"/>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f>
        <v>jkopke7a@auda.org.au</v>
      </c>
      <c r="H264" s="2" t="str">
        <f>_xlfn.XLOOKUP(orders!C264,customers!$A$1:$A$1001,customers!G263:G1263,,0)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8">
        <f>INDEX(products!$A$1:$G$49,MATCH(orders!$D264,products!$A$1:$A$49,0),MATCH(orders!L$1,products!$A$1:$G$1,0))</f>
        <v>13.75</v>
      </c>
      <c r="M264" s="8">
        <f>L264*E264</f>
        <v>41.25</v>
      </c>
      <c r="N264" t="str">
        <f t="shared" si="8"/>
        <v>Excelsa</v>
      </c>
      <c r="O264" t="str">
        <f t="shared" si="9"/>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f>
        <v/>
      </c>
      <c r="H265" s="2" t="str">
        <f>_xlfn.XLOOKUP(orders!C265,customers!$A$1:$A$1001,customers!G264:G1264,,0)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8">
        <f>INDEX(products!$A$1:$G$49,MATCH(orders!$D265,products!$A$1:$A$49,0),MATCH(orders!L$1,products!$A$1:$G$1,0))</f>
        <v>33.464999999999996</v>
      </c>
      <c r="M265" s="8">
        <f>L265*E265</f>
        <v>133.85999999999999</v>
      </c>
      <c r="N265" t="str">
        <f t="shared" si="8"/>
        <v>Liberica</v>
      </c>
      <c r="O265" t="str">
        <f t="shared" si="9"/>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f>
        <v/>
      </c>
      <c r="H266" s="2" t="str">
        <f>_xlfn.XLOOKUP(orders!C266,customers!$A$1:$A$1001,customers!G265:G1265,,0)</f>
        <v>United States</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8">
        <f>INDEX(products!$A$1:$G$49,MATCH(orders!$D266,products!$A$1:$A$49,0),MATCH(orders!L$1,products!$A$1:$G$1,0))</f>
        <v>11.95</v>
      </c>
      <c r="M266" s="8">
        <f>L266*E266</f>
        <v>59.75</v>
      </c>
      <c r="N266" t="str">
        <f t="shared" si="8"/>
        <v>Robusta</v>
      </c>
      <c r="O266" t="str">
        <f t="shared" si="9"/>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f>
        <v>vhellmore7d@bbc.co.uk</v>
      </c>
      <c r="H267" s="2" t="str">
        <f>_xlfn.XLOOKUP(orders!C267,customers!$A$1:$A$1001,customers!G266:G1266,,0)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8">
        <f>INDEX(products!$A$1:$G$49,MATCH(orders!$D267,products!$A$1:$A$49,0),MATCH(orders!L$1,products!$A$1:$G$1,0))</f>
        <v>5.97</v>
      </c>
      <c r="M267" s="8">
        <f>L267*E267</f>
        <v>5.97</v>
      </c>
      <c r="N267" t="str">
        <f t="shared" si="8"/>
        <v>Arabica</v>
      </c>
      <c r="O267" t="str">
        <f t="shared" si="9"/>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f>
        <v>mseawright7e@nbcnews.com</v>
      </c>
      <c r="H268" s="2" t="str">
        <f>_xlfn.XLOOKUP(orders!C268,customers!$A$1:$A$1001,customers!G267:G1267,,0)</f>
        <v>United States</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8">
        <f>INDEX(products!$A$1:$G$49,MATCH(orders!$D268,products!$A$1:$A$49,0),MATCH(orders!L$1,products!$A$1:$G$1,0))</f>
        <v>12.15</v>
      </c>
      <c r="M268" s="8">
        <f>L268*E268</f>
        <v>24.3</v>
      </c>
      <c r="N268" t="str">
        <f t="shared" si="8"/>
        <v>Excelsa</v>
      </c>
      <c r="O268" t="str">
        <f t="shared" si="9"/>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f>
        <v>snortheast7f@mashable.com</v>
      </c>
      <c r="H269" s="2" t="str">
        <f>_xlfn.XLOOKUP(orders!C269,customers!$A$1:$A$1001,customers!G268:G1268,,0)</f>
        <v>Ireland</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8">
        <f>INDEX(products!$A$1:$G$49,MATCH(orders!$D269,products!$A$1:$A$49,0),MATCH(orders!L$1,products!$A$1:$G$1,0))</f>
        <v>3.645</v>
      </c>
      <c r="M269" s="8">
        <f>L269*E269</f>
        <v>21.87</v>
      </c>
      <c r="N269" t="str">
        <f t="shared" si="8"/>
        <v>Excelsa</v>
      </c>
      <c r="O269" t="str">
        <f t="shared" si="9"/>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f>
        <v>aattwater5u@wikia.com</v>
      </c>
      <c r="H270" s="2" t="str">
        <f>_xlfn.XLOOKUP(orders!C270,customers!$A$1:$A$1001,customers!G269:G1269,,0)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8">
        <f>INDEX(products!$A$1:$G$49,MATCH(orders!$D270,products!$A$1:$A$49,0),MATCH(orders!L$1,products!$A$1:$G$1,0))</f>
        <v>9.9499999999999993</v>
      </c>
      <c r="M270" s="8">
        <f>L270*E270</f>
        <v>19.899999999999999</v>
      </c>
      <c r="N270" t="str">
        <f t="shared" si="8"/>
        <v>Arabica</v>
      </c>
      <c r="O270" t="str">
        <f t="shared" si="9"/>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f>
        <v>mfearon7h@reverbnation.com</v>
      </c>
      <c r="H271" s="2" t="str">
        <f>_xlfn.XLOOKUP(orders!C271,customers!$A$1:$A$1001,customers!G270:G1270,,0)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8">
        <f>INDEX(products!$A$1:$G$49,MATCH(orders!$D271,products!$A$1:$A$49,0),MATCH(orders!L$1,products!$A$1:$G$1,0))</f>
        <v>2.9849999999999999</v>
      </c>
      <c r="M271" s="8">
        <f>L271*E271</f>
        <v>5.97</v>
      </c>
      <c r="N271" t="str">
        <f t="shared" si="8"/>
        <v>Arabica</v>
      </c>
      <c r="O271" t="str">
        <f t="shared" si="9"/>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f>
        <v/>
      </c>
      <c r="H272" s="2" t="str">
        <f>_xlfn.XLOOKUP(orders!C272,customers!$A$1:$A$1001,customers!G271:G1271,,0)</f>
        <v>United States</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8">
        <f>INDEX(products!$A$1:$G$49,MATCH(orders!$D272,products!$A$1:$A$49,0),MATCH(orders!L$1,products!$A$1:$G$1,0))</f>
        <v>7.29</v>
      </c>
      <c r="M272" s="8">
        <f>L272*E272</f>
        <v>7.29</v>
      </c>
      <c r="N272" t="str">
        <f t="shared" si="8"/>
        <v>Excelsa</v>
      </c>
      <c r="O272" t="str">
        <f t="shared" si="9"/>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f>
        <v>jsisneros7j@a8.net</v>
      </c>
      <c r="H273" s="2" t="str">
        <f>_xlfn.XLOOKUP(orders!C273,customers!$A$1:$A$1001,customers!G272:G1272,,0)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8">
        <f>INDEX(products!$A$1:$G$49,MATCH(orders!$D273,products!$A$1:$A$49,0),MATCH(orders!L$1,products!$A$1:$G$1,0))</f>
        <v>2.9849999999999999</v>
      </c>
      <c r="M273" s="8">
        <f>L273*E273</f>
        <v>11.94</v>
      </c>
      <c r="N273" t="str">
        <f t="shared" si="8"/>
        <v>Arabica</v>
      </c>
      <c r="O273" t="str">
        <f t="shared" si="9"/>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f>
        <v>zcarlson7k@bigcartel.com</v>
      </c>
      <c r="H274" s="2" t="str">
        <f>_xlfn.XLOOKUP(orders!C274,customers!$A$1:$A$1001,customers!G273:G1273,,0)</f>
        <v>United States</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8">
        <f>INDEX(products!$A$1:$G$49,MATCH(orders!$D274,products!$A$1:$A$49,0),MATCH(orders!L$1,products!$A$1:$G$1,0))</f>
        <v>11.95</v>
      </c>
      <c r="M274" s="8">
        <f>L274*E274</f>
        <v>71.699999999999989</v>
      </c>
      <c r="N274" t="str">
        <f t="shared" si="8"/>
        <v>Robusta</v>
      </c>
      <c r="O274" t="str">
        <f t="shared" si="9"/>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f>
        <v>wmaddox7l@timesonline.co.uk</v>
      </c>
      <c r="H275" s="2" t="str">
        <f>_xlfn.XLOOKUP(orders!C275,customers!$A$1:$A$1001,customers!G274:G1274,,0)</f>
        <v>Ireland</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8">
        <f>INDEX(products!$A$1:$G$49,MATCH(orders!$D275,products!$A$1:$A$49,0),MATCH(orders!L$1,products!$A$1:$G$1,0))</f>
        <v>3.8849999999999998</v>
      </c>
      <c r="M275" s="8">
        <f>L275*E275</f>
        <v>7.77</v>
      </c>
      <c r="N275" t="str">
        <f t="shared" si="8"/>
        <v>Arabica</v>
      </c>
      <c r="O275" t="str">
        <f t="shared" si="9"/>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f>
        <v>dhedlestone7m@craigslist.org</v>
      </c>
      <c r="H276" s="2" t="str">
        <f>_xlfn.XLOOKUP(orders!C276,customers!$A$1:$A$1001,customers!G275:G1275,,0)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8">
        <f>INDEX(products!$A$1:$G$49,MATCH(orders!$D276,products!$A$1:$A$49,0),MATCH(orders!L$1,products!$A$1:$G$1,0))</f>
        <v>25.874999999999996</v>
      </c>
      <c r="M276" s="8">
        <f>L276*E276</f>
        <v>25.874999999999996</v>
      </c>
      <c r="N276" t="str">
        <f t="shared" si="8"/>
        <v>Arabica</v>
      </c>
      <c r="O276" t="str">
        <f t="shared" si="9"/>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f>
        <v>tcrowthe7n@europa.eu</v>
      </c>
      <c r="H277" s="2" t="str">
        <f>_xlfn.XLOOKUP(orders!C277,customers!$A$1:$A$1001,customers!G276:G1276,,0)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8">
        <f>INDEX(products!$A$1:$G$49,MATCH(orders!$D277,products!$A$1:$A$49,0),MATCH(orders!L$1,products!$A$1:$G$1,0))</f>
        <v>34.154999999999994</v>
      </c>
      <c r="M277" s="8">
        <f>L277*E277</f>
        <v>204.92999999999995</v>
      </c>
      <c r="N277" t="str">
        <f t="shared" si="8"/>
        <v>Excelsa</v>
      </c>
      <c r="O277" t="str">
        <f t="shared" si="9"/>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f>
        <v>dbury7o@tinyurl.com</v>
      </c>
      <c r="H278" s="2" t="str">
        <f>_xlfn.XLOOKUP(orders!C278,customers!$A$1:$A$1001,customers!G277:G1277,,0)</f>
        <v>United Kingdom</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8">
        <f>INDEX(products!$A$1:$G$49,MATCH(orders!$D278,products!$A$1:$A$49,0),MATCH(orders!L$1,products!$A$1:$G$1,0))</f>
        <v>27.484999999999996</v>
      </c>
      <c r="M278" s="8">
        <f>L278*E278</f>
        <v>109.93999999999998</v>
      </c>
      <c r="N278" t="str">
        <f t="shared" si="8"/>
        <v>Robusta</v>
      </c>
      <c r="O278" t="str">
        <f t="shared" si="9"/>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f>
        <v>gbroadbear7p@omniture.com</v>
      </c>
      <c r="H279" s="2" t="str">
        <f>_xlfn.XLOOKUP(orders!C279,customers!$A$1:$A$1001,customers!G278:G1278,,0)</f>
        <v>United Kingdom</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8">
        <f>INDEX(products!$A$1:$G$49,MATCH(orders!$D279,products!$A$1:$A$49,0),MATCH(orders!L$1,products!$A$1:$G$1,0))</f>
        <v>14.85</v>
      </c>
      <c r="M279" s="8">
        <f>L279*E279</f>
        <v>89.1</v>
      </c>
      <c r="N279" t="str">
        <f t="shared" si="8"/>
        <v>Excelsa</v>
      </c>
      <c r="O279" t="str">
        <f t="shared" si="9"/>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f>
        <v>epalfrey7q@devhub.com</v>
      </c>
      <c r="H280" s="2" t="str">
        <f>_xlfn.XLOOKUP(orders!C280,customers!$A$1:$A$1001,customers!G279:G1279,,0)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8">
        <f>INDEX(products!$A$1:$G$49,MATCH(orders!$D280,products!$A$1:$A$49,0),MATCH(orders!L$1,products!$A$1:$G$1,0))</f>
        <v>3.8849999999999998</v>
      </c>
      <c r="M280" s="8">
        <f>L280*E280</f>
        <v>7.77</v>
      </c>
      <c r="N280" t="str">
        <f t="shared" si="8"/>
        <v>Arabica</v>
      </c>
      <c r="O280" t="str">
        <f t="shared" si="9"/>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f>
        <v>pmetrick7r@rakuten.co.jp</v>
      </c>
      <c r="H281" s="2" t="str">
        <f>_xlfn.XLOOKUP(orders!C281,customers!$A$1:$A$1001,customers!G280:G1280,,0)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8">
        <f>INDEX(products!$A$1:$G$49,MATCH(orders!$D281,products!$A$1:$A$49,0),MATCH(orders!L$1,products!$A$1:$G$1,0))</f>
        <v>33.464999999999996</v>
      </c>
      <c r="M281" s="8">
        <f>L281*E281</f>
        <v>33.464999999999996</v>
      </c>
      <c r="N281" t="str">
        <f t="shared" si="8"/>
        <v>Liberica</v>
      </c>
      <c r="O281" t="str">
        <f t="shared" si="9"/>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f>
        <v/>
      </c>
      <c r="H282" s="2" t="str">
        <f>_xlfn.XLOOKUP(orders!C282,customers!$A$1:$A$1001,customers!G281:G1281,,0)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8">
        <f>INDEX(products!$A$1:$G$49,MATCH(orders!$D282,products!$A$1:$A$49,0),MATCH(orders!L$1,products!$A$1:$G$1,0))</f>
        <v>8.25</v>
      </c>
      <c r="M282" s="8">
        <f>L282*E282</f>
        <v>41.25</v>
      </c>
      <c r="N282" t="str">
        <f t="shared" si="8"/>
        <v>Excelsa</v>
      </c>
      <c r="O282" t="str">
        <f t="shared" si="9"/>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f>
        <v>kkarby7t@sbwire.com</v>
      </c>
      <c r="H283" s="2" t="str">
        <f>_xlfn.XLOOKUP(orders!C283,customers!$A$1:$A$1001,customers!G282:G1282,,0)</f>
        <v>United Kingdom</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8">
        <f>INDEX(products!$A$1:$G$49,MATCH(orders!$D283,products!$A$1:$A$49,0),MATCH(orders!L$1,products!$A$1:$G$1,0))</f>
        <v>14.85</v>
      </c>
      <c r="M283" s="8">
        <f>L283*E283</f>
        <v>59.4</v>
      </c>
      <c r="N283" t="str">
        <f t="shared" si="8"/>
        <v>Excelsa</v>
      </c>
      <c r="O283" t="str">
        <f t="shared" si="9"/>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f>
        <v>fcrumpe7u@ftc.gov</v>
      </c>
      <c r="H284" s="2" t="str">
        <f>_xlfn.XLOOKUP(orders!C284,customers!$A$1:$A$1001,customers!G283:G1283,,0)</f>
        <v>United States</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8">
        <f>INDEX(products!$A$1:$G$49,MATCH(orders!$D284,products!$A$1:$A$49,0),MATCH(orders!L$1,products!$A$1:$G$1,0))</f>
        <v>7.77</v>
      </c>
      <c r="M284" s="8">
        <f>L284*E284</f>
        <v>7.77</v>
      </c>
      <c r="N284" t="str">
        <f t="shared" si="8"/>
        <v>Arabica</v>
      </c>
      <c r="O284" t="str">
        <f t="shared" si="9"/>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f>
        <v>achatto7v@sakura.ne.jp</v>
      </c>
      <c r="H285" s="2" t="str">
        <f>_xlfn.XLOOKUP(orders!C285,customers!$A$1:$A$1001,customers!G284:G1284,,0)</f>
        <v>United States</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8">
        <f>INDEX(products!$A$1:$G$49,MATCH(orders!$D285,products!$A$1:$A$49,0),MATCH(orders!L$1,products!$A$1:$G$1,0))</f>
        <v>5.3699999999999992</v>
      </c>
      <c r="M285" s="8">
        <f>L285*E285</f>
        <v>5.3699999999999992</v>
      </c>
      <c r="N285" t="str">
        <f t="shared" si="8"/>
        <v>Robusta</v>
      </c>
      <c r="O285" t="str">
        <f t="shared" si="9"/>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f>
        <v/>
      </c>
      <c r="H286" s="2" t="str">
        <f>_xlfn.XLOOKUP(orders!C286,customers!$A$1:$A$1001,customers!G285:G1285,,0)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8">
        <f>INDEX(products!$A$1:$G$49,MATCH(orders!$D286,products!$A$1:$A$49,0),MATCH(orders!L$1,products!$A$1:$G$1,0))</f>
        <v>31.624999999999996</v>
      </c>
      <c r="M286" s="8">
        <f>L286*E286</f>
        <v>94.874999999999986</v>
      </c>
      <c r="N286" t="str">
        <f t="shared" si="8"/>
        <v>Excelsa</v>
      </c>
      <c r="O286" t="str">
        <f t="shared" si="9"/>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f>
        <v/>
      </c>
      <c r="H287" s="2" t="str">
        <f>_xlfn.XLOOKUP(orders!C287,customers!$A$1:$A$1001,customers!G286:G1286,,0)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8">
        <f>INDEX(products!$A$1:$G$49,MATCH(orders!$D287,products!$A$1:$A$49,0),MATCH(orders!L$1,products!$A$1:$G$1,0))</f>
        <v>36.454999999999998</v>
      </c>
      <c r="M287" s="8">
        <f>L287*E287</f>
        <v>36.454999999999998</v>
      </c>
      <c r="N287" t="str">
        <f t="shared" si="8"/>
        <v>Liberica</v>
      </c>
      <c r="O287" t="str">
        <f t="shared" si="9"/>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f>
        <v>bmergue7y@umn.edu</v>
      </c>
      <c r="H288" s="2" t="str">
        <f>_xlfn.XLOOKUP(orders!C288,customers!$A$1:$A$1001,customers!G287:G1287,,0)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8">
        <f>INDEX(products!$A$1:$G$49,MATCH(orders!$D288,products!$A$1:$A$49,0),MATCH(orders!L$1,products!$A$1:$G$1,0))</f>
        <v>3.375</v>
      </c>
      <c r="M288" s="8">
        <f>L288*E288</f>
        <v>13.5</v>
      </c>
      <c r="N288" t="str">
        <f t="shared" si="8"/>
        <v>Arabica</v>
      </c>
      <c r="O288" t="str">
        <f t="shared" si="9"/>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f>
        <v>kpatise7z@jigsy.com</v>
      </c>
      <c r="H289" s="2" t="str">
        <f>_xlfn.XLOOKUP(orders!C289,customers!$A$1:$A$1001,customers!G288:G1288,,0)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8">
        <f>INDEX(products!$A$1:$G$49,MATCH(orders!$D289,products!$A$1:$A$49,0),MATCH(orders!L$1,products!$A$1:$G$1,0))</f>
        <v>3.5849999999999995</v>
      </c>
      <c r="M289" s="8">
        <f>L289*E289</f>
        <v>14.339999999999998</v>
      </c>
      <c r="N289" t="str">
        <f t="shared" si="8"/>
        <v>Robusta</v>
      </c>
      <c r="O289" t="str">
        <f t="shared" si="9"/>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f>
        <v/>
      </c>
      <c r="H290" s="2" t="str">
        <f>_xlfn.XLOOKUP(orders!C290,customers!$A$1:$A$1001,customers!G289:G1289,,0)</f>
        <v>United States</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8">
        <f>INDEX(products!$A$1:$G$49,MATCH(orders!$D290,products!$A$1:$A$49,0),MATCH(orders!L$1,products!$A$1:$G$1,0))</f>
        <v>8.25</v>
      </c>
      <c r="M290" s="8">
        <f>L290*E290</f>
        <v>8.25</v>
      </c>
      <c r="N290" t="str">
        <f t="shared" si="8"/>
        <v>Excelsa</v>
      </c>
      <c r="O290" t="str">
        <f t="shared" si="9"/>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f>
        <v/>
      </c>
      <c r="H291" s="2" t="str">
        <f>_xlfn.XLOOKUP(orders!C291,customers!$A$1:$A$1001,customers!G290:G1290,,0)</f>
        <v>Ireland</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8">
        <f>INDEX(products!$A$1:$G$49,MATCH(orders!$D291,products!$A$1:$A$49,0),MATCH(orders!L$1,products!$A$1:$G$1,0))</f>
        <v>2.6849999999999996</v>
      </c>
      <c r="M291" s="8">
        <f>L291*E291</f>
        <v>13.424999999999997</v>
      </c>
      <c r="N291" t="str">
        <f t="shared" si="8"/>
        <v>Robusta</v>
      </c>
      <c r="O291" t="str">
        <f t="shared" si="9"/>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f>
        <v>dduke82@vkontakte.ru</v>
      </c>
      <c r="H292" s="2" t="str">
        <f>_xlfn.XLOOKUP(orders!C292,customers!$A$1:$A$1001,customers!G291:G1291,,0)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8">
        <f>INDEX(products!$A$1:$G$49,MATCH(orders!$D292,products!$A$1:$A$49,0),MATCH(orders!L$1,products!$A$1:$G$1,0))</f>
        <v>9.9499999999999993</v>
      </c>
      <c r="M292" s="8">
        <f>L292*E292</f>
        <v>49.75</v>
      </c>
      <c r="N292" t="str">
        <f t="shared" si="8"/>
        <v>Arabica</v>
      </c>
      <c r="O292" t="str">
        <f t="shared" si="9"/>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f>
        <v/>
      </c>
      <c r="H293" s="2" t="str">
        <f>_xlfn.XLOOKUP(orders!C293,customers!$A$1:$A$1001,customers!G292:G1292,,0)</f>
        <v>United States</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8">
        <f>INDEX(products!$A$1:$G$49,MATCH(orders!$D293,products!$A$1:$A$49,0),MATCH(orders!L$1,products!$A$1:$G$1,0))</f>
        <v>8.25</v>
      </c>
      <c r="M293" s="8">
        <f>L293*E293</f>
        <v>16.5</v>
      </c>
      <c r="N293" t="str">
        <f t="shared" si="8"/>
        <v>Excelsa</v>
      </c>
      <c r="O293" t="str">
        <f t="shared" si="9"/>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f>
        <v>ihussey84@mapy.cz</v>
      </c>
      <c r="H294" s="2" t="str">
        <f>_xlfn.XLOOKUP(orders!C294,customers!$A$1:$A$1001,customers!G293:G1293,,0)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8">
        <f>INDEX(products!$A$1:$G$49,MATCH(orders!$D294,products!$A$1:$A$49,0),MATCH(orders!L$1,products!$A$1:$G$1,0))</f>
        <v>5.97</v>
      </c>
      <c r="M294" s="8">
        <f>L294*E294</f>
        <v>17.91</v>
      </c>
      <c r="N294" t="str">
        <f t="shared" si="8"/>
        <v>Arabica</v>
      </c>
      <c r="O294" t="str">
        <f t="shared" si="9"/>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f>
        <v>cpinkerton85@upenn.edu</v>
      </c>
      <c r="H295" s="2" t="str">
        <f>_xlfn.XLOOKUP(orders!C295,customers!$A$1:$A$1001,customers!G294:G1294,,0)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8">
        <f>INDEX(products!$A$1:$G$49,MATCH(orders!$D295,products!$A$1:$A$49,0),MATCH(orders!L$1,products!$A$1:$G$1,0))</f>
        <v>5.97</v>
      </c>
      <c r="M295" s="8">
        <f>L295*E295</f>
        <v>29.849999999999998</v>
      </c>
      <c r="N295" t="str">
        <f t="shared" si="8"/>
        <v>Arabica</v>
      </c>
      <c r="O295" t="str">
        <f t="shared" si="9"/>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f>
        <v/>
      </c>
      <c r="H296" s="2" t="str">
        <f>_xlfn.XLOOKUP(orders!C296,customers!$A$1:$A$1001,customers!G295:G1295,,0)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8">
        <f>INDEX(products!$A$1:$G$49,MATCH(orders!$D296,products!$A$1:$A$49,0),MATCH(orders!L$1,products!$A$1:$G$1,0))</f>
        <v>14.85</v>
      </c>
      <c r="M296" s="8">
        <f>L296*E296</f>
        <v>44.55</v>
      </c>
      <c r="N296" t="str">
        <f t="shared" si="8"/>
        <v>Excelsa</v>
      </c>
      <c r="O296" t="str">
        <f t="shared" si="9"/>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f>
        <v/>
      </c>
      <c r="H297" s="2" t="str">
        <f>_xlfn.XLOOKUP(orders!C297,customers!$A$1:$A$1001,customers!G296:G1296,,0)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8">
        <f>INDEX(products!$A$1:$G$49,MATCH(orders!$D297,products!$A$1:$A$49,0),MATCH(orders!L$1,products!$A$1:$G$1,0))</f>
        <v>13.75</v>
      </c>
      <c r="M297" s="8">
        <f>L297*E297</f>
        <v>27.5</v>
      </c>
      <c r="N297" t="str">
        <f t="shared" si="8"/>
        <v>Excelsa</v>
      </c>
      <c r="O297" t="str">
        <f t="shared" si="9"/>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f>
        <v>dvizor88@furl.net</v>
      </c>
      <c r="H298" s="2" t="str">
        <f>_xlfn.XLOOKUP(orders!C298,customers!$A$1:$A$1001,customers!G297:G1297,,0)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8">
        <f>INDEX(products!$A$1:$G$49,MATCH(orders!$D298,products!$A$1:$A$49,0),MATCH(orders!L$1,products!$A$1:$G$1,0))</f>
        <v>5.97</v>
      </c>
      <c r="M298" s="8">
        <f>L298*E298</f>
        <v>35.82</v>
      </c>
      <c r="N298" t="str">
        <f t="shared" si="8"/>
        <v>Robusta</v>
      </c>
      <c r="O298" t="str">
        <f t="shared" si="9"/>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f>
        <v>esedgebeer89@oaic.gov.au</v>
      </c>
      <c r="H299" s="2" t="str">
        <f>_xlfn.XLOOKUP(orders!C299,customers!$A$1:$A$1001,customers!G298:G1298,,0)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8">
        <f>INDEX(products!$A$1:$G$49,MATCH(orders!$D299,products!$A$1:$A$49,0),MATCH(orders!L$1,products!$A$1:$G$1,0))</f>
        <v>5.3699999999999992</v>
      </c>
      <c r="M299" s="8">
        <f>L299*E299</f>
        <v>16.11</v>
      </c>
      <c r="N299" t="str">
        <f t="shared" si="8"/>
        <v>Robusta</v>
      </c>
      <c r="O299" t="str">
        <f t="shared" si="9"/>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f>
        <v>klestrange8a@lulu.com</v>
      </c>
      <c r="H300" s="2" t="str">
        <f>_xlfn.XLOOKUP(orders!C300,customers!$A$1:$A$1001,customers!G299:G1299,,0)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8">
        <f>INDEX(products!$A$1:$G$49,MATCH(orders!$D300,products!$A$1:$A$49,0),MATCH(orders!L$1,products!$A$1:$G$1,0))</f>
        <v>4.4550000000000001</v>
      </c>
      <c r="M300" s="8">
        <f>L300*E300</f>
        <v>26.73</v>
      </c>
      <c r="N300" t="str">
        <f t="shared" si="8"/>
        <v>Excelsa</v>
      </c>
      <c r="O300" t="str">
        <f t="shared" si="9"/>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f>
        <v>ltanti8b@techcrunch.com</v>
      </c>
      <c r="H301" s="2" t="str">
        <f>_xlfn.XLOOKUP(orders!C301,customers!$A$1:$A$1001,customers!G300:G1300,,0)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8">
        <f>INDEX(products!$A$1:$G$49,MATCH(orders!$D301,products!$A$1:$A$49,0),MATCH(orders!L$1,products!$A$1:$G$1,0))</f>
        <v>34.154999999999994</v>
      </c>
      <c r="M301" s="8">
        <f>L301*E301</f>
        <v>204.92999999999995</v>
      </c>
      <c r="N301" t="str">
        <f t="shared" si="8"/>
        <v>Excelsa</v>
      </c>
      <c r="O301" t="str">
        <f t="shared" si="9"/>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f>
        <v>ade8c@1und1.de</v>
      </c>
      <c r="H302" s="2" t="str">
        <f>_xlfn.XLOOKUP(orders!C302,customers!$A$1:$A$1001,customers!G301:G1301,,0)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8">
        <f>INDEX(products!$A$1:$G$49,MATCH(orders!$D302,products!$A$1:$A$49,0),MATCH(orders!L$1,products!$A$1:$G$1,0))</f>
        <v>12.95</v>
      </c>
      <c r="M302" s="8">
        <f>L302*E302</f>
        <v>38.849999999999994</v>
      </c>
      <c r="N302" t="str">
        <f t="shared" si="8"/>
        <v>Arabica</v>
      </c>
      <c r="O302" t="str">
        <f t="shared" si="9"/>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f>
        <v>tjedrachowicz8d@acquirethisname.com</v>
      </c>
      <c r="H303" s="2" t="str">
        <f>_xlfn.XLOOKUP(orders!C303,customers!$A$1:$A$1001,customers!G302:G1302,,0)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8">
        <f>INDEX(products!$A$1:$G$49,MATCH(orders!$D303,products!$A$1:$A$49,0),MATCH(orders!L$1,products!$A$1:$G$1,0))</f>
        <v>3.8849999999999998</v>
      </c>
      <c r="M303" s="8">
        <f>L303*E303</f>
        <v>15.54</v>
      </c>
      <c r="N303" t="str">
        <f t="shared" si="8"/>
        <v>Liberica</v>
      </c>
      <c r="O303" t="str">
        <f t="shared" si="9"/>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f>
        <v>pstonner8e@moonfruit.com</v>
      </c>
      <c r="H304" s="2" t="str">
        <f>_xlfn.XLOOKUP(orders!C304,customers!$A$1:$A$1001,customers!G303:G1303,,0)</f>
        <v>Ireland</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8">
        <f>INDEX(products!$A$1:$G$49,MATCH(orders!$D304,products!$A$1:$A$49,0),MATCH(orders!L$1,products!$A$1:$G$1,0))</f>
        <v>6.75</v>
      </c>
      <c r="M304" s="8">
        <f>L304*E304</f>
        <v>6.75</v>
      </c>
      <c r="N304" t="str">
        <f t="shared" si="8"/>
        <v>Arabica</v>
      </c>
      <c r="O304" t="str">
        <f t="shared" si="9"/>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f>
        <v>dtingly8f@goo.ne.jp</v>
      </c>
      <c r="H305" s="2" t="str">
        <f>_xlfn.XLOOKUP(orders!C305,customers!$A$1:$A$1001,customers!G304:G1304,,0)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8">
        <f>INDEX(products!$A$1:$G$49,MATCH(orders!$D305,products!$A$1:$A$49,0),MATCH(orders!L$1,products!$A$1:$G$1,0))</f>
        <v>27.945</v>
      </c>
      <c r="M305" s="8">
        <f>L305*E305</f>
        <v>111.78</v>
      </c>
      <c r="N305" t="str">
        <f t="shared" si="8"/>
        <v>Excelsa</v>
      </c>
      <c r="O305" t="str">
        <f t="shared" si="9"/>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f>
        <v>crushe8n@about.me</v>
      </c>
      <c r="H306" s="2" t="str">
        <f>_xlfn.XLOOKUP(orders!C306,customers!$A$1:$A$1001,customers!G305:G1305,,0)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8">
        <f>INDEX(products!$A$1:$G$49,MATCH(orders!$D306,products!$A$1:$A$49,0),MATCH(orders!L$1,products!$A$1:$G$1,0))</f>
        <v>3.8849999999999998</v>
      </c>
      <c r="M306" s="8">
        <f>L306*E306</f>
        <v>3.8849999999999998</v>
      </c>
      <c r="N306" t="str">
        <f t="shared" si="8"/>
        <v>Arabica</v>
      </c>
      <c r="O306" t="str">
        <f t="shared" si="9"/>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f>
        <v>bchecci8h@usa.gov</v>
      </c>
      <c r="H307" s="2" t="str">
        <f>_xlfn.XLOOKUP(orders!C307,customers!$A$1:$A$1001,customers!G306:G1306,,0)</f>
        <v>United States</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8">
        <f>INDEX(products!$A$1:$G$49,MATCH(orders!$D307,products!$A$1:$A$49,0),MATCH(orders!L$1,products!$A$1:$G$1,0))</f>
        <v>4.3650000000000002</v>
      </c>
      <c r="M307" s="8">
        <f>L307*E307</f>
        <v>21.825000000000003</v>
      </c>
      <c r="N307" t="str">
        <f t="shared" si="8"/>
        <v>Liberica</v>
      </c>
      <c r="O307" t="str">
        <f t="shared" si="9"/>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f>
        <v>jbagot8i@mac.com</v>
      </c>
      <c r="H308" s="2" t="str">
        <f>_xlfn.XLOOKUP(orders!C308,customers!$A$1:$A$1001,customers!G307:G1307,,0)</f>
        <v>Ireland</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8">
        <f>INDEX(products!$A$1:$G$49,MATCH(orders!$D308,products!$A$1:$A$49,0),MATCH(orders!L$1,products!$A$1:$G$1,0))</f>
        <v>2.9849999999999999</v>
      </c>
      <c r="M308" s="8">
        <f>L308*E308</f>
        <v>14.924999999999999</v>
      </c>
      <c r="N308" t="str">
        <f t="shared" si="8"/>
        <v>Robusta</v>
      </c>
      <c r="O308" t="str">
        <f t="shared" si="9"/>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f>
        <v>ebeeble8j@soundcloud.com</v>
      </c>
      <c r="H309" s="2" t="str">
        <f>_xlfn.XLOOKUP(orders!C309,customers!$A$1:$A$1001,customers!G308:G1308,,0)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8">
        <f>INDEX(products!$A$1:$G$49,MATCH(orders!$D309,products!$A$1:$A$49,0),MATCH(orders!L$1,products!$A$1:$G$1,0))</f>
        <v>11.25</v>
      </c>
      <c r="M309" s="8">
        <f>L309*E309</f>
        <v>33.75</v>
      </c>
      <c r="N309" t="str">
        <f t="shared" si="8"/>
        <v>Arabica</v>
      </c>
      <c r="O309" t="str">
        <f t="shared" si="9"/>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f>
        <v>cfluin8k@flickr.com</v>
      </c>
      <c r="H310" s="2" t="str">
        <f>_xlfn.XLOOKUP(orders!C310,customers!$A$1:$A$1001,customers!G309:G1309,,0)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8">
        <f>INDEX(products!$A$1:$G$49,MATCH(orders!$D310,products!$A$1:$A$49,0),MATCH(orders!L$1,products!$A$1:$G$1,0))</f>
        <v>11.25</v>
      </c>
      <c r="M310" s="8">
        <f>L310*E310</f>
        <v>33.75</v>
      </c>
      <c r="N310" t="str">
        <f t="shared" si="8"/>
        <v>Arabica</v>
      </c>
      <c r="O310" t="str">
        <f t="shared" si="9"/>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f>
        <v>ebletsor8l@vinaora.com</v>
      </c>
      <c r="H311" s="2" t="str">
        <f>_xlfn.XLOOKUP(orders!C311,customers!$A$1:$A$1001,customers!G310:G1310,,0)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8">
        <f>INDEX(products!$A$1:$G$49,MATCH(orders!$D311,products!$A$1:$A$49,0),MATCH(orders!L$1,products!$A$1:$G$1,0))</f>
        <v>4.3650000000000002</v>
      </c>
      <c r="M311" s="8">
        <f>L311*E311</f>
        <v>26.19</v>
      </c>
      <c r="N311" t="str">
        <f t="shared" si="8"/>
        <v>Liberica</v>
      </c>
      <c r="O311" t="str">
        <f t="shared" si="9"/>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f>
        <v>pbrydell8m@bloglovin.com</v>
      </c>
      <c r="H312" s="2" t="str">
        <f>_xlfn.XLOOKUP(orders!C312,customers!$A$1:$A$1001,customers!G311:G1311,,0)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8">
        <f>INDEX(products!$A$1:$G$49,MATCH(orders!$D312,products!$A$1:$A$49,0),MATCH(orders!L$1,products!$A$1:$G$1,0))</f>
        <v>14.85</v>
      </c>
      <c r="M312" s="8">
        <f>L312*E312</f>
        <v>14.85</v>
      </c>
      <c r="N312" t="str">
        <f t="shared" si="8"/>
        <v>Excelsa</v>
      </c>
      <c r="O312" t="str">
        <f t="shared" si="9"/>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f>
        <v>crushe8n@about.me</v>
      </c>
      <c r="H313" s="2" t="str">
        <f>_xlfn.XLOOKUP(orders!C313,customers!$A$1:$A$1001,customers!G312:G1312,,0)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8">
        <f>INDEX(products!$A$1:$G$49,MATCH(orders!$D313,products!$A$1:$A$49,0),MATCH(orders!L$1,products!$A$1:$G$1,0))</f>
        <v>31.624999999999996</v>
      </c>
      <c r="M313" s="8">
        <f>L313*E313</f>
        <v>189.74999999999997</v>
      </c>
      <c r="N313" t="str">
        <f t="shared" si="8"/>
        <v>Excelsa</v>
      </c>
      <c r="O313" t="str">
        <f t="shared" si="9"/>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f>
        <v>nleethem8o@mac.com</v>
      </c>
      <c r="H314" s="2" t="str">
        <f>_xlfn.XLOOKUP(orders!C314,customers!$A$1:$A$1001,customers!G313:G1313,,0)</f>
        <v>Ireland</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8">
        <f>INDEX(products!$A$1:$G$49,MATCH(orders!$D314,products!$A$1:$A$49,0),MATCH(orders!L$1,products!$A$1:$G$1,0))</f>
        <v>5.97</v>
      </c>
      <c r="M314" s="8">
        <f>L314*E314</f>
        <v>5.97</v>
      </c>
      <c r="N314" t="str">
        <f t="shared" si="8"/>
        <v>Robusta</v>
      </c>
      <c r="O314" t="str">
        <f t="shared" si="9"/>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f>
        <v>anesfield8p@people.com.cn</v>
      </c>
      <c r="H315" s="2" t="str">
        <f>_xlfn.XLOOKUP(orders!C315,customers!$A$1:$A$1001,customers!G314:G1314,,0)</f>
        <v>United States</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8">
        <f>INDEX(products!$A$1:$G$49,MATCH(orders!$D315,products!$A$1:$A$49,0),MATCH(orders!L$1,products!$A$1:$G$1,0))</f>
        <v>9.9499999999999993</v>
      </c>
      <c r="M315" s="8">
        <f>L315*E315</f>
        <v>29.849999999999998</v>
      </c>
      <c r="N315" t="str">
        <f t="shared" si="8"/>
        <v>Robusta</v>
      </c>
      <c r="O315" t="str">
        <f t="shared" si="9"/>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f>
        <v/>
      </c>
      <c r="H316" s="2" t="str">
        <f>_xlfn.XLOOKUP(orders!C316,customers!$A$1:$A$1001,customers!G315:G1315,,0)</f>
        <v>Ireland</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8">
        <f>INDEX(products!$A$1:$G$49,MATCH(orders!$D316,products!$A$1:$A$49,0),MATCH(orders!L$1,products!$A$1:$G$1,0))</f>
        <v>8.9499999999999993</v>
      </c>
      <c r="M316" s="8">
        <f>L316*E316</f>
        <v>44.75</v>
      </c>
      <c r="N316" t="str">
        <f t="shared" si="8"/>
        <v>Robusta</v>
      </c>
      <c r="O316" t="str">
        <f t="shared" si="9"/>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f>
        <v>mbrockway8r@ibm.com</v>
      </c>
      <c r="H317" s="2" t="str">
        <f>_xlfn.XLOOKUP(orders!C317,customers!$A$1:$A$1001,customers!G316:G1316,,0)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8">
        <f>INDEX(products!$A$1:$G$49,MATCH(orders!$D317,products!$A$1:$A$49,0),MATCH(orders!L$1,products!$A$1:$G$1,0))</f>
        <v>34.154999999999994</v>
      </c>
      <c r="M317" s="8">
        <f>L317*E317</f>
        <v>34.154999999999994</v>
      </c>
      <c r="N317" t="str">
        <f t="shared" si="8"/>
        <v>Excelsa</v>
      </c>
      <c r="O317" t="str">
        <f t="shared" si="9"/>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f>
        <v>nlush8s@dedecms.com</v>
      </c>
      <c r="H318" s="2" t="str">
        <f>_xlfn.XLOOKUP(orders!C318,customers!$A$1:$A$1001,customers!G317:G1317,,0)</f>
        <v>United States</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8">
        <f>INDEX(products!$A$1:$G$49,MATCH(orders!$D318,products!$A$1:$A$49,0),MATCH(orders!L$1,products!$A$1:$G$1,0))</f>
        <v>34.154999999999994</v>
      </c>
      <c r="M318" s="8">
        <f>L318*E318</f>
        <v>204.92999999999995</v>
      </c>
      <c r="N318" t="str">
        <f t="shared" si="8"/>
        <v>Excelsa</v>
      </c>
      <c r="O318" t="str">
        <f t="shared" si="9"/>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f>
        <v>smcmillian8t@csmonitor.com</v>
      </c>
      <c r="H319" s="2" t="str">
        <f>_xlfn.XLOOKUP(orders!C319,customers!$A$1:$A$1001,customers!G318:G1318,,0)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8">
        <f>INDEX(products!$A$1:$G$49,MATCH(orders!$D319,products!$A$1:$A$49,0),MATCH(orders!L$1,products!$A$1:$G$1,0))</f>
        <v>7.29</v>
      </c>
      <c r="M319" s="8">
        <f>L319*E319</f>
        <v>21.87</v>
      </c>
      <c r="N319" t="str">
        <f t="shared" si="8"/>
        <v>Excelsa</v>
      </c>
      <c r="O319" t="str">
        <f t="shared" si="9"/>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f>
        <v>tbennison8u@google.cn</v>
      </c>
      <c r="H320" s="2" t="str">
        <f>_xlfn.XLOOKUP(orders!C320,customers!$A$1:$A$1001,customers!G319:G1319,,0)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8">
        <f>INDEX(products!$A$1:$G$49,MATCH(orders!$D320,products!$A$1:$A$49,0),MATCH(orders!L$1,products!$A$1:$G$1,0))</f>
        <v>25.874999999999996</v>
      </c>
      <c r="M320" s="8">
        <f>L320*E320</f>
        <v>51.749999999999993</v>
      </c>
      <c r="N320" t="str">
        <f t="shared" si="8"/>
        <v>Arabica</v>
      </c>
      <c r="O320" t="str">
        <f t="shared" si="9"/>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f>
        <v>gtweed8v@yolasite.com</v>
      </c>
      <c r="H321" s="2" t="str">
        <f>_xlfn.XLOOKUP(orders!C321,customers!$A$1:$A$1001,customers!G320:G1320,,0)</f>
        <v>Ireland</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8">
        <f>INDEX(products!$A$1:$G$49,MATCH(orders!$D321,products!$A$1:$A$49,0),MATCH(orders!L$1,products!$A$1:$G$1,0))</f>
        <v>4.125</v>
      </c>
      <c r="M321" s="8">
        <f>L321*E321</f>
        <v>8.25</v>
      </c>
      <c r="N321" t="str">
        <f t="shared" si="8"/>
        <v>Excelsa</v>
      </c>
      <c r="O321" t="str">
        <f t="shared" si="9"/>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f>
        <v>gtweed8v@yolasite.com</v>
      </c>
      <c r="H322" s="2" t="str">
        <f>_xlfn.XLOOKUP(orders!C322,customers!$A$1:$A$1001,customers!G321:G1321,,0)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8">
        <f>INDEX(products!$A$1:$G$49,MATCH(orders!$D322,products!$A$1:$A$49,0),MATCH(orders!L$1,products!$A$1:$G$1,0))</f>
        <v>3.8849999999999998</v>
      </c>
      <c r="M322" s="8">
        <f>L322*E322</f>
        <v>19.424999999999997</v>
      </c>
      <c r="N322" t="str">
        <f t="shared" si="8"/>
        <v>Arabica</v>
      </c>
      <c r="O322" t="str">
        <f t="shared" si="9"/>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f>
        <v>ggoggin8x@wix.com</v>
      </c>
      <c r="H323" s="2" t="str">
        <f>_xlfn.XLOOKUP(orders!C323,customers!$A$1:$A$1001,customers!G322:G1322,,0)</f>
        <v>United Kingdom</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8">
        <f>INDEX(products!$A$1:$G$49,MATCH(orders!$D323,products!$A$1:$A$49,0),MATCH(orders!L$1,products!$A$1:$G$1,0))</f>
        <v>3.375</v>
      </c>
      <c r="M323" s="8">
        <f>L323*E323</f>
        <v>20.25</v>
      </c>
      <c r="N323" t="str">
        <f t="shared" ref="N323:N386" si="10">IF(I323="Rob","Robusta",IF(I323="Exc","Excelsa",IF(I323="Ara","Arabica",IF(I323="Lib","Liberica",""))))</f>
        <v>Arabica</v>
      </c>
      <c r="O323" t="str">
        <f t="shared" ref="O323:O386" si="11">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f>
        <v>sjeyness8y@biglobe.ne.jp</v>
      </c>
      <c r="H324" s="2" t="str">
        <f>_xlfn.XLOOKUP(orders!C324,customers!$A$1:$A$1001,customers!G323:G1323,,0)</f>
        <v>United States</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8">
        <f>INDEX(products!$A$1:$G$49,MATCH(orders!$D324,products!$A$1:$A$49,0),MATCH(orders!L$1,products!$A$1:$G$1,0))</f>
        <v>7.77</v>
      </c>
      <c r="M324" s="8">
        <f>L324*E324</f>
        <v>23.31</v>
      </c>
      <c r="N324" t="str">
        <f t="shared" si="10"/>
        <v>Liberica</v>
      </c>
      <c r="O324" t="str">
        <f t="shared" si="11"/>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f>
        <v>dbonhome8z@shinystat.com</v>
      </c>
      <c r="H325" s="2" t="str">
        <f>_xlfn.XLOOKUP(orders!C325,customers!$A$1:$A$1001,customers!G324:G1324,,0)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8">
        <f>INDEX(products!$A$1:$G$49,MATCH(orders!$D325,products!$A$1:$A$49,0),MATCH(orders!L$1,products!$A$1:$G$1,0))</f>
        <v>3.645</v>
      </c>
      <c r="M325" s="8">
        <f>L325*E325</f>
        <v>18.225000000000001</v>
      </c>
      <c r="N325" t="str">
        <f t="shared" si="10"/>
        <v>Excelsa</v>
      </c>
      <c r="O325" t="str">
        <f t="shared" si="11"/>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f>
        <v/>
      </c>
      <c r="H326" s="2" t="str">
        <f>_xlfn.XLOOKUP(orders!C326,customers!$A$1:$A$1001,customers!G325:G1325,,0)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8">
        <f>INDEX(products!$A$1:$G$49,MATCH(orders!$D326,products!$A$1:$A$49,0),MATCH(orders!L$1,products!$A$1:$G$1,0))</f>
        <v>13.75</v>
      </c>
      <c r="M326" s="8">
        <f>L326*E326</f>
        <v>13.75</v>
      </c>
      <c r="N326" t="str">
        <f t="shared" si="10"/>
        <v>Excelsa</v>
      </c>
      <c r="O326" t="str">
        <f t="shared" si="11"/>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f>
        <v>tle91@epa.gov</v>
      </c>
      <c r="H327" s="2" t="str">
        <f>_xlfn.XLOOKUP(orders!C327,customers!$A$1:$A$1001,customers!G326:G1326,,0)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8">
        <f>INDEX(products!$A$1:$G$49,MATCH(orders!$D327,products!$A$1:$A$49,0),MATCH(orders!L$1,products!$A$1:$G$1,0))</f>
        <v>29.784999999999997</v>
      </c>
      <c r="M327" s="8">
        <f>L327*E327</f>
        <v>29.784999999999997</v>
      </c>
      <c r="N327" t="str">
        <f t="shared" si="10"/>
        <v>Arabica</v>
      </c>
      <c r="O327" t="str">
        <f t="shared" si="11"/>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f>
        <v/>
      </c>
      <c r="H328" s="2" t="str">
        <f>_xlfn.XLOOKUP(orders!C328,customers!$A$1:$A$1001,customers!G327:G1327,,0)</f>
        <v>Ireland</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8">
        <f>INDEX(products!$A$1:$G$49,MATCH(orders!$D328,products!$A$1:$A$49,0),MATCH(orders!L$1,products!$A$1:$G$1,0))</f>
        <v>8.9499999999999993</v>
      </c>
      <c r="M328" s="8">
        <f>L328*E328</f>
        <v>44.75</v>
      </c>
      <c r="N328" t="str">
        <f t="shared" si="10"/>
        <v>Robusta</v>
      </c>
      <c r="O328" t="str">
        <f t="shared" si="11"/>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f>
        <v>balldridge93@yandex.ru</v>
      </c>
      <c r="H329" s="2" t="str">
        <f>_xlfn.XLOOKUP(orders!C329,customers!$A$1:$A$1001,customers!G328:G1328,,0)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8">
        <f>INDEX(products!$A$1:$G$49,MATCH(orders!$D329,products!$A$1:$A$49,0),MATCH(orders!L$1,products!$A$1:$G$1,0))</f>
        <v>8.9499999999999993</v>
      </c>
      <c r="M329" s="8">
        <f>L329*E329</f>
        <v>44.75</v>
      </c>
      <c r="N329" t="str">
        <f t="shared" si="10"/>
        <v>Robusta</v>
      </c>
      <c r="O329" t="str">
        <f t="shared" si="11"/>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f>
        <v/>
      </c>
      <c r="H330" s="2" t="str">
        <f>_xlfn.XLOOKUP(orders!C330,customers!$A$1:$A$1001,customers!G329:G1329,,0)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8">
        <f>INDEX(products!$A$1:$G$49,MATCH(orders!$D330,products!$A$1:$A$49,0),MATCH(orders!L$1,products!$A$1:$G$1,0))</f>
        <v>9.51</v>
      </c>
      <c r="M330" s="8">
        <f>L330*E330</f>
        <v>38.04</v>
      </c>
      <c r="N330" t="str">
        <f t="shared" si="10"/>
        <v>Liberica</v>
      </c>
      <c r="O330" t="str">
        <f t="shared" si="11"/>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f>
        <v>lgoodger95@guardian.co.uk</v>
      </c>
      <c r="H331" s="2" t="str">
        <f>_xlfn.XLOOKUP(orders!C331,customers!$A$1:$A$1001,customers!G330:G1330,,0)</f>
        <v>Ireland</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8">
        <f>INDEX(products!$A$1:$G$49,MATCH(orders!$D331,products!$A$1:$A$49,0),MATCH(orders!L$1,products!$A$1:$G$1,0))</f>
        <v>5.3699999999999992</v>
      </c>
      <c r="M331" s="8">
        <f>L331*E331</f>
        <v>21.479999999999997</v>
      </c>
      <c r="N331" t="str">
        <f t="shared" si="10"/>
        <v>Robusta</v>
      </c>
      <c r="O331" t="str">
        <f t="shared" si="11"/>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f>
        <v>smcmillian8t@csmonitor.com</v>
      </c>
      <c r="H332" s="2" t="str">
        <f>_xlfn.XLOOKUP(orders!C332,customers!$A$1:$A$1001,customers!G331:G1331,,0)</f>
        <v>United Kingdom</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8">
        <f>INDEX(products!$A$1:$G$49,MATCH(orders!$D332,products!$A$1:$A$49,0),MATCH(orders!L$1,products!$A$1:$G$1,0))</f>
        <v>5.3699999999999992</v>
      </c>
      <c r="M332" s="8">
        <f>L332*E332</f>
        <v>16.11</v>
      </c>
      <c r="N332" t="str">
        <f t="shared" si="10"/>
        <v>Robusta</v>
      </c>
      <c r="O332" t="str">
        <f t="shared" si="11"/>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f>
        <v>cdrewett97@wikipedia.org</v>
      </c>
      <c r="H333" s="2" t="str">
        <f>_xlfn.XLOOKUP(orders!C333,customers!$A$1:$A$1001,customers!G332:G1332,,0)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8">
        <f>INDEX(products!$A$1:$G$49,MATCH(orders!$D333,products!$A$1:$A$49,0),MATCH(orders!L$1,products!$A$1:$G$1,0))</f>
        <v>22.884999999999998</v>
      </c>
      <c r="M333" s="8">
        <f>L333*E333</f>
        <v>22.884999999999998</v>
      </c>
      <c r="N333" t="str">
        <f t="shared" si="10"/>
        <v>Robusta</v>
      </c>
      <c r="O333" t="str">
        <f t="shared" si="11"/>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f>
        <v>qparsons98@blogtalkradio.com</v>
      </c>
      <c r="H334" s="2" t="str">
        <f>_xlfn.XLOOKUP(orders!C334,customers!$A$1:$A$1001,customers!G333:G1333,,0)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8">
        <f>INDEX(products!$A$1:$G$49,MATCH(orders!$D334,products!$A$1:$A$49,0),MATCH(orders!L$1,products!$A$1:$G$1,0))</f>
        <v>5.97</v>
      </c>
      <c r="M334" s="8">
        <f>L334*E334</f>
        <v>17.91</v>
      </c>
      <c r="N334" t="str">
        <f t="shared" si="10"/>
        <v>Arabica</v>
      </c>
      <c r="O334" t="str">
        <f t="shared" si="11"/>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f>
        <v>vceely99@auda.org.au</v>
      </c>
      <c r="H335" s="2" t="str">
        <f>_xlfn.XLOOKUP(orders!C335,customers!$A$1:$A$1001,customers!G334:G1334,,0)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8">
        <f>INDEX(products!$A$1:$G$49,MATCH(orders!$D335,products!$A$1:$A$49,0),MATCH(orders!L$1,products!$A$1:$G$1,0))</f>
        <v>5.97</v>
      </c>
      <c r="M335" s="8">
        <f>L335*E335</f>
        <v>23.88</v>
      </c>
      <c r="N335" t="str">
        <f t="shared" si="10"/>
        <v>Robusta</v>
      </c>
      <c r="O335" t="str">
        <f t="shared" si="11"/>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f>
        <v/>
      </c>
      <c r="H336" s="2" t="str">
        <f>_xlfn.XLOOKUP(orders!C336,customers!$A$1:$A$1001,customers!G335:G1335,,0)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8">
        <f>INDEX(products!$A$1:$G$49,MATCH(orders!$D336,products!$A$1:$A$49,0),MATCH(orders!L$1,products!$A$1:$G$1,0))</f>
        <v>11.95</v>
      </c>
      <c r="M336" s="8">
        <f>L336*E336</f>
        <v>59.75</v>
      </c>
      <c r="N336" t="str">
        <f t="shared" si="10"/>
        <v>Robusta</v>
      </c>
      <c r="O336" t="str">
        <f t="shared" si="11"/>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f>
        <v>cvasiliev9b@discuz.net</v>
      </c>
      <c r="H337" s="2" t="str">
        <f>_xlfn.XLOOKUP(orders!C337,customers!$A$1:$A$1001,customers!G336:G1336,,0)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8">
        <f>INDEX(products!$A$1:$G$49,MATCH(orders!$D337,products!$A$1:$A$49,0),MATCH(orders!L$1,products!$A$1:$G$1,0))</f>
        <v>4.7549999999999999</v>
      </c>
      <c r="M337" s="8">
        <f>L337*E337</f>
        <v>28.53</v>
      </c>
      <c r="N337" t="str">
        <f t="shared" si="10"/>
        <v>Liberica</v>
      </c>
      <c r="O337" t="str">
        <f t="shared" si="11"/>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f>
        <v>tomoylan9c@liveinternet.ru</v>
      </c>
      <c r="H338" s="2" t="str">
        <f>_xlfn.XLOOKUP(orders!C338,customers!$A$1:$A$1001,customers!G337:G1337,,0)</f>
        <v>United States</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8">
        <f>INDEX(products!$A$1:$G$49,MATCH(orders!$D338,products!$A$1:$A$49,0),MATCH(orders!L$1,products!$A$1:$G$1,0))</f>
        <v>11.25</v>
      </c>
      <c r="M338" s="8">
        <f>L338*E338</f>
        <v>45</v>
      </c>
      <c r="N338" t="str">
        <f t="shared" si="10"/>
        <v>Arabica</v>
      </c>
      <c r="O338" t="str">
        <f t="shared" si="11"/>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f>
        <v/>
      </c>
      <c r="H339" s="2" t="str">
        <f>_xlfn.XLOOKUP(orders!C339,customers!$A$1:$A$1001,customers!G338:G1338,,0)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8">
        <f>INDEX(products!$A$1:$G$49,MATCH(orders!$D339,products!$A$1:$A$49,0),MATCH(orders!L$1,products!$A$1:$G$1,0))</f>
        <v>27.945</v>
      </c>
      <c r="M339" s="8">
        <f>L339*E339</f>
        <v>55.89</v>
      </c>
      <c r="N339" t="str">
        <f t="shared" si="10"/>
        <v>Excelsa</v>
      </c>
      <c r="O339" t="str">
        <f t="shared" si="11"/>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f>
        <v>wfetherston9e@constantcontact.com</v>
      </c>
      <c r="H340" s="2" t="str">
        <f>_xlfn.XLOOKUP(orders!C340,customers!$A$1:$A$1001,customers!G339:G1339,,0)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8">
        <f>INDEX(products!$A$1:$G$49,MATCH(orders!$D340,products!$A$1:$A$49,0),MATCH(orders!L$1,products!$A$1:$G$1,0))</f>
        <v>14.85</v>
      </c>
      <c r="M340" s="8">
        <f>L340*E340</f>
        <v>59.4</v>
      </c>
      <c r="N340" t="str">
        <f t="shared" si="10"/>
        <v>Excelsa</v>
      </c>
      <c r="O340" t="str">
        <f t="shared" si="11"/>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f>
        <v>erasmus9f@techcrunch.com</v>
      </c>
      <c r="H341" s="2" t="str">
        <f>_xlfn.XLOOKUP(orders!C341,customers!$A$1:$A$1001,customers!G340:G1340,,0)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8">
        <f>INDEX(products!$A$1:$G$49,MATCH(orders!$D341,products!$A$1:$A$49,0),MATCH(orders!L$1,products!$A$1:$G$1,0))</f>
        <v>3.645</v>
      </c>
      <c r="M341" s="8">
        <f>L341*E341</f>
        <v>7.29</v>
      </c>
      <c r="N341" t="str">
        <f t="shared" si="10"/>
        <v>Excelsa</v>
      </c>
      <c r="O341" t="str">
        <f t="shared" si="11"/>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f>
        <v>wgiorgioni9g@wikipedia.org</v>
      </c>
      <c r="H342" s="2" t="str">
        <f>_xlfn.XLOOKUP(orders!C342,customers!$A$1:$A$1001,customers!G341:G1341,,0)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8">
        <f>INDEX(products!$A$1:$G$49,MATCH(orders!$D342,products!$A$1:$A$49,0),MATCH(orders!L$1,products!$A$1:$G$1,0))</f>
        <v>7.29</v>
      </c>
      <c r="M342" s="8">
        <f>L342*E342</f>
        <v>7.29</v>
      </c>
      <c r="N342" t="str">
        <f t="shared" si="10"/>
        <v>Excelsa</v>
      </c>
      <c r="O342" t="str">
        <f t="shared" si="11"/>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f>
        <v>lscargle9h@myspace.com</v>
      </c>
      <c r="H343" s="2" t="str">
        <f>_xlfn.XLOOKUP(orders!C343,customers!$A$1:$A$1001,customers!G342:G1342,,0)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8">
        <f>INDEX(products!$A$1:$G$49,MATCH(orders!$D343,products!$A$1:$A$49,0),MATCH(orders!L$1,products!$A$1:$G$1,0))</f>
        <v>8.91</v>
      </c>
      <c r="M343" s="8">
        <f>L343*E343</f>
        <v>17.82</v>
      </c>
      <c r="N343" t="str">
        <f t="shared" si="10"/>
        <v>Excelsa</v>
      </c>
      <c r="O343" t="str">
        <f t="shared" si="11"/>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f>
        <v>lscargle9h@myspace.com</v>
      </c>
      <c r="H344" s="2" t="str">
        <f>_xlfn.XLOOKUP(orders!C344,customers!$A$1:$A$1001,customers!G343:G1343,,0)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8">
        <f>INDEX(products!$A$1:$G$49,MATCH(orders!$D344,products!$A$1:$A$49,0),MATCH(orders!L$1,products!$A$1:$G$1,0))</f>
        <v>7.77</v>
      </c>
      <c r="M344" s="8">
        <f>L344*E344</f>
        <v>38.849999999999994</v>
      </c>
      <c r="N344" t="str">
        <f t="shared" si="10"/>
        <v>Liberica</v>
      </c>
      <c r="O344" t="str">
        <f t="shared" si="11"/>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f>
        <v>nclimance9j@europa.eu</v>
      </c>
      <c r="H345" s="2" t="str">
        <f>_xlfn.XLOOKUP(orders!C345,customers!$A$1:$A$1001,customers!G344:G1344,,0)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8">
        <f>INDEX(products!$A$1:$G$49,MATCH(orders!$D345,products!$A$1:$A$49,0),MATCH(orders!L$1,products!$A$1:$G$1,0))</f>
        <v>5.3699999999999992</v>
      </c>
      <c r="M345" s="8">
        <f>L345*E345</f>
        <v>32.22</v>
      </c>
      <c r="N345" t="str">
        <f t="shared" si="10"/>
        <v>Robusta</v>
      </c>
      <c r="O345" t="str">
        <f t="shared" si="11"/>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f>
        <v/>
      </c>
      <c r="H346" s="2" t="str">
        <f>_xlfn.XLOOKUP(orders!C346,customers!$A$1:$A$1001,customers!G345:G1345,,0)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8">
        <f>INDEX(products!$A$1:$G$49,MATCH(orders!$D346,products!$A$1:$A$49,0),MATCH(orders!L$1,products!$A$1:$G$1,0))</f>
        <v>9.9499999999999993</v>
      </c>
      <c r="M346" s="8">
        <f>L346*E346</f>
        <v>19.899999999999999</v>
      </c>
      <c r="N346" t="str">
        <f t="shared" si="10"/>
        <v>Robusta</v>
      </c>
      <c r="O346" t="str">
        <f t="shared" si="11"/>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f>
        <v>asnazle9l@oracle.com</v>
      </c>
      <c r="H347" s="2" t="str">
        <f>_xlfn.XLOOKUP(orders!C347,customers!$A$1:$A$1001,customers!G346:G1346,,0)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8">
        <f>INDEX(products!$A$1:$G$49,MATCH(orders!$D347,products!$A$1:$A$49,0),MATCH(orders!L$1,products!$A$1:$G$1,0))</f>
        <v>11.95</v>
      </c>
      <c r="M347" s="8">
        <f>L347*E347</f>
        <v>59.75</v>
      </c>
      <c r="N347" t="str">
        <f t="shared" si="10"/>
        <v>Robusta</v>
      </c>
      <c r="O347" t="str">
        <f t="shared" si="11"/>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f>
        <v>rworg9m@arstechnica.com</v>
      </c>
      <c r="H348" s="2" t="str">
        <f>_xlfn.XLOOKUP(orders!C348,customers!$A$1:$A$1001,customers!G347:G1347,,0)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8">
        <f>INDEX(products!$A$1:$G$49,MATCH(orders!$D348,products!$A$1:$A$49,0),MATCH(orders!L$1,products!$A$1:$G$1,0))</f>
        <v>7.77</v>
      </c>
      <c r="M348" s="8">
        <f>L348*E348</f>
        <v>23.31</v>
      </c>
      <c r="N348" t="str">
        <f t="shared" si="10"/>
        <v>Arabica</v>
      </c>
      <c r="O348" t="str">
        <f t="shared" si="11"/>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f>
        <v>ldanes9n@umn.edu</v>
      </c>
      <c r="H349" s="2" t="str">
        <f>_xlfn.XLOOKUP(orders!C349,customers!$A$1:$A$1001,customers!G348:G1348,,0)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8">
        <f>INDEX(products!$A$1:$G$49,MATCH(orders!$D349,products!$A$1:$A$49,0),MATCH(orders!L$1,products!$A$1:$G$1,0))</f>
        <v>14.55</v>
      </c>
      <c r="M349" s="8">
        <f>L349*E349</f>
        <v>43.650000000000006</v>
      </c>
      <c r="N349" t="str">
        <f t="shared" si="10"/>
        <v>Liberica</v>
      </c>
      <c r="O349" t="str">
        <f t="shared" si="11"/>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f>
        <v>skeynd9o@narod.ru</v>
      </c>
      <c r="H350" s="2" t="str">
        <f>_xlfn.XLOOKUP(orders!C350,customers!$A$1:$A$1001,customers!G349:G1349,,0)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8">
        <f>INDEX(products!$A$1:$G$49,MATCH(orders!$D350,products!$A$1:$A$49,0),MATCH(orders!L$1,products!$A$1:$G$1,0))</f>
        <v>34.154999999999994</v>
      </c>
      <c r="M350" s="8">
        <f>L350*E350</f>
        <v>204.92999999999995</v>
      </c>
      <c r="N350" t="str">
        <f t="shared" si="10"/>
        <v>Excelsa</v>
      </c>
      <c r="O350" t="str">
        <f t="shared" si="11"/>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f>
        <v>ddaveridge9p@arstechnica.com</v>
      </c>
      <c r="H351" s="2" t="str">
        <f>_xlfn.XLOOKUP(orders!C351,customers!$A$1:$A$1001,customers!G350:G1350,,0)</f>
        <v>Ireland</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8">
        <f>INDEX(products!$A$1:$G$49,MATCH(orders!$D351,products!$A$1:$A$49,0),MATCH(orders!L$1,products!$A$1:$G$1,0))</f>
        <v>3.5849999999999995</v>
      </c>
      <c r="M351" s="8">
        <f>L351*E351</f>
        <v>14.339999999999998</v>
      </c>
      <c r="N351" t="str">
        <f t="shared" si="10"/>
        <v>Robusta</v>
      </c>
      <c r="O351" t="str">
        <f t="shared" si="11"/>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f>
        <v>jawdry9q@utexas.edu</v>
      </c>
      <c r="H352" s="2" t="str">
        <f>_xlfn.XLOOKUP(orders!C352,customers!$A$1:$A$1001,customers!G351:G1351,,0)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8">
        <f>INDEX(products!$A$1:$G$49,MATCH(orders!$D352,products!$A$1:$A$49,0),MATCH(orders!L$1,products!$A$1:$G$1,0))</f>
        <v>5.97</v>
      </c>
      <c r="M352" s="8">
        <f>L352*E352</f>
        <v>23.88</v>
      </c>
      <c r="N352" t="str">
        <f t="shared" si="10"/>
        <v>Arabica</v>
      </c>
      <c r="O352" t="str">
        <f t="shared" si="11"/>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f>
        <v>eryles9r@fastcompany.com</v>
      </c>
      <c r="H353" s="2" t="str">
        <f>_xlfn.XLOOKUP(orders!C353,customers!$A$1:$A$1001,customers!G352:G1352,,0)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8">
        <f>INDEX(products!$A$1:$G$49,MATCH(orders!$D353,products!$A$1:$A$49,0),MATCH(orders!L$1,products!$A$1:$G$1,0))</f>
        <v>11.25</v>
      </c>
      <c r="M353" s="8">
        <f>L353*E353</f>
        <v>22.5</v>
      </c>
      <c r="N353" t="str">
        <f t="shared" si="10"/>
        <v>Arabica</v>
      </c>
      <c r="O353" t="str">
        <f t="shared" si="11"/>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f>
        <v/>
      </c>
      <c r="H354" s="2" t="str">
        <f>_xlfn.XLOOKUP(orders!C354,customers!$A$1:$A$1001,customers!G353:G1353,,0)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8">
        <f>INDEX(products!$A$1:$G$49,MATCH(orders!$D354,products!$A$1:$A$49,0),MATCH(orders!L$1,products!$A$1:$G$1,0))</f>
        <v>7.29</v>
      </c>
      <c r="M354" s="8">
        <f>L354*E354</f>
        <v>36.450000000000003</v>
      </c>
      <c r="N354" t="str">
        <f t="shared" si="10"/>
        <v>Excelsa</v>
      </c>
      <c r="O354" t="str">
        <f t="shared" si="11"/>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f>
        <v/>
      </c>
      <c r="H355" s="2" t="str">
        <f>_xlfn.XLOOKUP(orders!C355,customers!$A$1:$A$1001,customers!G354:G1354,,0)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8">
        <f>INDEX(products!$A$1:$G$49,MATCH(orders!$D355,products!$A$1:$A$49,0),MATCH(orders!L$1,products!$A$1:$G$1,0))</f>
        <v>6.75</v>
      </c>
      <c r="M355" s="8">
        <f>L355*E355</f>
        <v>27</v>
      </c>
      <c r="N355" t="str">
        <f t="shared" si="10"/>
        <v>Arabica</v>
      </c>
      <c r="O355" t="str">
        <f t="shared" si="11"/>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f>
        <v>jcaldicott9u@usda.gov</v>
      </c>
      <c r="H356" s="2" t="str">
        <f>_xlfn.XLOOKUP(orders!C356,customers!$A$1:$A$1001,customers!G355:G1355,,0)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8">
        <f>INDEX(products!$A$1:$G$49,MATCH(orders!$D356,products!$A$1:$A$49,0),MATCH(orders!L$1,products!$A$1:$G$1,0))</f>
        <v>25.874999999999996</v>
      </c>
      <c r="M356" s="8">
        <f>L356*E356</f>
        <v>155.24999999999997</v>
      </c>
      <c r="N356" t="str">
        <f t="shared" si="10"/>
        <v>Arabica</v>
      </c>
      <c r="O356" t="str">
        <f t="shared" si="11"/>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f>
        <v>mvedmore9v@a8.net</v>
      </c>
      <c r="H357" s="2" t="str">
        <f>_xlfn.XLOOKUP(orders!C357,customers!$A$1:$A$1001,customers!G356:G1356,,0)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8">
        <f>INDEX(products!$A$1:$G$49,MATCH(orders!$D357,products!$A$1:$A$49,0),MATCH(orders!L$1,products!$A$1:$G$1,0))</f>
        <v>22.884999999999998</v>
      </c>
      <c r="M357" s="8">
        <f>L357*E357</f>
        <v>114.42499999999998</v>
      </c>
      <c r="N357" t="str">
        <f t="shared" si="10"/>
        <v>Arabica</v>
      </c>
      <c r="O357" t="str">
        <f t="shared" si="11"/>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f>
        <v>wromao9w@chronoengine.com</v>
      </c>
      <c r="H358" s="2" t="str">
        <f>_xlfn.XLOOKUP(orders!C358,customers!$A$1:$A$1001,customers!G357:G1357,,0)</f>
        <v>United Kingdom</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8">
        <f>INDEX(products!$A$1:$G$49,MATCH(orders!$D358,products!$A$1:$A$49,0),MATCH(orders!L$1,products!$A$1:$G$1,0))</f>
        <v>12.95</v>
      </c>
      <c r="M358" s="8">
        <f>L358*E358</f>
        <v>51.8</v>
      </c>
      <c r="N358" t="str">
        <f t="shared" si="10"/>
        <v>Liberica</v>
      </c>
      <c r="O358" t="str">
        <f t="shared" si="11"/>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f>
        <v/>
      </c>
      <c r="H359" s="2" t="str">
        <f>_xlfn.XLOOKUP(orders!C359,customers!$A$1:$A$1001,customers!G358:G1358,,0)</f>
        <v>Ireland</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8">
        <f>INDEX(products!$A$1:$G$49,MATCH(orders!$D359,products!$A$1:$A$49,0),MATCH(orders!L$1,products!$A$1:$G$1,0))</f>
        <v>25.874999999999996</v>
      </c>
      <c r="M359" s="8">
        <f>L359*E359</f>
        <v>155.24999999999997</v>
      </c>
      <c r="N359" t="str">
        <f t="shared" si="10"/>
        <v>Arabica</v>
      </c>
      <c r="O359" t="str">
        <f t="shared" si="11"/>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f>
        <v>tcotmore9y@amazonaws.com</v>
      </c>
      <c r="H360" s="2" t="str">
        <f>_xlfn.XLOOKUP(orders!C360,customers!$A$1:$A$1001,customers!G359:G1359,,0)</f>
        <v>Ireland</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8">
        <f>INDEX(products!$A$1:$G$49,MATCH(orders!$D360,products!$A$1:$A$49,0),MATCH(orders!L$1,products!$A$1:$G$1,0))</f>
        <v>29.784999999999997</v>
      </c>
      <c r="M360" s="8">
        <f>L360*E360</f>
        <v>29.784999999999997</v>
      </c>
      <c r="N360" t="str">
        <f t="shared" si="10"/>
        <v>Arabica</v>
      </c>
      <c r="O360" t="str">
        <f t="shared" si="11"/>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f>
        <v>yskipsey9z@spotify.com</v>
      </c>
      <c r="H361" s="2" t="str">
        <f>_xlfn.XLOOKUP(orders!C361,customers!$A$1:$A$1001,customers!G360:G1360,,0)</f>
        <v>United States</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8">
        <f>INDEX(products!$A$1:$G$49,MATCH(orders!$D361,products!$A$1:$A$49,0),MATCH(orders!L$1,products!$A$1:$G$1,0))</f>
        <v>3.5849999999999995</v>
      </c>
      <c r="M361" s="8">
        <f>L361*E361</f>
        <v>21.509999999999998</v>
      </c>
      <c r="N361" t="str">
        <f t="shared" si="10"/>
        <v>Robusta</v>
      </c>
      <c r="O361" t="str">
        <f t="shared" si="11"/>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f>
        <v>ncorpsa0@gmpg.org</v>
      </c>
      <c r="H362" s="2" t="str">
        <f>_xlfn.XLOOKUP(orders!C362,customers!$A$1:$A$1001,customers!G361:G1361,,0)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8">
        <f>INDEX(products!$A$1:$G$49,MATCH(orders!$D362,products!$A$1:$A$49,0),MATCH(orders!L$1,products!$A$1:$G$1,0))</f>
        <v>20.584999999999997</v>
      </c>
      <c r="M362" s="8">
        <f>L362*E362</f>
        <v>41.169999999999995</v>
      </c>
      <c r="N362" t="str">
        <f t="shared" si="10"/>
        <v>Robusta</v>
      </c>
      <c r="O362" t="str">
        <f t="shared" si="11"/>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f>
        <v>ncorpsa0@gmpg.org</v>
      </c>
      <c r="H363" s="2" t="str">
        <f>_xlfn.XLOOKUP(orders!C363,customers!$A$1:$A$1001,customers!G362:G1362,,0)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8">
        <f>INDEX(products!$A$1:$G$49,MATCH(orders!$D363,products!$A$1:$A$49,0),MATCH(orders!L$1,products!$A$1:$G$1,0))</f>
        <v>5.97</v>
      </c>
      <c r="M363" s="8">
        <f>L363*E363</f>
        <v>5.97</v>
      </c>
      <c r="N363" t="str">
        <f t="shared" si="10"/>
        <v>Robusta</v>
      </c>
      <c r="O363" t="str">
        <f t="shared" si="11"/>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f>
        <v>fbabbera2@stanford.edu</v>
      </c>
      <c r="H364" s="2" t="str">
        <f>_xlfn.XLOOKUP(orders!C364,customers!$A$1:$A$1001,customers!G363:G1363,,0)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8">
        <f>INDEX(products!$A$1:$G$49,MATCH(orders!$D364,products!$A$1:$A$49,0),MATCH(orders!L$1,products!$A$1:$G$1,0))</f>
        <v>14.85</v>
      </c>
      <c r="M364" s="8">
        <f>L364*E364</f>
        <v>74.25</v>
      </c>
      <c r="N364" t="str">
        <f t="shared" si="10"/>
        <v>Excelsa</v>
      </c>
      <c r="O364" t="str">
        <f t="shared" si="11"/>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f>
        <v>kloxtona3@opensource.org</v>
      </c>
      <c r="H365" s="2" t="str">
        <f>_xlfn.XLOOKUP(orders!C365,customers!$A$1:$A$1001,customers!G364:G1364,,0)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8">
        <f>INDEX(products!$A$1:$G$49,MATCH(orders!$D365,products!$A$1:$A$49,0),MATCH(orders!L$1,products!$A$1:$G$1,0))</f>
        <v>14.55</v>
      </c>
      <c r="M365" s="8">
        <f>L365*E365</f>
        <v>87.300000000000011</v>
      </c>
      <c r="N365" t="str">
        <f t="shared" si="10"/>
        <v>Liberica</v>
      </c>
      <c r="O365" t="str">
        <f t="shared" si="11"/>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f>
        <v>ptoffula4@posterous.com</v>
      </c>
      <c r="H366" s="2" t="str">
        <f>_xlfn.XLOOKUP(orders!C366,customers!$A$1:$A$1001,customers!G365:G1365,,0)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8">
        <f>INDEX(products!$A$1:$G$49,MATCH(orders!$D366,products!$A$1:$A$49,0),MATCH(orders!L$1,products!$A$1:$G$1,0))</f>
        <v>12.15</v>
      </c>
      <c r="M366" s="8">
        <f>L366*E366</f>
        <v>72.900000000000006</v>
      </c>
      <c r="N366" t="str">
        <f t="shared" si="10"/>
        <v>Excelsa</v>
      </c>
      <c r="O366" t="str">
        <f t="shared" si="11"/>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f>
        <v>cgwinnetta5@behance.net</v>
      </c>
      <c r="H367" s="2" t="str">
        <f>_xlfn.XLOOKUP(orders!C367,customers!$A$1:$A$1001,customers!G366:G1366,,0)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8">
        <f>INDEX(products!$A$1:$G$49,MATCH(orders!$D367,products!$A$1:$A$49,0),MATCH(orders!L$1,products!$A$1:$G$1,0))</f>
        <v>7.77</v>
      </c>
      <c r="M367" s="8">
        <f>L367*E367</f>
        <v>7.77</v>
      </c>
      <c r="N367" t="str">
        <f t="shared" si="10"/>
        <v>Liberica</v>
      </c>
      <c r="O367" t="str">
        <f t="shared" si="11"/>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f>
        <v/>
      </c>
      <c r="H368" s="2" t="str">
        <f>_xlfn.XLOOKUP(orders!C368,customers!$A$1:$A$1001,customers!G367:G1367,,0)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8">
        <f>INDEX(products!$A$1:$G$49,MATCH(orders!$D368,products!$A$1:$A$49,0),MATCH(orders!L$1,products!$A$1:$G$1,0))</f>
        <v>7.29</v>
      </c>
      <c r="M368" s="8">
        <f>L368*E368</f>
        <v>43.74</v>
      </c>
      <c r="N368" t="str">
        <f t="shared" si="10"/>
        <v>Excelsa</v>
      </c>
      <c r="O368" t="str">
        <f t="shared" si="11"/>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f>
        <v/>
      </c>
      <c r="H369" s="2" t="str">
        <f>_xlfn.XLOOKUP(orders!C369,customers!$A$1:$A$1001,customers!G368:G1368,,0)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8">
        <f>INDEX(products!$A$1:$G$49,MATCH(orders!$D369,products!$A$1:$A$49,0),MATCH(orders!L$1,products!$A$1:$G$1,0))</f>
        <v>4.3650000000000002</v>
      </c>
      <c r="M369" s="8">
        <f>L369*E369</f>
        <v>8.73</v>
      </c>
      <c r="N369" t="str">
        <f t="shared" si="10"/>
        <v>Liberica</v>
      </c>
      <c r="O369" t="str">
        <f t="shared" si="11"/>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f>
        <v>lflaoniera8@wordpress.org</v>
      </c>
      <c r="H370" s="2" t="str">
        <f>_xlfn.XLOOKUP(orders!C370,customers!$A$1:$A$1001,customers!G369:G1369,,0)</f>
        <v>Ireland</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8">
        <f>INDEX(products!$A$1:$G$49,MATCH(orders!$D370,products!$A$1:$A$49,0),MATCH(orders!L$1,products!$A$1:$G$1,0))</f>
        <v>31.624999999999996</v>
      </c>
      <c r="M370" s="8">
        <f>L370*E370</f>
        <v>63.249999999999993</v>
      </c>
      <c r="N370" t="str">
        <f t="shared" si="10"/>
        <v>Excelsa</v>
      </c>
      <c r="O370" t="str">
        <f t="shared" si="11"/>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f>
        <v/>
      </c>
      <c r="H371" s="2" t="str">
        <f>_xlfn.XLOOKUP(orders!C371,customers!$A$1:$A$1001,customers!G370:G1370,,0)</f>
        <v>United Kingdom</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8">
        <f>INDEX(products!$A$1:$G$49,MATCH(orders!$D371,products!$A$1:$A$49,0),MATCH(orders!L$1,products!$A$1:$G$1,0))</f>
        <v>8.91</v>
      </c>
      <c r="M371" s="8">
        <f>L371*E371</f>
        <v>8.91</v>
      </c>
      <c r="N371" t="str">
        <f t="shared" si="10"/>
        <v>Excelsa</v>
      </c>
      <c r="O371" t="str">
        <f t="shared" si="11"/>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f>
        <v>ccatchesideaa@macromedia.com</v>
      </c>
      <c r="H372" s="2" t="str">
        <f>_xlfn.XLOOKUP(orders!C372,customers!$A$1:$A$1001,customers!G371:G1371,,0)</f>
        <v>Ireland</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8">
        <f>INDEX(products!$A$1:$G$49,MATCH(orders!$D372,products!$A$1:$A$49,0),MATCH(orders!L$1,products!$A$1:$G$1,0))</f>
        <v>12.15</v>
      </c>
      <c r="M372" s="8">
        <f>L372*E372</f>
        <v>24.3</v>
      </c>
      <c r="N372" t="str">
        <f t="shared" si="10"/>
        <v>Excelsa</v>
      </c>
      <c r="O372" t="str">
        <f t="shared" si="11"/>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f>
        <v>cgibbonsonab@accuweather.com</v>
      </c>
      <c r="H373" s="2" t="str">
        <f>_xlfn.XLOOKUP(orders!C373,customers!$A$1:$A$1001,customers!G372:G1372,,0)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8">
        <f>INDEX(products!$A$1:$G$49,MATCH(orders!$D373,products!$A$1:$A$49,0),MATCH(orders!L$1,products!$A$1:$G$1,0))</f>
        <v>7.77</v>
      </c>
      <c r="M373" s="8">
        <f>L373*E373</f>
        <v>46.62</v>
      </c>
      <c r="N373" t="str">
        <f t="shared" si="10"/>
        <v>Arabica</v>
      </c>
      <c r="O373" t="str">
        <f t="shared" si="11"/>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f>
        <v>tfarraac@behance.net</v>
      </c>
      <c r="H374" s="2" t="str">
        <f>_xlfn.XLOOKUP(orders!C374,customers!$A$1:$A$1001,customers!G373:G1373,,0)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8">
        <f>INDEX(products!$A$1:$G$49,MATCH(orders!$D374,products!$A$1:$A$49,0),MATCH(orders!L$1,products!$A$1:$G$1,0))</f>
        <v>7.169999999999999</v>
      </c>
      <c r="M374" s="8">
        <f>L374*E374</f>
        <v>43.019999999999996</v>
      </c>
      <c r="N374" t="str">
        <f t="shared" si="10"/>
        <v>Robusta</v>
      </c>
      <c r="O374" t="str">
        <f t="shared" si="11"/>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f>
        <v/>
      </c>
      <c r="H375" s="2" t="str">
        <f>_xlfn.XLOOKUP(orders!C375,customers!$A$1:$A$1001,customers!G374:G1374,,0)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8">
        <f>INDEX(products!$A$1:$G$49,MATCH(orders!$D375,products!$A$1:$A$49,0),MATCH(orders!L$1,products!$A$1:$G$1,0))</f>
        <v>5.97</v>
      </c>
      <c r="M375" s="8">
        <f>L375*E375</f>
        <v>17.91</v>
      </c>
      <c r="N375" t="str">
        <f t="shared" si="10"/>
        <v>Arabica</v>
      </c>
      <c r="O375" t="str">
        <f t="shared" si="11"/>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f>
        <v>gbamfieldae@yellowpages.com</v>
      </c>
      <c r="H376" s="2" t="str">
        <f>_xlfn.XLOOKUP(orders!C376,customers!$A$1:$A$1001,customers!G375:G1375,,0)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8">
        <f>INDEX(products!$A$1:$G$49,MATCH(orders!$D376,products!$A$1:$A$49,0),MATCH(orders!L$1,products!$A$1:$G$1,0))</f>
        <v>9.51</v>
      </c>
      <c r="M376" s="8">
        <f>L376*E376</f>
        <v>38.04</v>
      </c>
      <c r="N376" t="str">
        <f t="shared" si="10"/>
        <v>Liberica</v>
      </c>
      <c r="O376" t="str">
        <f t="shared" si="11"/>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f>
        <v>whollingdaleaf@about.me</v>
      </c>
      <c r="H377" s="2" t="str">
        <f>_xlfn.XLOOKUP(orders!C377,customers!$A$1:$A$1001,customers!G376:G1376,,0)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8">
        <f>INDEX(products!$A$1:$G$49,MATCH(orders!$D377,products!$A$1:$A$49,0),MATCH(orders!L$1,products!$A$1:$G$1,0))</f>
        <v>3.375</v>
      </c>
      <c r="M377" s="8">
        <f>L377*E377</f>
        <v>6.75</v>
      </c>
      <c r="N377" t="str">
        <f t="shared" si="10"/>
        <v>Arabica</v>
      </c>
      <c r="O377" t="str">
        <f t="shared" si="11"/>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f>
        <v>jdeag@xrea.com</v>
      </c>
      <c r="H378" s="2" t="str">
        <f>_xlfn.XLOOKUP(orders!C378,customers!$A$1:$A$1001,customers!G377:G1377,,0)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8">
        <f>INDEX(products!$A$1:$G$49,MATCH(orders!$D378,products!$A$1:$A$49,0),MATCH(orders!L$1,products!$A$1:$G$1,0))</f>
        <v>5.97</v>
      </c>
      <c r="M378" s="8">
        <f>L378*E378</f>
        <v>5.97</v>
      </c>
      <c r="N378" t="str">
        <f t="shared" si="10"/>
        <v>Robusta</v>
      </c>
      <c r="O378" t="str">
        <f t="shared" si="11"/>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f>
        <v>vskulletah@tinyurl.com</v>
      </c>
      <c r="H379" s="2" t="str">
        <f>_xlfn.XLOOKUP(orders!C379,customers!$A$1:$A$1001,customers!G378:G1378,,0)</f>
        <v>United States</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8">
        <f>INDEX(products!$A$1:$G$49,MATCH(orders!$D379,products!$A$1:$A$49,0),MATCH(orders!L$1,products!$A$1:$G$1,0))</f>
        <v>2.6849999999999996</v>
      </c>
      <c r="M379" s="8">
        <f>L379*E379</f>
        <v>8.0549999999999997</v>
      </c>
      <c r="N379" t="str">
        <f t="shared" si="10"/>
        <v>Robusta</v>
      </c>
      <c r="O379" t="str">
        <f t="shared" si="11"/>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f>
        <v>jrudeforthai@wunderground.com</v>
      </c>
      <c r="H380" s="2" t="str">
        <f>_xlfn.XLOOKUP(orders!C380,customers!$A$1:$A$1001,customers!G379:G1379,,0)</f>
        <v>United States</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8">
        <f>INDEX(products!$A$1:$G$49,MATCH(orders!$D380,products!$A$1:$A$49,0),MATCH(orders!L$1,products!$A$1:$G$1,0))</f>
        <v>7.77</v>
      </c>
      <c r="M380" s="8">
        <f>L380*E380</f>
        <v>23.31</v>
      </c>
      <c r="N380" t="str">
        <f t="shared" si="10"/>
        <v>Arabica</v>
      </c>
      <c r="O380" t="str">
        <f t="shared" si="11"/>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f>
        <v>atomaszewskiaj@answers.com</v>
      </c>
      <c r="H381" s="2" t="str">
        <f>_xlfn.XLOOKUP(orders!C381,customers!$A$1:$A$1001,customers!G380:G1380,,0)</f>
        <v>United States</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8">
        <f>INDEX(products!$A$1:$G$49,MATCH(orders!$D381,products!$A$1:$A$49,0),MATCH(orders!L$1,products!$A$1:$G$1,0))</f>
        <v>7.169999999999999</v>
      </c>
      <c r="M381" s="8">
        <f>L381*E381</f>
        <v>43.019999999999996</v>
      </c>
      <c r="N381" t="str">
        <f t="shared" si="10"/>
        <v>Robusta</v>
      </c>
      <c r="O381" t="str">
        <f t="shared" si="11"/>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f>
        <v/>
      </c>
      <c r="H382" s="2" t="str">
        <f>_xlfn.XLOOKUP(orders!C382,customers!$A$1:$A$1001,customers!G381:G1381,,0)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8">
        <f>INDEX(products!$A$1:$G$49,MATCH(orders!$D382,products!$A$1:$A$49,0),MATCH(orders!L$1,products!$A$1:$G$1,0))</f>
        <v>7.77</v>
      </c>
      <c r="M382" s="8">
        <f>L382*E382</f>
        <v>23.31</v>
      </c>
      <c r="N382" t="str">
        <f t="shared" si="10"/>
        <v>Liberica</v>
      </c>
      <c r="O382" t="str">
        <f t="shared" si="11"/>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f>
        <v>pbessal@qq.com</v>
      </c>
      <c r="H383" s="2" t="str">
        <f>_xlfn.XLOOKUP(orders!C383,customers!$A$1:$A$1001,customers!G382:G1382,,0)</f>
        <v>United Kingdom</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8">
        <f>INDEX(products!$A$1:$G$49,MATCH(orders!$D383,products!$A$1:$A$49,0),MATCH(orders!L$1,products!$A$1:$G$1,0))</f>
        <v>2.9849999999999999</v>
      </c>
      <c r="M383" s="8">
        <f>L383*E383</f>
        <v>14.924999999999999</v>
      </c>
      <c r="N383" t="str">
        <f t="shared" si="10"/>
        <v>Arabica</v>
      </c>
      <c r="O383" t="str">
        <f t="shared" si="11"/>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f>
        <v>ewindressam@marketwatch.com</v>
      </c>
      <c r="H384" s="2" t="str">
        <f>_xlfn.XLOOKUP(orders!C384,customers!$A$1:$A$1001,customers!G383:G1383,,0)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8">
        <f>INDEX(products!$A$1:$G$49,MATCH(orders!$D384,products!$A$1:$A$49,0),MATCH(orders!L$1,products!$A$1:$G$1,0))</f>
        <v>7.29</v>
      </c>
      <c r="M384" s="8">
        <f>L384*E384</f>
        <v>21.87</v>
      </c>
      <c r="N384" t="str">
        <f t="shared" si="10"/>
        <v>Excelsa</v>
      </c>
      <c r="O384" t="str">
        <f t="shared" si="11"/>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f>
        <v/>
      </c>
      <c r="H385" s="2" t="str">
        <f>_xlfn.XLOOKUP(orders!C385,customers!$A$1:$A$1001,customers!G384:G1384,,0)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8">
        <f>INDEX(products!$A$1:$G$49,MATCH(orders!$D385,products!$A$1:$A$49,0),MATCH(orders!L$1,products!$A$1:$G$1,0))</f>
        <v>8.91</v>
      </c>
      <c r="M385" s="8">
        <f>L385*E385</f>
        <v>53.46</v>
      </c>
      <c r="N385" t="str">
        <f t="shared" si="10"/>
        <v>Excelsa</v>
      </c>
      <c r="O385" t="str">
        <f t="shared" si="11"/>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f>
        <v/>
      </c>
      <c r="H386" s="2" t="str">
        <f>_xlfn.XLOOKUP(orders!C386,customers!$A$1:$A$1001,customers!G385:G1385,,0)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8">
        <f>INDEX(products!$A$1:$G$49,MATCH(orders!$D386,products!$A$1:$A$49,0),MATCH(orders!L$1,products!$A$1:$G$1,0))</f>
        <v>29.784999999999997</v>
      </c>
      <c r="M386" s="8">
        <f>L386*E386</f>
        <v>119.13999999999999</v>
      </c>
      <c r="N386" t="str">
        <f t="shared" si="10"/>
        <v>Arabica</v>
      </c>
      <c r="O386" t="str">
        <f t="shared" si="11"/>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f>
        <v>vbaumadierap@google.cn</v>
      </c>
      <c r="H387" s="2" t="str">
        <f>_xlfn.XLOOKUP(orders!C387,customers!$A$1:$A$1001,customers!G386:G1386,,0)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8">
        <f>INDEX(products!$A$1:$G$49,MATCH(orders!$D387,products!$A$1:$A$49,0),MATCH(orders!L$1,products!$A$1:$G$1,0))</f>
        <v>8.73</v>
      </c>
      <c r="M387" s="8">
        <f>L387*E387</f>
        <v>43.650000000000006</v>
      </c>
      <c r="N387" t="str">
        <f t="shared" ref="N387:N450" si="12">IF(I387="Rob","Robusta",IF(I387="Exc","Excelsa",IF(I387="Ara","Arabica",IF(I387="Lib","Liberica",""))))</f>
        <v>Liberica</v>
      </c>
      <c r="O387" t="str">
        <f t="shared" ref="O387:O450" si="13">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f>
        <v/>
      </c>
      <c r="H388" s="2" t="str">
        <f>_xlfn.XLOOKUP(orders!C388,customers!$A$1:$A$1001,customers!G387:G1387,,0)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8">
        <f>INDEX(products!$A$1:$G$49,MATCH(orders!$D388,products!$A$1:$A$49,0),MATCH(orders!L$1,products!$A$1:$G$1,0))</f>
        <v>2.9849999999999999</v>
      </c>
      <c r="M388" s="8">
        <f>L388*E388</f>
        <v>17.91</v>
      </c>
      <c r="N388" t="str">
        <f t="shared" si="12"/>
        <v>Arabica</v>
      </c>
      <c r="O388" t="str">
        <f t="shared" si="13"/>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f>
        <v>sweldsar@wired.com</v>
      </c>
      <c r="H389" s="2" t="str">
        <f>_xlfn.XLOOKUP(orders!C389,customers!$A$1:$A$1001,customers!G388:G1388,,0)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8">
        <f>INDEX(products!$A$1:$G$49,MATCH(orders!$D389,products!$A$1:$A$49,0),MATCH(orders!L$1,products!$A$1:$G$1,0))</f>
        <v>14.85</v>
      </c>
      <c r="M389" s="8">
        <f>L389*E389</f>
        <v>74.25</v>
      </c>
      <c r="N389" t="str">
        <f t="shared" si="12"/>
        <v>Excelsa</v>
      </c>
      <c r="O389" t="str">
        <f t="shared" si="13"/>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f>
        <v>msarvaras@artisteer.com</v>
      </c>
      <c r="H390" s="2" t="str">
        <f>_xlfn.XLOOKUP(orders!C390,customers!$A$1:$A$1001,customers!G389:G1389,,0)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8">
        <f>INDEX(products!$A$1:$G$49,MATCH(orders!$D390,products!$A$1:$A$49,0),MATCH(orders!L$1,products!$A$1:$G$1,0))</f>
        <v>3.8849999999999998</v>
      </c>
      <c r="M390" s="8">
        <f>L390*E390</f>
        <v>11.654999999999999</v>
      </c>
      <c r="N390" t="str">
        <f t="shared" si="12"/>
        <v>Liberica</v>
      </c>
      <c r="O390" t="str">
        <f t="shared" si="13"/>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f>
        <v>ahavickat@nsw.gov.au</v>
      </c>
      <c r="H391" s="2" t="str">
        <f>_xlfn.XLOOKUP(orders!C391,customers!$A$1:$A$1001,customers!G390:G1390,,0)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8">
        <f>INDEX(products!$A$1:$G$49,MATCH(orders!$D391,products!$A$1:$A$49,0),MATCH(orders!L$1,products!$A$1:$G$1,0))</f>
        <v>7.77</v>
      </c>
      <c r="M391" s="8">
        <f>L391*E391</f>
        <v>23.31</v>
      </c>
      <c r="N391" t="str">
        <f t="shared" si="12"/>
        <v>Liberica</v>
      </c>
      <c r="O391" t="str">
        <f t="shared" si="13"/>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f>
        <v>sdivinyau@ask.com</v>
      </c>
      <c r="H392" s="2" t="str">
        <f>_xlfn.XLOOKUP(orders!C392,customers!$A$1:$A$1001,customers!G391:G1391,,0)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8">
        <f>INDEX(products!$A$1:$G$49,MATCH(orders!$D392,products!$A$1:$A$49,0),MATCH(orders!L$1,products!$A$1:$G$1,0))</f>
        <v>7.29</v>
      </c>
      <c r="M392" s="8">
        <f>L392*E392</f>
        <v>14.58</v>
      </c>
      <c r="N392" t="str">
        <f t="shared" si="12"/>
        <v>Excelsa</v>
      </c>
      <c r="O392" t="str">
        <f t="shared" si="13"/>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f>
        <v>inorquoyav@businessweek.com</v>
      </c>
      <c r="H393" s="2" t="str">
        <f>_xlfn.XLOOKUP(orders!C393,customers!$A$1:$A$1001,customers!G392:G1392,,0)</f>
        <v>Ireland</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8">
        <f>INDEX(products!$A$1:$G$49,MATCH(orders!$D393,products!$A$1:$A$49,0),MATCH(orders!L$1,products!$A$1:$G$1,0))</f>
        <v>6.75</v>
      </c>
      <c r="M393" s="8">
        <f>L393*E393</f>
        <v>13.5</v>
      </c>
      <c r="N393" t="str">
        <f t="shared" si="12"/>
        <v>Arabica</v>
      </c>
      <c r="O393" t="str">
        <f t="shared" si="13"/>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f>
        <v>aiddisonaw@usa.gov</v>
      </c>
      <c r="H394" s="2" t="str">
        <f>_xlfn.XLOOKUP(orders!C394,customers!$A$1:$A$1001,customers!G393:G1393,,0)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8">
        <f>INDEX(products!$A$1:$G$49,MATCH(orders!$D394,products!$A$1:$A$49,0),MATCH(orders!L$1,products!$A$1:$G$1,0))</f>
        <v>14.85</v>
      </c>
      <c r="M394" s="8">
        <f>L394*E394</f>
        <v>89.1</v>
      </c>
      <c r="N394" t="str">
        <f t="shared" si="12"/>
        <v>Excelsa</v>
      </c>
      <c r="O394" t="str">
        <f t="shared" si="13"/>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f>
        <v>aiddisonaw@usa.gov</v>
      </c>
      <c r="H395" s="2" t="str">
        <f>_xlfn.XLOOKUP(orders!C395,customers!$A$1:$A$1001,customers!G394:G1394,,0)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8">
        <f>INDEX(products!$A$1:$G$49,MATCH(orders!$D395,products!$A$1:$A$49,0),MATCH(orders!L$1,products!$A$1:$G$1,0))</f>
        <v>3.8849999999999998</v>
      </c>
      <c r="M395" s="8">
        <f>L395*E395</f>
        <v>3.8849999999999998</v>
      </c>
      <c r="N395" t="str">
        <f t="shared" si="12"/>
        <v>Arabica</v>
      </c>
      <c r="O395" t="str">
        <f t="shared" si="13"/>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f>
        <v>rlongfielday@bluehost.com</v>
      </c>
      <c r="H396" s="2" t="str">
        <f>_xlfn.XLOOKUP(orders!C396,customers!$A$1:$A$1001,customers!G395:G1395,,0)</f>
        <v>Ireland</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8">
        <f>INDEX(products!$A$1:$G$49,MATCH(orders!$D396,products!$A$1:$A$49,0),MATCH(orders!L$1,products!$A$1:$G$1,0))</f>
        <v>27.484999999999996</v>
      </c>
      <c r="M396" s="8">
        <f>L396*E396</f>
        <v>109.93999999999998</v>
      </c>
      <c r="N396" t="str">
        <f t="shared" si="12"/>
        <v>Robusta</v>
      </c>
      <c r="O396" t="str">
        <f t="shared" si="13"/>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f>
        <v>gkislingburyaz@samsung.com</v>
      </c>
      <c r="H397" s="2" t="str">
        <f>_xlfn.XLOOKUP(orders!C397,customers!$A$1:$A$1001,customers!G396:G1396,,0)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8">
        <f>INDEX(products!$A$1:$G$49,MATCH(orders!$D397,products!$A$1:$A$49,0),MATCH(orders!L$1,products!$A$1:$G$1,0))</f>
        <v>7.77</v>
      </c>
      <c r="M397" s="8">
        <f>L397*E397</f>
        <v>46.62</v>
      </c>
      <c r="N397" t="str">
        <f t="shared" si="12"/>
        <v>Liberica</v>
      </c>
      <c r="O397" t="str">
        <f t="shared" si="13"/>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f>
        <v>xgibbonsb0@artisteer.com</v>
      </c>
      <c r="H398" s="2" t="str">
        <f>_xlfn.XLOOKUP(orders!C398,customers!$A$1:$A$1001,customers!G397:G1397,,0)</f>
        <v>United Kingdom</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8">
        <f>INDEX(products!$A$1:$G$49,MATCH(orders!$D398,products!$A$1:$A$49,0),MATCH(orders!L$1,products!$A$1:$G$1,0))</f>
        <v>7.77</v>
      </c>
      <c r="M398" s="8">
        <f>L398*E398</f>
        <v>38.849999999999994</v>
      </c>
      <c r="N398" t="str">
        <f t="shared" si="12"/>
        <v>Arabica</v>
      </c>
      <c r="O398" t="str">
        <f t="shared" si="13"/>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f>
        <v>fparresb1@imageshack.us</v>
      </c>
      <c r="H399" s="2" t="str">
        <f>_xlfn.XLOOKUP(orders!C399,customers!$A$1:$A$1001,customers!G398:G1398,,0)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8">
        <f>INDEX(products!$A$1:$G$49,MATCH(orders!$D399,products!$A$1:$A$49,0),MATCH(orders!L$1,products!$A$1:$G$1,0))</f>
        <v>7.77</v>
      </c>
      <c r="M399" s="8">
        <f>L399*E399</f>
        <v>31.08</v>
      </c>
      <c r="N399" t="str">
        <f t="shared" si="12"/>
        <v>Liberica</v>
      </c>
      <c r="O399" t="str">
        <f t="shared" si="13"/>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f>
        <v>gsibrayb2@wsj.com</v>
      </c>
      <c r="H400" s="2" t="str">
        <f>_xlfn.XLOOKUP(orders!C400,customers!$A$1:$A$1001,customers!G399:G1399,,0)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8">
        <f>INDEX(products!$A$1:$G$49,MATCH(orders!$D400,products!$A$1:$A$49,0),MATCH(orders!L$1,products!$A$1:$G$1,0))</f>
        <v>2.9849999999999999</v>
      </c>
      <c r="M400" s="8">
        <f>L400*E400</f>
        <v>17.91</v>
      </c>
      <c r="N400" t="str">
        <f t="shared" si="12"/>
        <v>Arabica</v>
      </c>
      <c r="O400" t="str">
        <f t="shared" si="13"/>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f>
        <v>ihotchkinb3@mit.edu</v>
      </c>
      <c r="H401" s="2" t="str">
        <f>_xlfn.XLOOKUP(orders!C401,customers!$A$1:$A$1001,customers!G400:G1400,,0)</f>
        <v>United States</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8">
        <f>INDEX(products!$A$1:$G$49,MATCH(orders!$D401,products!$A$1:$A$49,0),MATCH(orders!L$1,products!$A$1:$G$1,0))</f>
        <v>27.945</v>
      </c>
      <c r="M401" s="8">
        <f>L401*E401</f>
        <v>167.67000000000002</v>
      </c>
      <c r="N401" t="str">
        <f t="shared" si="12"/>
        <v>Excelsa</v>
      </c>
      <c r="O401" t="str">
        <f t="shared" si="13"/>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f>
        <v>nbroadberrieb4@gnu.org</v>
      </c>
      <c r="H402" s="2" t="str">
        <f>_xlfn.XLOOKUP(orders!C402,customers!$A$1:$A$1001,customers!G401:G1401,,0)</f>
        <v>Ireland</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8">
        <f>INDEX(products!$A$1:$G$49,MATCH(orders!$D402,products!$A$1:$A$49,0),MATCH(orders!L$1,products!$A$1:$G$1,0))</f>
        <v>15.85</v>
      </c>
      <c r="M402" s="8">
        <f>L402*E402</f>
        <v>63.4</v>
      </c>
      <c r="N402" t="str">
        <f t="shared" si="12"/>
        <v>Liberica</v>
      </c>
      <c r="O402" t="str">
        <f t="shared" si="13"/>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f>
        <v>rpithcockb5@yellowbook.com</v>
      </c>
      <c r="H403" s="2" t="str">
        <f>_xlfn.XLOOKUP(orders!C403,customers!$A$1:$A$1001,customers!G402:G1402,,0)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8">
        <f>INDEX(products!$A$1:$G$49,MATCH(orders!$D403,products!$A$1:$A$49,0),MATCH(orders!L$1,products!$A$1:$G$1,0))</f>
        <v>4.3650000000000002</v>
      </c>
      <c r="M403" s="8">
        <f>L403*E403</f>
        <v>8.73</v>
      </c>
      <c r="N403" t="str">
        <f t="shared" si="12"/>
        <v>Liberica</v>
      </c>
      <c r="O403" t="str">
        <f t="shared" si="13"/>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f>
        <v>gcroysdaleb6@nih.gov</v>
      </c>
      <c r="H404" s="2" t="str">
        <f>_xlfn.XLOOKUP(orders!C404,customers!$A$1:$A$1001,customers!G403:G1403,,0)</f>
        <v>United Kingdom</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8">
        <f>INDEX(products!$A$1:$G$49,MATCH(orders!$D404,products!$A$1:$A$49,0),MATCH(orders!L$1,products!$A$1:$G$1,0))</f>
        <v>8.9499999999999993</v>
      </c>
      <c r="M404" s="8">
        <f>L404*E404</f>
        <v>26.849999999999998</v>
      </c>
      <c r="N404" t="str">
        <f t="shared" si="12"/>
        <v>Robusta</v>
      </c>
      <c r="O404" t="str">
        <f t="shared" si="13"/>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f>
        <v>bgozzettb7@github.com</v>
      </c>
      <c r="H405" s="2" t="str">
        <f>_xlfn.XLOOKUP(orders!C405,customers!$A$1:$A$1001,customers!G404:G1404,,0)</f>
        <v>United Kingdom</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8">
        <f>INDEX(products!$A$1:$G$49,MATCH(orders!$D405,products!$A$1:$A$49,0),MATCH(orders!L$1,products!$A$1:$G$1,0))</f>
        <v>4.7549999999999999</v>
      </c>
      <c r="M405" s="8">
        <f>L405*E405</f>
        <v>9.51</v>
      </c>
      <c r="N405" t="str">
        <f t="shared" si="12"/>
        <v>Liberica</v>
      </c>
      <c r="O405" t="str">
        <f t="shared" si="13"/>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f>
        <v>tcraggsb8@house.gov</v>
      </c>
      <c r="H406" s="2" t="str">
        <f>_xlfn.XLOOKUP(orders!C406,customers!$A$1:$A$1001,customers!G405:G1405,,0)</f>
        <v>United States</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8">
        <f>INDEX(products!$A$1:$G$49,MATCH(orders!$D406,products!$A$1:$A$49,0),MATCH(orders!L$1,products!$A$1:$G$1,0))</f>
        <v>9.9499999999999993</v>
      </c>
      <c r="M406" s="8">
        <f>L406*E406</f>
        <v>39.799999999999997</v>
      </c>
      <c r="N406" t="str">
        <f t="shared" si="12"/>
        <v>Arabica</v>
      </c>
      <c r="O406" t="str">
        <f t="shared" si="13"/>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f>
        <v>lcullrfordb9@xing.com</v>
      </c>
      <c r="H407" s="2" t="str">
        <f>_xlfn.XLOOKUP(orders!C407,customers!$A$1:$A$1001,customers!G406:G1406,,0)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8">
        <f>INDEX(products!$A$1:$G$49,MATCH(orders!$D407,products!$A$1:$A$49,0),MATCH(orders!L$1,products!$A$1:$G$1,0))</f>
        <v>8.25</v>
      </c>
      <c r="M407" s="8">
        <f>L407*E407</f>
        <v>24.75</v>
      </c>
      <c r="N407" t="str">
        <f t="shared" si="12"/>
        <v>Excelsa</v>
      </c>
      <c r="O407" t="str">
        <f t="shared" si="13"/>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f>
        <v>arizonba@xing.com</v>
      </c>
      <c r="H408" s="2" t="str">
        <f>_xlfn.XLOOKUP(orders!C408,customers!$A$1:$A$1001,customers!G407:G1407,,0)</f>
        <v>United Kingdom</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8">
        <f>INDEX(products!$A$1:$G$49,MATCH(orders!$D408,products!$A$1:$A$49,0),MATCH(orders!L$1,products!$A$1:$G$1,0))</f>
        <v>13.75</v>
      </c>
      <c r="M408" s="8">
        <f>L408*E408</f>
        <v>68.75</v>
      </c>
      <c r="N408" t="str">
        <f t="shared" si="12"/>
        <v>Excelsa</v>
      </c>
      <c r="O408" t="str">
        <f t="shared" si="13"/>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f>
        <v/>
      </c>
      <c r="H409" s="2" t="str">
        <f>_xlfn.XLOOKUP(orders!C409,customers!$A$1:$A$1001,customers!G408:G1408,,0)</f>
        <v>United States</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8">
        <f>INDEX(products!$A$1:$G$49,MATCH(orders!$D409,products!$A$1:$A$49,0),MATCH(orders!L$1,products!$A$1:$G$1,0))</f>
        <v>8.25</v>
      </c>
      <c r="M409" s="8">
        <f>L409*E409</f>
        <v>49.5</v>
      </c>
      <c r="N409" t="str">
        <f t="shared" si="12"/>
        <v>Excelsa</v>
      </c>
      <c r="O409" t="str">
        <f t="shared" si="13"/>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f>
        <v>fmiellbc@spiegel.de</v>
      </c>
      <c r="H410" s="2" t="str">
        <f>_xlfn.XLOOKUP(orders!C410,customers!$A$1:$A$1001,customers!G409:G1409,,0)</f>
        <v>Ireland</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8">
        <f>INDEX(products!$A$1:$G$49,MATCH(orders!$D410,products!$A$1:$A$49,0),MATCH(orders!L$1,products!$A$1:$G$1,0))</f>
        <v>25.874999999999996</v>
      </c>
      <c r="M410" s="8">
        <f>L410*E410</f>
        <v>51.749999999999993</v>
      </c>
      <c r="N410" t="str">
        <f t="shared" si="12"/>
        <v>Arabica</v>
      </c>
      <c r="O410" t="str">
        <f t="shared" si="13"/>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f>
        <v/>
      </c>
      <c r="H411" s="2" t="str">
        <f>_xlfn.XLOOKUP(orders!C411,customers!$A$1:$A$1001,customers!G410:G1410,,0)</f>
        <v>United States</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8">
        <f>INDEX(products!$A$1:$G$49,MATCH(orders!$D411,products!$A$1:$A$49,0),MATCH(orders!L$1,products!$A$1:$G$1,0))</f>
        <v>15.85</v>
      </c>
      <c r="M411" s="8">
        <f>L411*E411</f>
        <v>47.55</v>
      </c>
      <c r="N411" t="str">
        <f t="shared" si="12"/>
        <v>Liberica</v>
      </c>
      <c r="O411" t="str">
        <f t="shared" si="13"/>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f>
        <v/>
      </c>
      <c r="H412" s="2" t="str">
        <f>_xlfn.XLOOKUP(orders!C412,customers!$A$1:$A$1001,customers!G411:G1411,,0)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8">
        <f>INDEX(products!$A$1:$G$49,MATCH(orders!$D412,products!$A$1:$A$49,0),MATCH(orders!L$1,products!$A$1:$G$1,0))</f>
        <v>3.8849999999999998</v>
      </c>
      <c r="M412" s="8">
        <f>L412*E412</f>
        <v>15.54</v>
      </c>
      <c r="N412" t="str">
        <f t="shared" si="12"/>
        <v>Arabica</v>
      </c>
      <c r="O412" t="str">
        <f t="shared" si="13"/>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f>
        <v/>
      </c>
      <c r="H413" s="2" t="str">
        <f>_xlfn.XLOOKUP(orders!C413,customers!$A$1:$A$1001,customers!G412:G1412,,0)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8">
        <f>INDEX(products!$A$1:$G$49,MATCH(orders!$D413,products!$A$1:$A$49,0),MATCH(orders!L$1,products!$A$1:$G$1,0))</f>
        <v>14.55</v>
      </c>
      <c r="M413" s="8">
        <f>L413*E413</f>
        <v>87.300000000000011</v>
      </c>
      <c r="N413" t="str">
        <f t="shared" si="12"/>
        <v>Liberica</v>
      </c>
      <c r="O413" t="str">
        <f t="shared" si="13"/>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f>
        <v/>
      </c>
      <c r="H414" s="2" t="str">
        <f>_xlfn.XLOOKUP(orders!C414,customers!$A$1:$A$1001,customers!G413:G1413,,0)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8">
        <f>INDEX(products!$A$1:$G$49,MATCH(orders!$D414,products!$A$1:$A$49,0),MATCH(orders!L$1,products!$A$1:$G$1,0))</f>
        <v>11.25</v>
      </c>
      <c r="M414" s="8">
        <f>L414*E414</f>
        <v>56.25</v>
      </c>
      <c r="N414" t="str">
        <f t="shared" si="12"/>
        <v>Arabica</v>
      </c>
      <c r="O414" t="str">
        <f t="shared" si="13"/>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f>
        <v>wspringallbh@jugem.jp</v>
      </c>
      <c r="H415" s="2" t="str">
        <f>_xlfn.XLOOKUP(orders!C415,customers!$A$1:$A$1001,customers!G414:G1414,,0)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8">
        <f>INDEX(products!$A$1:$G$49,MATCH(orders!$D415,products!$A$1:$A$49,0),MATCH(orders!L$1,products!$A$1:$G$1,0))</f>
        <v>36.454999999999998</v>
      </c>
      <c r="M415" s="8">
        <f>L415*E415</f>
        <v>36.454999999999998</v>
      </c>
      <c r="N415" t="str">
        <f t="shared" si="12"/>
        <v>Liberica</v>
      </c>
      <c r="O415" t="str">
        <f t="shared" si="13"/>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f>
        <v/>
      </c>
      <c r="H416" s="2" t="str">
        <f>_xlfn.XLOOKUP(orders!C416,customers!$A$1:$A$1001,customers!G415:G1415,,0)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8">
        <f>INDEX(products!$A$1:$G$49,MATCH(orders!$D416,products!$A$1:$A$49,0),MATCH(orders!L$1,products!$A$1:$G$1,0))</f>
        <v>3.5849999999999995</v>
      </c>
      <c r="M416" s="8">
        <f>L416*E416</f>
        <v>10.754999999999999</v>
      </c>
      <c r="N416" t="str">
        <f t="shared" si="12"/>
        <v>Robusta</v>
      </c>
      <c r="O416" t="str">
        <f t="shared" si="13"/>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f>
        <v>ghawkyensbj@census.gov</v>
      </c>
      <c r="H417" s="2" t="str">
        <f>_xlfn.XLOOKUP(orders!C417,customers!$A$1:$A$1001,customers!G416:G1416,,0)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8">
        <f>INDEX(products!$A$1:$G$49,MATCH(orders!$D417,products!$A$1:$A$49,0),MATCH(orders!L$1,products!$A$1:$G$1,0))</f>
        <v>2.9849999999999999</v>
      </c>
      <c r="M417" s="8">
        <f>L417*E417</f>
        <v>8.9550000000000001</v>
      </c>
      <c r="N417" t="str">
        <f t="shared" si="12"/>
        <v>Robusta</v>
      </c>
      <c r="O417" t="str">
        <f t="shared" si="13"/>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f>
        <v/>
      </c>
      <c r="H418" s="2" t="str">
        <f>_xlfn.XLOOKUP(orders!C418,customers!$A$1:$A$1001,customers!G417:G1417,,0)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8">
        <f>INDEX(products!$A$1:$G$49,MATCH(orders!$D418,products!$A$1:$A$49,0),MATCH(orders!L$1,products!$A$1:$G$1,0))</f>
        <v>7.77</v>
      </c>
      <c r="M418" s="8">
        <f>L418*E418</f>
        <v>23.31</v>
      </c>
      <c r="N418" t="str">
        <f t="shared" si="12"/>
        <v>Arabica</v>
      </c>
      <c r="O418" t="str">
        <f t="shared" si="13"/>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f>
        <v/>
      </c>
      <c r="H419" s="2" t="str">
        <f>_xlfn.XLOOKUP(orders!C419,customers!$A$1:$A$1001,customers!G418:G1418,,0)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8">
        <f>INDEX(products!$A$1:$G$49,MATCH(orders!$D419,products!$A$1:$A$49,0),MATCH(orders!L$1,products!$A$1:$G$1,0))</f>
        <v>29.784999999999997</v>
      </c>
      <c r="M419" s="8">
        <f>L419*E419</f>
        <v>29.784999999999997</v>
      </c>
      <c r="N419" t="str">
        <f t="shared" si="12"/>
        <v>Arabica</v>
      </c>
      <c r="O419" t="str">
        <f t="shared" si="13"/>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f>
        <v>bmcgilvrabm@so-net.ne.jp</v>
      </c>
      <c r="H420" s="2" t="str">
        <f>_xlfn.XLOOKUP(orders!C420,customers!$A$1:$A$1001,customers!G419:G1419,,0)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8">
        <f>INDEX(products!$A$1:$G$49,MATCH(orders!$D420,products!$A$1:$A$49,0),MATCH(orders!L$1,products!$A$1:$G$1,0))</f>
        <v>29.784999999999997</v>
      </c>
      <c r="M420" s="8">
        <f>L420*E420</f>
        <v>148.92499999999998</v>
      </c>
      <c r="N420" t="str">
        <f t="shared" si="12"/>
        <v>Arabica</v>
      </c>
      <c r="O420" t="str">
        <f t="shared" si="13"/>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f>
        <v>adanzeybn@github.com</v>
      </c>
      <c r="H421" s="2" t="str">
        <f>_xlfn.XLOOKUP(orders!C421,customers!$A$1:$A$1001,customers!G420:G1420,,0)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8">
        <f>INDEX(products!$A$1:$G$49,MATCH(orders!$D421,products!$A$1:$A$49,0),MATCH(orders!L$1,products!$A$1:$G$1,0))</f>
        <v>8.73</v>
      </c>
      <c r="M421" s="8">
        <f>L421*E421</f>
        <v>8.73</v>
      </c>
      <c r="N421" t="str">
        <f t="shared" si="12"/>
        <v>Liberica</v>
      </c>
      <c r="O421" t="str">
        <f t="shared" si="13"/>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f>
        <v>tfarraac@behance.net</v>
      </c>
      <c r="H422" s="2" t="str">
        <f>_xlfn.XLOOKUP(orders!C422,customers!$A$1:$A$1001,customers!G421:G1421,,0)</f>
        <v>United Kingdom</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8">
        <f>INDEX(products!$A$1:$G$49,MATCH(orders!$D422,products!$A$1:$A$49,0),MATCH(orders!L$1,products!$A$1:$G$1,0))</f>
        <v>7.77</v>
      </c>
      <c r="M422" s="8">
        <f>L422*E422</f>
        <v>31.08</v>
      </c>
      <c r="N422" t="str">
        <f t="shared" si="12"/>
        <v>Liberica</v>
      </c>
      <c r="O422" t="str">
        <f t="shared" si="13"/>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f>
        <v>tfarraac@behance.net</v>
      </c>
      <c r="H423" s="2" t="str">
        <f>_xlfn.XLOOKUP(orders!C423,customers!$A$1:$A$1001,customers!G422:G1422,,0)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8">
        <f>INDEX(products!$A$1:$G$49,MATCH(orders!$D423,products!$A$1:$A$49,0),MATCH(orders!L$1,products!$A$1:$G$1,0))</f>
        <v>22.884999999999998</v>
      </c>
      <c r="M423" s="8">
        <f>L423*E423</f>
        <v>137.31</v>
      </c>
      <c r="N423" t="str">
        <f t="shared" si="12"/>
        <v>Arabica</v>
      </c>
      <c r="O423" t="str">
        <f t="shared" si="13"/>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f>
        <v/>
      </c>
      <c r="H424" s="2" t="str">
        <f>_xlfn.XLOOKUP(orders!C424,customers!$A$1:$A$1001,customers!G423:G1423,,0)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8">
        <f>INDEX(products!$A$1:$G$49,MATCH(orders!$D424,products!$A$1:$A$49,0),MATCH(orders!L$1,products!$A$1:$G$1,0))</f>
        <v>5.97</v>
      </c>
      <c r="M424" s="8">
        <f>L424*E424</f>
        <v>29.849999999999998</v>
      </c>
      <c r="N424" t="str">
        <f t="shared" si="12"/>
        <v>Arabica</v>
      </c>
      <c r="O424" t="str">
        <f t="shared" si="13"/>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f>
        <v/>
      </c>
      <c r="H425" s="2" t="str">
        <f>_xlfn.XLOOKUP(orders!C425,customers!$A$1:$A$1001,customers!G424:G1424,,0)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8">
        <f>INDEX(products!$A$1:$G$49,MATCH(orders!$D425,products!$A$1:$A$49,0),MATCH(orders!L$1,products!$A$1:$G$1,0))</f>
        <v>5.97</v>
      </c>
      <c r="M425" s="8">
        <f>L425*E425</f>
        <v>17.91</v>
      </c>
      <c r="N425" t="str">
        <f t="shared" si="12"/>
        <v>Robusta</v>
      </c>
      <c r="O425" t="str">
        <f t="shared" si="13"/>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f>
        <v>ydombrellbs@dedecms.com</v>
      </c>
      <c r="H426" s="2" t="str">
        <f>_xlfn.XLOOKUP(orders!C426,customers!$A$1:$A$1001,customers!G425:G1425,,0)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8">
        <f>INDEX(products!$A$1:$G$49,MATCH(orders!$D426,products!$A$1:$A$49,0),MATCH(orders!L$1,products!$A$1:$G$1,0))</f>
        <v>8.91</v>
      </c>
      <c r="M426" s="8">
        <f>L426*E426</f>
        <v>26.73</v>
      </c>
      <c r="N426" t="str">
        <f t="shared" si="12"/>
        <v>Excelsa</v>
      </c>
      <c r="O426" t="str">
        <f t="shared" si="13"/>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f>
        <v>adarthbt@t.co</v>
      </c>
      <c r="H427" s="2" t="str">
        <f>_xlfn.XLOOKUP(orders!C427,customers!$A$1:$A$1001,customers!G426:G1426,,0)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8">
        <f>INDEX(products!$A$1:$G$49,MATCH(orders!$D427,products!$A$1:$A$49,0),MATCH(orders!L$1,products!$A$1:$G$1,0))</f>
        <v>8.9499999999999993</v>
      </c>
      <c r="M427" s="8">
        <f>L427*E427</f>
        <v>17.899999999999999</v>
      </c>
      <c r="N427" t="str">
        <f t="shared" si="12"/>
        <v>Robusta</v>
      </c>
      <c r="O427" t="str">
        <f t="shared" si="13"/>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f>
        <v>mdarrigoebu@hud.gov</v>
      </c>
      <c r="H428" s="2" t="str">
        <f>_xlfn.XLOOKUP(orders!C428,customers!$A$1:$A$1001,customers!G427:G1427,,0)</f>
        <v>United States</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8">
        <f>INDEX(products!$A$1:$G$49,MATCH(orders!$D428,products!$A$1:$A$49,0),MATCH(orders!L$1,products!$A$1:$G$1,0))</f>
        <v>3.5849999999999995</v>
      </c>
      <c r="M428" s="8">
        <f>L428*E428</f>
        <v>14.339999999999998</v>
      </c>
      <c r="N428" t="str">
        <f t="shared" si="12"/>
        <v>Robusta</v>
      </c>
      <c r="O428" t="str">
        <f t="shared" si="13"/>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f>
        <v/>
      </c>
      <c r="H429" s="2" t="str">
        <f>_xlfn.XLOOKUP(orders!C429,customers!$A$1:$A$1001,customers!G428:G1428,,0)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8">
        <f>INDEX(products!$A$1:$G$49,MATCH(orders!$D429,products!$A$1:$A$49,0),MATCH(orders!L$1,products!$A$1:$G$1,0))</f>
        <v>25.874999999999996</v>
      </c>
      <c r="M429" s="8">
        <f>L429*E429</f>
        <v>77.624999999999986</v>
      </c>
      <c r="N429" t="str">
        <f t="shared" si="12"/>
        <v>Arabica</v>
      </c>
      <c r="O429" t="str">
        <f t="shared" si="13"/>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f>
        <v>mackrillbw@bandcamp.com</v>
      </c>
      <c r="H430" s="2" t="str">
        <f>_xlfn.XLOOKUP(orders!C430,customers!$A$1:$A$1001,customers!G429:G1429,,0)</f>
        <v>United Kingdom</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8">
        <f>INDEX(products!$A$1:$G$49,MATCH(orders!$D430,products!$A$1:$A$49,0),MATCH(orders!L$1,products!$A$1:$G$1,0))</f>
        <v>11.95</v>
      </c>
      <c r="M430" s="8">
        <f>L430*E430</f>
        <v>59.75</v>
      </c>
      <c r="N430" t="str">
        <f t="shared" si="12"/>
        <v>Robusta</v>
      </c>
      <c r="O430" t="str">
        <f t="shared" si="13"/>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f>
        <v>tfarraac@behance.net</v>
      </c>
      <c r="H431" s="2" t="str">
        <f>_xlfn.XLOOKUP(orders!C431,customers!$A$1:$A$1001,customers!G430:G1430,,0)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8">
        <f>INDEX(products!$A$1:$G$49,MATCH(orders!$D431,products!$A$1:$A$49,0),MATCH(orders!L$1,products!$A$1:$G$1,0))</f>
        <v>12.95</v>
      </c>
      <c r="M431" s="8">
        <f>L431*E431</f>
        <v>77.699999999999989</v>
      </c>
      <c r="N431" t="str">
        <f t="shared" si="12"/>
        <v>Arabica</v>
      </c>
      <c r="O431" t="str">
        <f t="shared" si="13"/>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f>
        <v>mkippenby@dion.ne.jp</v>
      </c>
      <c r="H432" s="2" t="str">
        <f>_xlfn.XLOOKUP(orders!C432,customers!$A$1:$A$1001,customers!G431:G1431,,0)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8">
        <f>INDEX(products!$A$1:$G$49,MATCH(orders!$D432,products!$A$1:$A$49,0),MATCH(orders!L$1,products!$A$1:$G$1,0))</f>
        <v>2.6849999999999996</v>
      </c>
      <c r="M432" s="8">
        <f>L432*E432</f>
        <v>5.3699999999999992</v>
      </c>
      <c r="N432" t="str">
        <f t="shared" si="12"/>
        <v>Robusta</v>
      </c>
      <c r="O432" t="str">
        <f t="shared" si="13"/>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f>
        <v>wransonbz@ted.com</v>
      </c>
      <c r="H433" s="2" t="str">
        <f>_xlfn.XLOOKUP(orders!C433,customers!$A$1:$A$1001,customers!G432:G1432,,0)</f>
        <v>United States</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8">
        <f>INDEX(products!$A$1:$G$49,MATCH(orders!$D433,products!$A$1:$A$49,0),MATCH(orders!L$1,products!$A$1:$G$1,0))</f>
        <v>27.945</v>
      </c>
      <c r="M433" s="8">
        <f>L433*E433</f>
        <v>83.835000000000008</v>
      </c>
      <c r="N433" t="str">
        <f t="shared" si="12"/>
        <v>Excelsa</v>
      </c>
      <c r="O433" t="str">
        <f t="shared" si="13"/>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f>
        <v/>
      </c>
      <c r="H434" s="2" t="str">
        <f>_xlfn.XLOOKUP(orders!C434,customers!$A$1:$A$1001,customers!G433:G1433,,0)</f>
        <v>Ireland</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8">
        <f>INDEX(products!$A$1:$G$49,MATCH(orders!$D434,products!$A$1:$A$49,0),MATCH(orders!L$1,products!$A$1:$G$1,0))</f>
        <v>11.25</v>
      </c>
      <c r="M434" s="8">
        <f>L434*E434</f>
        <v>22.5</v>
      </c>
      <c r="N434" t="str">
        <f t="shared" si="12"/>
        <v>Arabica</v>
      </c>
      <c r="O434" t="str">
        <f t="shared" si="13"/>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f>
        <v>lrignoldc1@miibeian.gov.cn</v>
      </c>
      <c r="H435" s="2" t="str">
        <f>_xlfn.XLOOKUP(orders!C435,customers!$A$1:$A$1001,customers!G434:G1434,,0)</f>
        <v>Ireland</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8">
        <f>INDEX(products!$A$1:$G$49,MATCH(orders!$D435,products!$A$1:$A$49,0),MATCH(orders!L$1,products!$A$1:$G$1,0))</f>
        <v>33.464999999999996</v>
      </c>
      <c r="M435" s="8">
        <f>L435*E435</f>
        <v>200.78999999999996</v>
      </c>
      <c r="N435" t="str">
        <f t="shared" si="12"/>
        <v>Liberica</v>
      </c>
      <c r="O435" t="str">
        <f t="shared" si="13"/>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f>
        <v/>
      </c>
      <c r="H436" s="2" t="str">
        <f>_xlfn.XLOOKUP(orders!C436,customers!$A$1:$A$1001,customers!G435:G1435,,0)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8">
        <f>INDEX(products!$A$1:$G$49,MATCH(orders!$D436,products!$A$1:$A$49,0),MATCH(orders!L$1,products!$A$1:$G$1,0))</f>
        <v>11.25</v>
      </c>
      <c r="M436" s="8">
        <f>L436*E436</f>
        <v>67.5</v>
      </c>
      <c r="N436" t="str">
        <f t="shared" si="12"/>
        <v>Arabica</v>
      </c>
      <c r="O436" t="str">
        <f t="shared" si="13"/>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f>
        <v>crowthornc3@msn.com</v>
      </c>
      <c r="H437" s="2" t="str">
        <f>_xlfn.XLOOKUP(orders!C437,customers!$A$1:$A$1001,customers!G436:G1436,,0)</f>
        <v>Ireland</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8">
        <f>INDEX(products!$A$1:$G$49,MATCH(orders!$D437,products!$A$1:$A$49,0),MATCH(orders!L$1,products!$A$1:$G$1,0))</f>
        <v>8.25</v>
      </c>
      <c r="M437" s="8">
        <f>L437*E437</f>
        <v>8.25</v>
      </c>
      <c r="N437" t="str">
        <f t="shared" si="12"/>
        <v>Excelsa</v>
      </c>
      <c r="O437" t="str">
        <f t="shared" si="13"/>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f>
        <v>orylandc4@deviantart.com</v>
      </c>
      <c r="H438" s="2" t="str">
        <f>_xlfn.XLOOKUP(orders!C438,customers!$A$1:$A$1001,customers!G437:G1437,,0)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8">
        <f>INDEX(products!$A$1:$G$49,MATCH(orders!$D438,products!$A$1:$A$49,0),MATCH(orders!L$1,products!$A$1:$G$1,0))</f>
        <v>4.7549999999999999</v>
      </c>
      <c r="M438" s="8">
        <f>L438*E438</f>
        <v>9.51</v>
      </c>
      <c r="N438" t="str">
        <f t="shared" si="12"/>
        <v>Liberica</v>
      </c>
      <c r="O438" t="str">
        <f t="shared" si="13"/>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f>
        <v/>
      </c>
      <c r="H439" s="2" t="str">
        <f>_xlfn.XLOOKUP(orders!C439,customers!$A$1:$A$1001,customers!G438:G1438,,0)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8">
        <f>INDEX(products!$A$1:$G$49,MATCH(orders!$D439,products!$A$1:$A$49,0),MATCH(orders!L$1,products!$A$1:$G$1,0))</f>
        <v>29.784999999999997</v>
      </c>
      <c r="M439" s="8">
        <f>L439*E439</f>
        <v>29.784999999999997</v>
      </c>
      <c r="N439" t="str">
        <f t="shared" si="12"/>
        <v>Liberica</v>
      </c>
      <c r="O439" t="str">
        <f t="shared" si="13"/>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f>
        <v>msesonck@census.gov</v>
      </c>
      <c r="H440" s="2" t="str">
        <f>_xlfn.XLOOKUP(orders!C440,customers!$A$1:$A$1001,customers!G439:G1439,,0)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8">
        <f>INDEX(products!$A$1:$G$49,MATCH(orders!$D440,products!$A$1:$A$49,0),MATCH(orders!L$1,products!$A$1:$G$1,0))</f>
        <v>7.77</v>
      </c>
      <c r="M440" s="8">
        <f>L440*E440</f>
        <v>15.54</v>
      </c>
      <c r="N440" t="str">
        <f t="shared" si="12"/>
        <v>Liberica</v>
      </c>
      <c r="O440" t="str">
        <f t="shared" si="13"/>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f>
        <v>craglessc7@webmd.com</v>
      </c>
      <c r="H441" s="2" t="str">
        <f>_xlfn.XLOOKUP(orders!C441,customers!$A$1:$A$1001,customers!G440:G1440,,0)</f>
        <v>United States</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8">
        <f>INDEX(products!$A$1:$G$49,MATCH(orders!$D441,products!$A$1:$A$49,0),MATCH(orders!L$1,products!$A$1:$G$1,0))</f>
        <v>8.91</v>
      </c>
      <c r="M441" s="8">
        <f>L441*E441</f>
        <v>35.64</v>
      </c>
      <c r="N441" t="str">
        <f t="shared" si="12"/>
        <v>Excelsa</v>
      </c>
      <c r="O441" t="str">
        <f t="shared" si="13"/>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f>
        <v>fhollowsc8@blogtalkradio.com</v>
      </c>
      <c r="H442" s="2" t="str">
        <f>_xlfn.XLOOKUP(orders!C442,customers!$A$1:$A$1001,customers!G441:G1441,,0)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8">
        <f>INDEX(products!$A$1:$G$49,MATCH(orders!$D442,products!$A$1:$A$49,0),MATCH(orders!L$1,products!$A$1:$G$1,0))</f>
        <v>25.874999999999996</v>
      </c>
      <c r="M442" s="8">
        <f>L442*E442</f>
        <v>103.49999999999999</v>
      </c>
      <c r="N442" t="str">
        <f t="shared" si="12"/>
        <v>Arabica</v>
      </c>
      <c r="O442" t="str">
        <f t="shared" si="13"/>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f>
        <v>llathleiffc9@nationalgeographic.com</v>
      </c>
      <c r="H443" s="2" t="str">
        <f>_xlfn.XLOOKUP(orders!C443,customers!$A$1:$A$1001,customers!G442:G1442,,0)</f>
        <v>United States</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8">
        <f>INDEX(products!$A$1:$G$49,MATCH(orders!$D443,products!$A$1:$A$49,0),MATCH(orders!L$1,products!$A$1:$G$1,0))</f>
        <v>12.15</v>
      </c>
      <c r="M443" s="8">
        <f>L443*E443</f>
        <v>36.450000000000003</v>
      </c>
      <c r="N443" t="str">
        <f t="shared" si="12"/>
        <v>Excelsa</v>
      </c>
      <c r="O443" t="str">
        <f t="shared" si="13"/>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f>
        <v>kheadsca@jalbum.net</v>
      </c>
      <c r="H444" s="2" t="str">
        <f>_xlfn.XLOOKUP(orders!C444,customers!$A$1:$A$1001,customers!G443:G1443,,0)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8">
        <f>INDEX(products!$A$1:$G$49,MATCH(orders!$D444,products!$A$1:$A$49,0),MATCH(orders!L$1,products!$A$1:$G$1,0))</f>
        <v>7.169999999999999</v>
      </c>
      <c r="M444" s="8">
        <f>L444*E444</f>
        <v>35.849999999999994</v>
      </c>
      <c r="N444" t="str">
        <f t="shared" si="12"/>
        <v>Robusta</v>
      </c>
      <c r="O444" t="str">
        <f t="shared" si="13"/>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f>
        <v>tbownecb@unicef.org</v>
      </c>
      <c r="H445" s="2" t="str">
        <f>_xlfn.XLOOKUP(orders!C445,customers!$A$1:$A$1001,customers!G444:G1444,,0)</f>
        <v>United States</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8">
        <f>INDEX(products!$A$1:$G$49,MATCH(orders!$D445,products!$A$1:$A$49,0),MATCH(orders!L$1,products!$A$1:$G$1,0))</f>
        <v>4.4550000000000001</v>
      </c>
      <c r="M445" s="8">
        <f>L445*E445</f>
        <v>22.274999999999999</v>
      </c>
      <c r="N445" t="str">
        <f t="shared" si="12"/>
        <v>Excelsa</v>
      </c>
      <c r="O445" t="str">
        <f t="shared" si="13"/>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f>
        <v>rjacquemardcc@acquirethisname.com</v>
      </c>
      <c r="H446" s="2" t="str">
        <f>_xlfn.XLOOKUP(orders!C446,customers!$A$1:$A$1001,customers!G445:G1445,,0)</f>
        <v>United States</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8">
        <f>INDEX(products!$A$1:$G$49,MATCH(orders!$D446,products!$A$1:$A$49,0),MATCH(orders!L$1,products!$A$1:$G$1,0))</f>
        <v>4.125</v>
      </c>
      <c r="M446" s="8">
        <f>L446*E446</f>
        <v>24.75</v>
      </c>
      <c r="N446" t="str">
        <f t="shared" si="12"/>
        <v>Excelsa</v>
      </c>
      <c r="O446" t="str">
        <f t="shared" si="13"/>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f>
        <v>kwarmancd@printfriendly.com</v>
      </c>
      <c r="H447" s="2" t="str">
        <f>_xlfn.XLOOKUP(orders!C447,customers!$A$1:$A$1001,customers!G446:G1446,,0)</f>
        <v>United States</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8">
        <f>INDEX(products!$A$1:$G$49,MATCH(orders!$D447,products!$A$1:$A$49,0),MATCH(orders!L$1,products!$A$1:$G$1,0))</f>
        <v>33.464999999999996</v>
      </c>
      <c r="M447" s="8">
        <f>L447*E447</f>
        <v>66.929999999999993</v>
      </c>
      <c r="N447" t="str">
        <f t="shared" si="12"/>
        <v>Liberica</v>
      </c>
      <c r="O447" t="str">
        <f t="shared" si="13"/>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f>
        <v>wcholomince@about.com</v>
      </c>
      <c r="H448" s="2" t="str">
        <f>_xlfn.XLOOKUP(orders!C448,customers!$A$1:$A$1001,customers!G447:G1447,,0)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8">
        <f>INDEX(products!$A$1:$G$49,MATCH(orders!$D448,products!$A$1:$A$49,0),MATCH(orders!L$1,products!$A$1:$G$1,0))</f>
        <v>8.73</v>
      </c>
      <c r="M448" s="8">
        <f>L448*E448</f>
        <v>8.73</v>
      </c>
      <c r="N448" t="str">
        <f t="shared" si="12"/>
        <v>Liberica</v>
      </c>
      <c r="O448" t="str">
        <f t="shared" si="13"/>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f>
        <v>abraidmancf@census.gov</v>
      </c>
      <c r="H449" s="2" t="str">
        <f>_xlfn.XLOOKUP(orders!C449,customers!$A$1:$A$1001,customers!G448:G1448,,0)</f>
        <v>Ireland</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8">
        <f>INDEX(products!$A$1:$G$49,MATCH(orders!$D449,products!$A$1:$A$49,0),MATCH(orders!L$1,products!$A$1:$G$1,0))</f>
        <v>5.97</v>
      </c>
      <c r="M449" s="8">
        <f>L449*E449</f>
        <v>17.91</v>
      </c>
      <c r="N449" t="str">
        <f t="shared" si="12"/>
        <v>Robusta</v>
      </c>
      <c r="O449" t="str">
        <f t="shared" si="13"/>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f>
        <v>pdurbancg@symantec.com</v>
      </c>
      <c r="H450" s="2" t="str">
        <f>_xlfn.XLOOKUP(orders!C450,customers!$A$1:$A$1001,customers!G449:G1449,,0)</f>
        <v>United States</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8">
        <f>INDEX(products!$A$1:$G$49,MATCH(orders!$D450,products!$A$1:$A$49,0),MATCH(orders!L$1,products!$A$1:$G$1,0))</f>
        <v>7.169999999999999</v>
      </c>
      <c r="M450" s="8">
        <f>L450*E450</f>
        <v>7.169999999999999</v>
      </c>
      <c r="N450" t="str">
        <f t="shared" si="12"/>
        <v>Robusta</v>
      </c>
      <c r="O450" t="str">
        <f t="shared" si="13"/>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f>
        <v>aharroldch@miibeian.gov.cn</v>
      </c>
      <c r="H451" s="2" t="str">
        <f>_xlfn.XLOOKUP(orders!C451,customers!$A$1:$A$1001,customers!G450:G1450,,0)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8">
        <f>INDEX(products!$A$1:$G$49,MATCH(orders!$D451,products!$A$1:$A$49,0),MATCH(orders!L$1,products!$A$1:$G$1,0))</f>
        <v>2.6849999999999996</v>
      </c>
      <c r="M451" s="8">
        <f>L451*E451</f>
        <v>5.3699999999999992</v>
      </c>
      <c r="N451" t="str">
        <f t="shared" ref="N451:N514" si="14">IF(I451="Rob","Robusta",IF(I451="Exc","Excelsa",IF(I451="Ara","Arabica",IF(I451="Lib","Liberica",""))))</f>
        <v>Robusta</v>
      </c>
      <c r="O451" t="str">
        <f t="shared" ref="O451:O514" si="15">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f>
        <v>spamphilonci@mlb.com</v>
      </c>
      <c r="H452" s="2" t="str">
        <f>_xlfn.XLOOKUP(orders!C452,customers!$A$1:$A$1001,customers!G451:G1451,,0)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8">
        <f>INDEX(products!$A$1:$G$49,MATCH(orders!$D452,products!$A$1:$A$49,0),MATCH(orders!L$1,products!$A$1:$G$1,0))</f>
        <v>4.7549999999999999</v>
      </c>
      <c r="M452" s="8">
        <f>L452*E452</f>
        <v>23.774999999999999</v>
      </c>
      <c r="N452" t="str">
        <f t="shared" si="14"/>
        <v>Liberica</v>
      </c>
      <c r="O452" t="str">
        <f t="shared" si="15"/>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f>
        <v>mspurdencj@exblog.jp</v>
      </c>
      <c r="H453" s="2" t="str">
        <f>_xlfn.XLOOKUP(orders!C453,customers!$A$1:$A$1001,customers!G452:G1452,,0)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8">
        <f>INDEX(products!$A$1:$G$49,MATCH(orders!$D453,products!$A$1:$A$49,0),MATCH(orders!L$1,products!$A$1:$G$1,0))</f>
        <v>20.584999999999997</v>
      </c>
      <c r="M453" s="8">
        <f>L453*E453</f>
        <v>41.169999999999995</v>
      </c>
      <c r="N453" t="str">
        <f t="shared" si="14"/>
        <v>Robusta</v>
      </c>
      <c r="O453" t="str">
        <f t="shared" si="15"/>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f>
        <v>msesonck@census.gov</v>
      </c>
      <c r="H454" s="2" t="str">
        <f>_xlfn.XLOOKUP(orders!C454,customers!$A$1:$A$1001,customers!G453:G1453,,0)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8">
        <f>INDEX(products!$A$1:$G$49,MATCH(orders!$D454,products!$A$1:$A$49,0),MATCH(orders!L$1,products!$A$1:$G$1,0))</f>
        <v>3.8849999999999998</v>
      </c>
      <c r="M454" s="8">
        <f>L454*E454</f>
        <v>11.654999999999999</v>
      </c>
      <c r="N454" t="str">
        <f t="shared" si="14"/>
        <v>Arabica</v>
      </c>
      <c r="O454" t="str">
        <f t="shared" si="15"/>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f>
        <v>npirronecl@weibo.com</v>
      </c>
      <c r="H455" s="2" t="str">
        <f>_xlfn.XLOOKUP(orders!C455,customers!$A$1:$A$1001,customers!G454:G1454,,0)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8">
        <f>INDEX(products!$A$1:$G$49,MATCH(orders!$D455,products!$A$1:$A$49,0),MATCH(orders!L$1,products!$A$1:$G$1,0))</f>
        <v>9.51</v>
      </c>
      <c r="M455" s="8">
        <f>L455*E455</f>
        <v>38.04</v>
      </c>
      <c r="N455" t="str">
        <f t="shared" si="14"/>
        <v>Liberica</v>
      </c>
      <c r="O455" t="str">
        <f t="shared" si="15"/>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f>
        <v>rcawleycm@yellowbook.com</v>
      </c>
      <c r="H456" s="2" t="str">
        <f>_xlfn.XLOOKUP(orders!C456,customers!$A$1:$A$1001,customers!G455:G1455,,0)</f>
        <v>United States</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8">
        <f>INDEX(products!$A$1:$G$49,MATCH(orders!$D456,products!$A$1:$A$49,0),MATCH(orders!L$1,products!$A$1:$G$1,0))</f>
        <v>20.584999999999997</v>
      </c>
      <c r="M456" s="8">
        <f>L456*E456</f>
        <v>82.339999999999989</v>
      </c>
      <c r="N456" t="str">
        <f t="shared" si="14"/>
        <v>Robusta</v>
      </c>
      <c r="O456" t="str">
        <f t="shared" si="15"/>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f>
        <v>sbarribalcn@microsoft.com</v>
      </c>
      <c r="H457" s="2" t="str">
        <f>_xlfn.XLOOKUP(orders!C457,customers!$A$1:$A$1001,customers!G456:G1456,,0)</f>
        <v>United States</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8">
        <f>INDEX(products!$A$1:$G$49,MATCH(orders!$D457,products!$A$1:$A$49,0),MATCH(orders!L$1,products!$A$1:$G$1,0))</f>
        <v>4.7549999999999999</v>
      </c>
      <c r="M457" s="8">
        <f>L457*E457</f>
        <v>9.51</v>
      </c>
      <c r="N457" t="str">
        <f t="shared" si="14"/>
        <v>Liberica</v>
      </c>
      <c r="O457" t="str">
        <f t="shared" si="15"/>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f>
        <v>aadamidesco@bizjournals.com</v>
      </c>
      <c r="H458" s="2" t="str">
        <f>_xlfn.XLOOKUP(orders!C458,customers!$A$1:$A$1001,customers!G457:G1457,,0)</f>
        <v>United States</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8">
        <f>INDEX(products!$A$1:$G$49,MATCH(orders!$D458,products!$A$1:$A$49,0),MATCH(orders!L$1,products!$A$1:$G$1,0))</f>
        <v>20.584999999999997</v>
      </c>
      <c r="M458" s="8">
        <f>L458*E458</f>
        <v>41.169999999999995</v>
      </c>
      <c r="N458" t="str">
        <f t="shared" si="14"/>
        <v>Robusta</v>
      </c>
      <c r="O458" t="str">
        <f t="shared" si="15"/>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f>
        <v>cthowescp@craigslist.org</v>
      </c>
      <c r="H459" s="2" t="str">
        <f>_xlfn.XLOOKUP(orders!C459,customers!$A$1:$A$1001,customers!G458:G1458,,0)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8">
        <f>INDEX(products!$A$1:$G$49,MATCH(orders!$D459,products!$A$1:$A$49,0),MATCH(orders!L$1,products!$A$1:$G$1,0))</f>
        <v>9.51</v>
      </c>
      <c r="M459" s="8">
        <f>L459*E459</f>
        <v>47.55</v>
      </c>
      <c r="N459" t="str">
        <f t="shared" si="14"/>
        <v>Liberica</v>
      </c>
      <c r="O459" t="str">
        <f t="shared" si="15"/>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f>
        <v>rwillowaycq@admin.ch</v>
      </c>
      <c r="H460" s="2" t="str">
        <f>_xlfn.XLOOKUP(orders!C460,customers!$A$1:$A$1001,customers!G459:G1459,,0)</f>
        <v>Ireland</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8">
        <f>INDEX(products!$A$1:$G$49,MATCH(orders!$D460,products!$A$1:$A$49,0),MATCH(orders!L$1,products!$A$1:$G$1,0))</f>
        <v>11.25</v>
      </c>
      <c r="M460" s="8">
        <f>L460*E460</f>
        <v>45</v>
      </c>
      <c r="N460" t="str">
        <f t="shared" si="14"/>
        <v>Arabica</v>
      </c>
      <c r="O460" t="str">
        <f t="shared" si="15"/>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f>
        <v>aelwincr@privacy.gov.au</v>
      </c>
      <c r="H461" s="2" t="str">
        <f>_xlfn.XLOOKUP(orders!C461,customers!$A$1:$A$1001,customers!G460:G1460,,0)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8">
        <f>INDEX(products!$A$1:$G$49,MATCH(orders!$D461,products!$A$1:$A$49,0),MATCH(orders!L$1,products!$A$1:$G$1,0))</f>
        <v>4.7549999999999999</v>
      </c>
      <c r="M461" s="8">
        <f>L461*E461</f>
        <v>23.774999999999999</v>
      </c>
      <c r="N461" t="str">
        <f t="shared" si="14"/>
        <v>Liberica</v>
      </c>
      <c r="O461" t="str">
        <f t="shared" si="15"/>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f>
        <v>abilbrookcs@booking.com</v>
      </c>
      <c r="H462" s="2" t="str">
        <f>_xlfn.XLOOKUP(orders!C462,customers!$A$1:$A$1001,customers!G461:G1461,,0)</f>
        <v>United States</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8">
        <f>INDEX(products!$A$1:$G$49,MATCH(orders!$D462,products!$A$1:$A$49,0),MATCH(orders!L$1,products!$A$1:$G$1,0))</f>
        <v>5.3699999999999992</v>
      </c>
      <c r="M462" s="8">
        <f>L462*E462</f>
        <v>16.11</v>
      </c>
      <c r="N462" t="str">
        <f t="shared" si="14"/>
        <v>Robusta</v>
      </c>
      <c r="O462" t="str">
        <f t="shared" si="15"/>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f>
        <v>rmckallct@sakura.ne.jp</v>
      </c>
      <c r="H463" s="2" t="str">
        <f>_xlfn.XLOOKUP(orders!C463,customers!$A$1:$A$1001,customers!G462:G1462,,0)</f>
        <v>United States</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8">
        <f>INDEX(products!$A$1:$G$49,MATCH(orders!$D463,products!$A$1:$A$49,0),MATCH(orders!L$1,products!$A$1:$G$1,0))</f>
        <v>2.6849999999999996</v>
      </c>
      <c r="M463" s="8">
        <f>L463*E463</f>
        <v>10.739999999999998</v>
      </c>
      <c r="N463" t="str">
        <f t="shared" si="14"/>
        <v>Robusta</v>
      </c>
      <c r="O463" t="str">
        <f t="shared" si="15"/>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f>
        <v>bdailecu@vistaprint.com</v>
      </c>
      <c r="H464" s="2" t="str">
        <f>_xlfn.XLOOKUP(orders!C464,customers!$A$1:$A$1001,customers!G463:G1463,,0)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8">
        <f>INDEX(products!$A$1:$G$49,MATCH(orders!$D464,products!$A$1:$A$49,0),MATCH(orders!L$1,products!$A$1:$G$1,0))</f>
        <v>9.9499999999999993</v>
      </c>
      <c r="M464" s="8">
        <f>L464*E464</f>
        <v>49.75</v>
      </c>
      <c r="N464" t="str">
        <f t="shared" si="14"/>
        <v>Arabica</v>
      </c>
      <c r="O464" t="str">
        <f t="shared" si="15"/>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f>
        <v>atrehernecv@state.tx.us</v>
      </c>
      <c r="H465" s="2" t="str">
        <f>_xlfn.XLOOKUP(orders!C465,customers!$A$1:$A$1001,customers!G464:G1464,,0)</f>
        <v>United States</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8">
        <f>INDEX(products!$A$1:$G$49,MATCH(orders!$D465,products!$A$1:$A$49,0),MATCH(orders!L$1,products!$A$1:$G$1,0))</f>
        <v>13.75</v>
      </c>
      <c r="M465" s="8">
        <f>L465*E465</f>
        <v>27.5</v>
      </c>
      <c r="N465" t="str">
        <f t="shared" si="14"/>
        <v>Excelsa</v>
      </c>
      <c r="O465" t="str">
        <f t="shared" si="15"/>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f>
        <v>abrentnallcw@biglobe.ne.jp</v>
      </c>
      <c r="H466" s="2" t="str">
        <f>_xlfn.XLOOKUP(orders!C466,customers!$A$1:$A$1001,customers!G465:G1465,,0)</f>
        <v>United States</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8">
        <f>INDEX(products!$A$1:$G$49,MATCH(orders!$D466,products!$A$1:$A$49,0),MATCH(orders!L$1,products!$A$1:$G$1,0))</f>
        <v>29.784999999999997</v>
      </c>
      <c r="M466" s="8">
        <f>L466*E466</f>
        <v>119.13999999999999</v>
      </c>
      <c r="N466" t="str">
        <f t="shared" si="14"/>
        <v>Liberica</v>
      </c>
      <c r="O466" t="str">
        <f t="shared" si="15"/>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f>
        <v>ddrinkallcx@psu.edu</v>
      </c>
      <c r="H467" s="2" t="str">
        <f>_xlfn.XLOOKUP(orders!C467,customers!$A$1:$A$1001,customers!G466:G1466,,0)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8">
        <f>INDEX(products!$A$1:$G$49,MATCH(orders!$D467,products!$A$1:$A$49,0),MATCH(orders!L$1,products!$A$1:$G$1,0))</f>
        <v>20.584999999999997</v>
      </c>
      <c r="M467" s="8">
        <f>L467*E467</f>
        <v>20.584999999999997</v>
      </c>
      <c r="N467" t="str">
        <f t="shared" si="14"/>
        <v>Robusta</v>
      </c>
      <c r="O467" t="str">
        <f t="shared" si="15"/>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f>
        <v>dkornelcy@cyberchimps.com</v>
      </c>
      <c r="H468" s="2" t="str">
        <f>_xlfn.XLOOKUP(orders!C468,customers!$A$1:$A$1001,customers!G467:G1467,,0)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8">
        <f>INDEX(products!$A$1:$G$49,MATCH(orders!$D468,products!$A$1:$A$49,0),MATCH(orders!L$1,products!$A$1:$G$1,0))</f>
        <v>2.9849999999999999</v>
      </c>
      <c r="M468" s="8">
        <f>L468*E468</f>
        <v>8.9550000000000001</v>
      </c>
      <c r="N468" t="str">
        <f t="shared" si="14"/>
        <v>Arabica</v>
      </c>
      <c r="O468" t="str">
        <f t="shared" si="15"/>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f>
        <v>rlequeuxcz@newyorker.com</v>
      </c>
      <c r="H469" s="2" t="str">
        <f>_xlfn.XLOOKUP(orders!C469,customers!$A$1:$A$1001,customers!G468:G1468,,0)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8">
        <f>INDEX(products!$A$1:$G$49,MATCH(orders!$D469,products!$A$1:$A$49,0),MATCH(orders!L$1,products!$A$1:$G$1,0))</f>
        <v>5.97</v>
      </c>
      <c r="M469" s="8">
        <f>L469*E469</f>
        <v>5.97</v>
      </c>
      <c r="N469" t="str">
        <f t="shared" si="14"/>
        <v>Arabica</v>
      </c>
      <c r="O469" t="str">
        <f t="shared" si="15"/>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f>
        <v>jmccaulld0@parallels.com</v>
      </c>
      <c r="H470" s="2" t="str">
        <f>_xlfn.XLOOKUP(orders!C470,customers!$A$1:$A$1001,customers!G469:G1469,,0)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8">
        <f>INDEX(products!$A$1:$G$49,MATCH(orders!$D470,products!$A$1:$A$49,0),MATCH(orders!L$1,products!$A$1:$G$1,0))</f>
        <v>13.75</v>
      </c>
      <c r="M470" s="8">
        <f>L470*E470</f>
        <v>41.25</v>
      </c>
      <c r="N470" t="str">
        <f t="shared" si="14"/>
        <v>Excelsa</v>
      </c>
      <c r="O470" t="str">
        <f t="shared" si="15"/>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f>
        <v>abrashda@plala.or.jp</v>
      </c>
      <c r="H471" s="2" t="str">
        <f>_xlfn.XLOOKUP(orders!C471,customers!$A$1:$A$1001,customers!G470:G1470,,0)</f>
        <v>Ireland</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8">
        <f>INDEX(products!$A$1:$G$49,MATCH(orders!$D471,products!$A$1:$A$49,0),MATCH(orders!L$1,products!$A$1:$G$1,0))</f>
        <v>4.4550000000000001</v>
      </c>
      <c r="M471" s="8">
        <f>L471*E471</f>
        <v>22.274999999999999</v>
      </c>
      <c r="N471" t="str">
        <f t="shared" si="14"/>
        <v>Excelsa</v>
      </c>
      <c r="O471" t="str">
        <f t="shared" si="15"/>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f>
        <v>ahutchinsond2@imgur.com</v>
      </c>
      <c r="H472" s="2" t="str">
        <f>_xlfn.XLOOKUP(orders!C472,customers!$A$1:$A$1001,customers!G471:G1471,,0)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8">
        <f>INDEX(products!$A$1:$G$49,MATCH(orders!$D472,products!$A$1:$A$49,0),MATCH(orders!L$1,products!$A$1:$G$1,0))</f>
        <v>6.75</v>
      </c>
      <c r="M472" s="8">
        <f>L472*E472</f>
        <v>6.75</v>
      </c>
      <c r="N472" t="str">
        <f t="shared" si="14"/>
        <v>Arabica</v>
      </c>
      <c r="O472" t="str">
        <f t="shared" si="15"/>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f>
        <v/>
      </c>
      <c r="H473" s="2" t="str">
        <f>_xlfn.XLOOKUP(orders!C473,customers!$A$1:$A$1001,customers!G472:G1472,,0)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8">
        <f>INDEX(products!$A$1:$G$49,MATCH(orders!$D473,products!$A$1:$A$49,0),MATCH(orders!L$1,products!$A$1:$G$1,0))</f>
        <v>33.464999999999996</v>
      </c>
      <c r="M473" s="8">
        <f>L473*E473</f>
        <v>133.85999999999999</v>
      </c>
      <c r="N473" t="str">
        <f t="shared" si="14"/>
        <v>Liberica</v>
      </c>
      <c r="O473" t="str">
        <f t="shared" si="15"/>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f>
        <v>rdriversd4@hexun.com</v>
      </c>
      <c r="H474" s="2" t="str">
        <f>_xlfn.XLOOKUP(orders!C474,customers!$A$1:$A$1001,customers!G473:G1473,,0)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8">
        <f>INDEX(products!$A$1:$G$49,MATCH(orders!$D474,products!$A$1:$A$49,0),MATCH(orders!L$1,products!$A$1:$G$1,0))</f>
        <v>2.9849999999999999</v>
      </c>
      <c r="M474" s="8">
        <f>L474*E474</f>
        <v>5.97</v>
      </c>
      <c r="N474" t="str">
        <f t="shared" si="14"/>
        <v>Arabica</v>
      </c>
      <c r="O474" t="str">
        <f t="shared" si="15"/>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f>
        <v>hzeald5@google.de</v>
      </c>
      <c r="H475" s="2" t="str">
        <f>_xlfn.XLOOKUP(orders!C475,customers!$A$1:$A$1001,customers!G474:G1474,,0)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8">
        <f>INDEX(products!$A$1:$G$49,MATCH(orders!$D475,products!$A$1:$A$49,0),MATCH(orders!L$1,products!$A$1:$G$1,0))</f>
        <v>12.95</v>
      </c>
      <c r="M475" s="8">
        <f>L475*E475</f>
        <v>25.9</v>
      </c>
      <c r="N475" t="str">
        <f t="shared" si="14"/>
        <v>Arabica</v>
      </c>
      <c r="O475" t="str">
        <f t="shared" si="15"/>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f>
        <v>gsmallcombed6@ucla.edu</v>
      </c>
      <c r="H476" s="2" t="str">
        <f>_xlfn.XLOOKUP(orders!C476,customers!$A$1:$A$1001,customers!G475:G1475,,0)</f>
        <v>United Kingdom</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8">
        <f>INDEX(products!$A$1:$G$49,MATCH(orders!$D476,products!$A$1:$A$49,0),MATCH(orders!L$1,products!$A$1:$G$1,0))</f>
        <v>31.624999999999996</v>
      </c>
      <c r="M476" s="8">
        <f>L476*E476</f>
        <v>31.624999999999996</v>
      </c>
      <c r="N476" t="str">
        <f t="shared" si="14"/>
        <v>Excelsa</v>
      </c>
      <c r="O476" t="str">
        <f t="shared" si="15"/>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f>
        <v>ddibleyd7@feedburner.com</v>
      </c>
      <c r="H477" s="2" t="str">
        <f>_xlfn.XLOOKUP(orders!C477,customers!$A$1:$A$1001,customers!G476:G1476,,0)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8">
        <f>INDEX(products!$A$1:$G$49,MATCH(orders!$D477,products!$A$1:$A$49,0),MATCH(orders!L$1,products!$A$1:$G$1,0))</f>
        <v>4.3650000000000002</v>
      </c>
      <c r="M477" s="8">
        <f>L477*E477</f>
        <v>8.73</v>
      </c>
      <c r="N477" t="str">
        <f t="shared" si="14"/>
        <v>Liberica</v>
      </c>
      <c r="O477" t="str">
        <f t="shared" si="15"/>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f>
        <v>gdimitrioud8@chronoengine.com</v>
      </c>
      <c r="H478" s="2" t="str">
        <f>_xlfn.XLOOKUP(orders!C478,customers!$A$1:$A$1001,customers!G477:G1477,,0)</f>
        <v>Ireland</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8">
        <f>INDEX(products!$A$1:$G$49,MATCH(orders!$D478,products!$A$1:$A$49,0),MATCH(orders!L$1,products!$A$1:$G$1,0))</f>
        <v>4.4550000000000001</v>
      </c>
      <c r="M478" s="8">
        <f>L478*E478</f>
        <v>26.73</v>
      </c>
      <c r="N478" t="str">
        <f t="shared" si="14"/>
        <v>Excelsa</v>
      </c>
      <c r="O478" t="str">
        <f t="shared" si="15"/>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f>
        <v>fflanagand9@woothemes.com</v>
      </c>
      <c r="H479" s="2" t="str">
        <f>_xlfn.XLOOKUP(orders!C479,customers!$A$1:$A$1001,customers!G478:G1478,,0)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8">
        <f>INDEX(products!$A$1:$G$49,MATCH(orders!$D479,products!$A$1:$A$49,0),MATCH(orders!L$1,products!$A$1:$G$1,0))</f>
        <v>4.3650000000000002</v>
      </c>
      <c r="M479" s="8">
        <f>L479*E479</f>
        <v>26.19</v>
      </c>
      <c r="N479" t="str">
        <f t="shared" si="14"/>
        <v>Liberica</v>
      </c>
      <c r="O479" t="str">
        <f t="shared" si="15"/>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f>
        <v>abrashda@plala.or.jp</v>
      </c>
      <c r="H480" s="2" t="str">
        <f>_xlfn.XLOOKUP(orders!C480,customers!$A$1:$A$1001,customers!G479:G1479,,0)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8">
        <f>INDEX(products!$A$1:$G$49,MATCH(orders!$D480,products!$A$1:$A$49,0),MATCH(orders!L$1,products!$A$1:$G$1,0))</f>
        <v>8.9499999999999993</v>
      </c>
      <c r="M480" s="8">
        <f>L480*E480</f>
        <v>53.699999999999996</v>
      </c>
      <c r="N480" t="str">
        <f t="shared" si="14"/>
        <v>Robusta</v>
      </c>
      <c r="O480" t="str">
        <f t="shared" si="15"/>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f>
        <v>abrashda@plala.or.jp</v>
      </c>
      <c r="H481" s="2" t="str">
        <f>_xlfn.XLOOKUP(orders!C481,customers!$A$1:$A$1001,customers!G480:G1480,,0)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8">
        <f>INDEX(products!$A$1:$G$49,MATCH(orders!$D481,products!$A$1:$A$49,0),MATCH(orders!L$1,products!$A$1:$G$1,0))</f>
        <v>31.624999999999996</v>
      </c>
      <c r="M481" s="8">
        <f>L481*E481</f>
        <v>126.49999999999999</v>
      </c>
      <c r="N481" t="str">
        <f t="shared" si="14"/>
        <v>Excelsa</v>
      </c>
      <c r="O481" t="str">
        <f t="shared" si="15"/>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f>
        <v>abrashda@plala.or.jp</v>
      </c>
      <c r="H482" s="2" t="str">
        <f>_xlfn.XLOOKUP(orders!C482,customers!$A$1:$A$1001,customers!G481:G1481,,0)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8">
        <f>INDEX(products!$A$1:$G$49,MATCH(orders!$D482,products!$A$1:$A$49,0),MATCH(orders!L$1,products!$A$1:$G$1,0))</f>
        <v>4.125</v>
      </c>
      <c r="M482" s="8">
        <f>L482*E482</f>
        <v>4.125</v>
      </c>
      <c r="N482" t="str">
        <f t="shared" si="14"/>
        <v>Excelsa</v>
      </c>
      <c r="O482" t="str">
        <f t="shared" si="15"/>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f>
        <v>nizhakovdd@aol.com</v>
      </c>
      <c r="H483" s="2" t="str">
        <f>_xlfn.XLOOKUP(orders!C483,customers!$A$1:$A$1001,customers!G482:G1482,,0)</f>
        <v>Ireland</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8">
        <f>INDEX(products!$A$1:$G$49,MATCH(orders!$D483,products!$A$1:$A$49,0),MATCH(orders!L$1,products!$A$1:$G$1,0))</f>
        <v>11.95</v>
      </c>
      <c r="M483" s="8">
        <f>L483*E483</f>
        <v>23.9</v>
      </c>
      <c r="N483" t="str">
        <f t="shared" si="14"/>
        <v>Robusta</v>
      </c>
      <c r="O483" t="str">
        <f t="shared" si="15"/>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f>
        <v>skeetsde@answers.com</v>
      </c>
      <c r="H484" s="2" t="str">
        <f>_xlfn.XLOOKUP(orders!C484,customers!$A$1:$A$1001,customers!G483:G1483,,0)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8">
        <f>INDEX(products!$A$1:$G$49,MATCH(orders!$D484,products!$A$1:$A$49,0),MATCH(orders!L$1,products!$A$1:$G$1,0))</f>
        <v>27.945</v>
      </c>
      <c r="M484" s="8">
        <f>L484*E484</f>
        <v>139.72499999999999</v>
      </c>
      <c r="N484" t="str">
        <f t="shared" si="14"/>
        <v>Excelsa</v>
      </c>
      <c r="O484" t="str">
        <f t="shared" si="15"/>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f>
        <v/>
      </c>
      <c r="H485" s="2" t="str">
        <f>_xlfn.XLOOKUP(orders!C485,customers!$A$1:$A$1001,customers!G484:G1484,,0)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8">
        <f>INDEX(products!$A$1:$G$49,MATCH(orders!$D485,products!$A$1:$A$49,0),MATCH(orders!L$1,products!$A$1:$G$1,0))</f>
        <v>29.784999999999997</v>
      </c>
      <c r="M485" s="8">
        <f>L485*E485</f>
        <v>59.569999999999993</v>
      </c>
      <c r="N485" t="str">
        <f t="shared" si="14"/>
        <v>Liberica</v>
      </c>
      <c r="O485" t="str">
        <f t="shared" si="15"/>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f>
        <v>kcakedg@huffingtonpost.com</v>
      </c>
      <c r="H486" s="2" t="str">
        <f>_xlfn.XLOOKUP(orders!C486,customers!$A$1:$A$1001,customers!G485:G1485,,0)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8">
        <f>INDEX(products!$A$1:$G$49,MATCH(orders!$D486,products!$A$1:$A$49,0),MATCH(orders!L$1,products!$A$1:$G$1,0))</f>
        <v>9.51</v>
      </c>
      <c r="M486" s="8">
        <f>L486*E486</f>
        <v>57.06</v>
      </c>
      <c r="N486" t="str">
        <f t="shared" si="14"/>
        <v>Liberica</v>
      </c>
      <c r="O486" t="str">
        <f t="shared" si="15"/>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f>
        <v>mhanseddh@instagram.com</v>
      </c>
      <c r="H487" s="2" t="str">
        <f>_xlfn.XLOOKUP(orders!C487,customers!$A$1:$A$1001,customers!G486:G1486,,0)</f>
        <v>United States</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8">
        <f>INDEX(products!$A$1:$G$49,MATCH(orders!$D487,products!$A$1:$A$49,0),MATCH(orders!L$1,products!$A$1:$G$1,0))</f>
        <v>3.5849999999999995</v>
      </c>
      <c r="M487" s="8">
        <f>L487*E487</f>
        <v>21.509999999999998</v>
      </c>
      <c r="N487" t="str">
        <f t="shared" si="14"/>
        <v>Robusta</v>
      </c>
      <c r="O487" t="str">
        <f t="shared" si="15"/>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f>
        <v>fkienleindi@trellian.com</v>
      </c>
      <c r="H488" s="2" t="str">
        <f>_xlfn.XLOOKUP(orders!C488,customers!$A$1:$A$1001,customers!G487:G1487,,0)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8">
        <f>INDEX(products!$A$1:$G$49,MATCH(orders!$D488,products!$A$1:$A$49,0),MATCH(orders!L$1,products!$A$1:$G$1,0))</f>
        <v>8.73</v>
      </c>
      <c r="M488" s="8">
        <f>L488*E488</f>
        <v>52.38</v>
      </c>
      <c r="N488" t="str">
        <f t="shared" si="14"/>
        <v>Liberica</v>
      </c>
      <c r="O488" t="str">
        <f t="shared" si="15"/>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f>
        <v>kegglestonedj@sphinn.com</v>
      </c>
      <c r="H489" s="2" t="str">
        <f>_xlfn.XLOOKUP(orders!C489,customers!$A$1:$A$1001,customers!G488:G1488,,0)</f>
        <v>United States</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8">
        <f>INDEX(products!$A$1:$G$49,MATCH(orders!$D489,products!$A$1:$A$49,0),MATCH(orders!L$1,products!$A$1:$G$1,0))</f>
        <v>12.15</v>
      </c>
      <c r="M489" s="8">
        <f>L489*E489</f>
        <v>72.900000000000006</v>
      </c>
      <c r="N489" t="str">
        <f t="shared" si="14"/>
        <v>Excelsa</v>
      </c>
      <c r="O489" t="str">
        <f t="shared" si="15"/>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f>
        <v>bsemkinsdk@unc.edu</v>
      </c>
      <c r="H490" s="2" t="str">
        <f>_xlfn.XLOOKUP(orders!C490,customers!$A$1:$A$1001,customers!G489:G1489,,0)</f>
        <v>United States</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8">
        <f>INDEX(products!$A$1:$G$49,MATCH(orders!$D490,products!$A$1:$A$49,0),MATCH(orders!L$1,products!$A$1:$G$1,0))</f>
        <v>2.9849999999999999</v>
      </c>
      <c r="M490" s="8">
        <f>L490*E490</f>
        <v>14.924999999999999</v>
      </c>
      <c r="N490" t="str">
        <f t="shared" si="14"/>
        <v>Robusta</v>
      </c>
      <c r="O490" t="str">
        <f t="shared" si="15"/>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f>
        <v>slorenzettidl@is.gd</v>
      </c>
      <c r="H491" s="2" t="str">
        <f>_xlfn.XLOOKUP(orders!C491,customers!$A$1:$A$1001,customers!G490:G1490,,0)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8">
        <f>INDEX(products!$A$1:$G$49,MATCH(orders!$D491,products!$A$1:$A$49,0),MATCH(orders!L$1,products!$A$1:$G$1,0))</f>
        <v>15.85</v>
      </c>
      <c r="M491" s="8">
        <f>L491*E491</f>
        <v>95.1</v>
      </c>
      <c r="N491" t="str">
        <f t="shared" si="14"/>
        <v>Liberica</v>
      </c>
      <c r="O491" t="str">
        <f t="shared" si="15"/>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f>
        <v>bgiannazzidm@apple.com</v>
      </c>
      <c r="H492" s="2" t="str">
        <f>_xlfn.XLOOKUP(orders!C492,customers!$A$1:$A$1001,customers!G491:G1491,,0)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8">
        <f>INDEX(products!$A$1:$G$49,MATCH(orders!$D492,products!$A$1:$A$49,0),MATCH(orders!L$1,products!$A$1:$G$1,0))</f>
        <v>7.77</v>
      </c>
      <c r="M492" s="8">
        <f>L492*E492</f>
        <v>15.54</v>
      </c>
      <c r="N492" t="str">
        <f t="shared" si="14"/>
        <v>Liberica</v>
      </c>
      <c r="O492" t="str">
        <f t="shared" si="15"/>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f>
        <v/>
      </c>
      <c r="H493" s="2" t="str">
        <f>_xlfn.XLOOKUP(orders!C493,customers!$A$1:$A$1001,customers!G492:G1492,,0)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8">
        <f>INDEX(products!$A$1:$G$49,MATCH(orders!$D493,products!$A$1:$A$49,0),MATCH(orders!L$1,products!$A$1:$G$1,0))</f>
        <v>3.8849999999999998</v>
      </c>
      <c r="M493" s="8">
        <f>L493*E493</f>
        <v>23.31</v>
      </c>
      <c r="N493" t="str">
        <f t="shared" si="14"/>
        <v>Liberica</v>
      </c>
      <c r="O493" t="str">
        <f t="shared" si="15"/>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f>
        <v>ulethbrigdo@hc360.com</v>
      </c>
      <c r="H494" s="2" t="str">
        <f>_xlfn.XLOOKUP(orders!C494,customers!$A$1:$A$1001,customers!G493:G1493,,0)</f>
        <v>Ireland</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8">
        <f>INDEX(products!$A$1:$G$49,MATCH(orders!$D494,products!$A$1:$A$49,0),MATCH(orders!L$1,products!$A$1:$G$1,0))</f>
        <v>4.125</v>
      </c>
      <c r="M494" s="8">
        <f>L494*E494</f>
        <v>4.125</v>
      </c>
      <c r="N494" t="str">
        <f t="shared" si="14"/>
        <v>Excelsa</v>
      </c>
      <c r="O494" t="str">
        <f t="shared" si="15"/>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f>
        <v>sfarnishdp@dmoz.org</v>
      </c>
      <c r="H495" s="2" t="str">
        <f>_xlfn.XLOOKUP(orders!C495,customers!$A$1:$A$1001,customers!G494:G1494,,0)</f>
        <v>United States</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8">
        <f>INDEX(products!$A$1:$G$49,MATCH(orders!$D495,products!$A$1:$A$49,0),MATCH(orders!L$1,products!$A$1:$G$1,0))</f>
        <v>5.97</v>
      </c>
      <c r="M495" s="8">
        <f>L495*E495</f>
        <v>35.82</v>
      </c>
      <c r="N495" t="str">
        <f t="shared" si="14"/>
        <v>Robusta</v>
      </c>
      <c r="O495" t="str">
        <f t="shared" si="15"/>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f>
        <v>fjecockdq@unicef.org</v>
      </c>
      <c r="H496" s="2" t="str">
        <f>_xlfn.XLOOKUP(orders!C496,customers!$A$1:$A$1001,customers!G495:G1495,,0)</f>
        <v>United Kingdom</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8">
        <f>INDEX(products!$A$1:$G$49,MATCH(orders!$D496,products!$A$1:$A$49,0),MATCH(orders!L$1,products!$A$1:$G$1,0))</f>
        <v>15.85</v>
      </c>
      <c r="M496" s="8">
        <f>L496*E496</f>
        <v>31.7</v>
      </c>
      <c r="N496" t="str">
        <f t="shared" si="14"/>
        <v>Liberica</v>
      </c>
      <c r="O496" t="str">
        <f t="shared" si="15"/>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f>
        <v/>
      </c>
      <c r="H497" s="2" t="str">
        <f>_xlfn.XLOOKUP(orders!C497,customers!$A$1:$A$1001,customers!G496:G1496,,0)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8">
        <f>INDEX(products!$A$1:$G$49,MATCH(orders!$D497,products!$A$1:$A$49,0),MATCH(orders!L$1,products!$A$1:$G$1,0))</f>
        <v>15.85</v>
      </c>
      <c r="M497" s="8">
        <f>L497*E497</f>
        <v>79.25</v>
      </c>
      <c r="N497" t="str">
        <f t="shared" si="14"/>
        <v>Liberica</v>
      </c>
      <c r="O497" t="str">
        <f t="shared" si="15"/>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f>
        <v>hpallisterds@ning.com</v>
      </c>
      <c r="H498" s="2" t="str">
        <f>_xlfn.XLOOKUP(orders!C498,customers!$A$1:$A$1001,customers!G497:G1497,,0)</f>
        <v>Ireland</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8">
        <f>INDEX(products!$A$1:$G$49,MATCH(orders!$D498,products!$A$1:$A$49,0),MATCH(orders!L$1,products!$A$1:$G$1,0))</f>
        <v>3.645</v>
      </c>
      <c r="M498" s="8">
        <f>L498*E498</f>
        <v>10.935</v>
      </c>
      <c r="N498" t="str">
        <f t="shared" si="14"/>
        <v>Excelsa</v>
      </c>
      <c r="O498" t="str">
        <f t="shared" si="15"/>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f>
        <v>cmershdt@drupal.org</v>
      </c>
      <c r="H499" s="2" t="str">
        <f>_xlfn.XLOOKUP(orders!C499,customers!$A$1:$A$1001,customers!G498:G1498,,0)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8">
        <f>INDEX(products!$A$1:$G$49,MATCH(orders!$D499,products!$A$1:$A$49,0),MATCH(orders!L$1,products!$A$1:$G$1,0))</f>
        <v>9.9499999999999993</v>
      </c>
      <c r="M499" s="8">
        <f>L499*E499</f>
        <v>39.799999999999997</v>
      </c>
      <c r="N499" t="str">
        <f t="shared" si="14"/>
        <v>Arabica</v>
      </c>
      <c r="O499" t="str">
        <f t="shared" si="15"/>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f>
        <v>murione5@alexa.com</v>
      </c>
      <c r="H500" s="2">
        <f>_xlfn.XLOOKUP(orders!C500,customers!$A$1:$A$1001,customers!G499:G1499,,0)</f>
        <v>0</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8">
        <f>INDEX(products!$A$1:$G$49,MATCH(orders!$D500,products!$A$1:$A$49,0),MATCH(orders!L$1,products!$A$1:$G$1,0))</f>
        <v>9.9499999999999993</v>
      </c>
      <c r="M500" s="8">
        <f>L500*E500</f>
        <v>49.75</v>
      </c>
      <c r="N500" t="str">
        <f t="shared" si="14"/>
        <v>Robusta</v>
      </c>
      <c r="O500" t="str">
        <f t="shared" si="15"/>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f>
        <v/>
      </c>
      <c r="H501" s="2" t="str">
        <f>_xlfn.XLOOKUP(orders!C501,customers!$A$1:$A$1001,customers!G500:G1500,,0)</f>
        <v>United States</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8">
        <f>INDEX(products!$A$1:$G$49,MATCH(orders!$D501,products!$A$1:$A$49,0),MATCH(orders!L$1,products!$A$1:$G$1,0))</f>
        <v>2.6849999999999996</v>
      </c>
      <c r="M501" s="8">
        <f>L501*E501</f>
        <v>8.0549999999999997</v>
      </c>
      <c r="N501" t="str">
        <f t="shared" si="14"/>
        <v>Robusta</v>
      </c>
      <c r="O501" t="str">
        <f t="shared" si="15"/>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f>
        <v/>
      </c>
      <c r="H502" s="2">
        <f>_xlfn.XLOOKUP(orders!C502,customers!$A$1:$A$1001,customers!G501:G1501,,0)</f>
        <v>0</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8">
        <f>INDEX(products!$A$1:$G$49,MATCH(orders!$D502,products!$A$1:$A$49,0),MATCH(orders!L$1,products!$A$1:$G$1,0))</f>
        <v>11.95</v>
      </c>
      <c r="M502" s="8">
        <f>L502*E502</f>
        <v>47.8</v>
      </c>
      <c r="N502" t="str">
        <f t="shared" si="14"/>
        <v>Robusta</v>
      </c>
      <c r="O502" t="str">
        <f t="shared" si="15"/>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f>
        <v>gduckerdx@patch.com</v>
      </c>
      <c r="H503" s="2">
        <f>_xlfn.XLOOKUP(orders!C503,customers!$A$1:$A$1001,customers!G502:G1502,,0)</f>
        <v>0</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8">
        <f>INDEX(products!$A$1:$G$49,MATCH(orders!$D503,products!$A$1:$A$49,0),MATCH(orders!L$1,products!$A$1:$G$1,0))</f>
        <v>2.9849999999999999</v>
      </c>
      <c r="M503" s="8">
        <f>L503*E503</f>
        <v>11.94</v>
      </c>
      <c r="N503" t="str">
        <f t="shared" si="14"/>
        <v>Robusta</v>
      </c>
      <c r="O503" t="str">
        <f t="shared" si="15"/>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f>
        <v>gduckerdx@patch.com</v>
      </c>
      <c r="H504" s="2">
        <f>_xlfn.XLOOKUP(orders!C504,customers!$A$1:$A$1001,customers!G503:G1503,,0)</f>
        <v>0</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8">
        <f>INDEX(products!$A$1:$G$49,MATCH(orders!$D504,products!$A$1:$A$49,0),MATCH(orders!L$1,products!$A$1:$G$1,0))</f>
        <v>4.125</v>
      </c>
      <c r="M504" s="8">
        <f>L504*E504</f>
        <v>16.5</v>
      </c>
      <c r="N504" t="str">
        <f t="shared" si="14"/>
        <v>Excelsa</v>
      </c>
      <c r="O504" t="str">
        <f t="shared" si="15"/>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f>
        <v>gduckerdx@patch.com</v>
      </c>
      <c r="H505" s="2">
        <f>_xlfn.XLOOKUP(orders!C505,customers!$A$1:$A$1001,customers!G504:G1504,,0)</f>
        <v>0</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8">
        <f>INDEX(products!$A$1:$G$49,MATCH(orders!$D505,products!$A$1:$A$49,0),MATCH(orders!L$1,products!$A$1:$G$1,0))</f>
        <v>12.95</v>
      </c>
      <c r="M505" s="8">
        <f>L505*E505</f>
        <v>51.8</v>
      </c>
      <c r="N505" t="str">
        <f t="shared" si="14"/>
        <v>Liberica</v>
      </c>
      <c r="O505" t="str">
        <f t="shared" si="15"/>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f>
        <v>gduckerdx@patch.com</v>
      </c>
      <c r="H506" s="2">
        <f>_xlfn.XLOOKUP(orders!C506,customers!$A$1:$A$1001,customers!G505:G1505,,0)</f>
        <v>0</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8">
        <f>INDEX(products!$A$1:$G$49,MATCH(orders!$D506,products!$A$1:$A$49,0),MATCH(orders!L$1,products!$A$1:$G$1,0))</f>
        <v>4.7549999999999999</v>
      </c>
      <c r="M506" s="8">
        <f>L506*E506</f>
        <v>14.265000000000001</v>
      </c>
      <c r="N506" t="str">
        <f t="shared" si="14"/>
        <v>Liberica</v>
      </c>
      <c r="O506" t="str">
        <f t="shared" si="15"/>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f>
        <v>wstearleye1@census.gov</v>
      </c>
      <c r="H507" s="2">
        <f>_xlfn.XLOOKUP(orders!C507,customers!$A$1:$A$1001,customers!G506:G1506,,0)</f>
        <v>0</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8">
        <f>INDEX(products!$A$1:$G$49,MATCH(orders!$D507,products!$A$1:$A$49,0),MATCH(orders!L$1,products!$A$1:$G$1,0))</f>
        <v>4.3650000000000002</v>
      </c>
      <c r="M507" s="8">
        <f>L507*E507</f>
        <v>26.19</v>
      </c>
      <c r="N507" t="str">
        <f t="shared" si="14"/>
        <v>Liberica</v>
      </c>
      <c r="O507" t="str">
        <f t="shared" si="15"/>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f>
        <v>dwincere2@marriott.com</v>
      </c>
      <c r="H508" s="2">
        <f>_xlfn.XLOOKUP(orders!C508,customers!$A$1:$A$1001,customers!G507:G1507,,0)</f>
        <v>0</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8">
        <f>INDEX(products!$A$1:$G$49,MATCH(orders!$D508,products!$A$1:$A$49,0),MATCH(orders!L$1,products!$A$1:$G$1,0))</f>
        <v>12.95</v>
      </c>
      <c r="M508" s="8">
        <f>L508*E508</f>
        <v>25.9</v>
      </c>
      <c r="N508" t="str">
        <f t="shared" si="14"/>
        <v>Arabica</v>
      </c>
      <c r="O508" t="str">
        <f t="shared" si="15"/>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f>
        <v>plyfielde3@baidu.com</v>
      </c>
      <c r="H509" s="2">
        <f>_xlfn.XLOOKUP(orders!C509,customers!$A$1:$A$1001,customers!G508:G1508,,0)</f>
        <v>0</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8">
        <f>INDEX(products!$A$1:$G$49,MATCH(orders!$D509,products!$A$1:$A$49,0),MATCH(orders!L$1,products!$A$1:$G$1,0))</f>
        <v>29.784999999999997</v>
      </c>
      <c r="M509" s="8">
        <f>L509*E509</f>
        <v>89.35499999999999</v>
      </c>
      <c r="N509" t="str">
        <f t="shared" si="14"/>
        <v>Arabica</v>
      </c>
      <c r="O509" t="str">
        <f t="shared" si="15"/>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f>
        <v>hperrise4@studiopress.com</v>
      </c>
      <c r="H510" s="2">
        <f>_xlfn.XLOOKUP(orders!C510,customers!$A$1:$A$1001,customers!G509:G1509,,0)</f>
        <v>0</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8">
        <f>INDEX(products!$A$1:$G$49,MATCH(orders!$D510,products!$A$1:$A$49,0),MATCH(orders!L$1,products!$A$1:$G$1,0))</f>
        <v>7.77</v>
      </c>
      <c r="M510" s="8">
        <f>L510*E510</f>
        <v>46.62</v>
      </c>
      <c r="N510" t="str">
        <f t="shared" si="14"/>
        <v>Liberica</v>
      </c>
      <c r="O510" t="str">
        <f t="shared" si="15"/>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f>
        <v>murione5@alexa.com</v>
      </c>
      <c r="H511" s="2">
        <f>_xlfn.XLOOKUP(orders!C511,customers!$A$1:$A$1001,customers!G510:G1510,,0)</f>
        <v>0</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8">
        <f>INDEX(products!$A$1:$G$49,MATCH(orders!$D511,products!$A$1:$A$49,0),MATCH(orders!L$1,products!$A$1:$G$1,0))</f>
        <v>9.9499999999999993</v>
      </c>
      <c r="M511" s="8">
        <f>L511*E511</f>
        <v>29.849999999999998</v>
      </c>
      <c r="N511" t="str">
        <f t="shared" si="14"/>
        <v>Arabica</v>
      </c>
      <c r="O511" t="str">
        <f t="shared" si="15"/>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f>
        <v>ckide6@narod.ru</v>
      </c>
      <c r="H512" s="2">
        <f>_xlfn.XLOOKUP(orders!C512,customers!$A$1:$A$1001,customers!G511:G1511,,0)</f>
        <v>0</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8">
        <f>INDEX(products!$A$1:$G$49,MATCH(orders!$D512,products!$A$1:$A$49,0),MATCH(orders!L$1,products!$A$1:$G$1,0))</f>
        <v>3.5849999999999995</v>
      </c>
      <c r="M512" s="8">
        <f>L512*E512</f>
        <v>10.754999999999999</v>
      </c>
      <c r="N512" t="str">
        <f t="shared" si="14"/>
        <v>Robusta</v>
      </c>
      <c r="O512" t="str">
        <f t="shared" si="15"/>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f>
        <v>cbeinee7@xinhuanet.com</v>
      </c>
      <c r="H513" s="2">
        <f>_xlfn.XLOOKUP(orders!C513,customers!$A$1:$A$1001,customers!G512:G1512,,0)</f>
        <v>0</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8">
        <f>INDEX(products!$A$1:$G$49,MATCH(orders!$D513,products!$A$1:$A$49,0),MATCH(orders!L$1,products!$A$1:$G$1,0))</f>
        <v>3.375</v>
      </c>
      <c r="M513" s="8">
        <f>L513*E513</f>
        <v>13.5</v>
      </c>
      <c r="N513" t="str">
        <f t="shared" si="14"/>
        <v>Arabica</v>
      </c>
      <c r="O513" t="str">
        <f t="shared" si="15"/>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f>
        <v>cbakeupe8@globo.com</v>
      </c>
      <c r="H514" s="2">
        <f>_xlfn.XLOOKUP(orders!C514,customers!$A$1:$A$1001,customers!G513:G1513,,0)</f>
        <v>0</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8">
        <f>INDEX(products!$A$1:$G$49,MATCH(orders!$D514,products!$A$1:$A$49,0),MATCH(orders!L$1,products!$A$1:$G$1,0))</f>
        <v>15.85</v>
      </c>
      <c r="M514" s="8">
        <f>L514*E514</f>
        <v>47.55</v>
      </c>
      <c r="N514" t="str">
        <f t="shared" si="14"/>
        <v>Liberica</v>
      </c>
      <c r="O514" t="str">
        <f t="shared" si="15"/>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f>
        <v>nhelkine9@example.com</v>
      </c>
      <c r="H515" s="2">
        <f>_xlfn.XLOOKUP(orders!C515,customers!$A$1:$A$1001,customers!G514:G1514,,0)</f>
        <v>0</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8">
        <f>INDEX(products!$A$1:$G$49,MATCH(orders!$D515,products!$A$1:$A$49,0),MATCH(orders!L$1,products!$A$1:$G$1,0))</f>
        <v>15.85</v>
      </c>
      <c r="M515" s="8">
        <f>L515*E515</f>
        <v>79.25</v>
      </c>
      <c r="N515" t="str">
        <f t="shared" ref="N515:N578" si="16">IF(I515="Rob","Robusta",IF(I515="Exc","Excelsa",IF(I515="Ara","Arabica",IF(I515="Lib","Liberica",""))))</f>
        <v>Liberica</v>
      </c>
      <c r="O515" t="str">
        <f t="shared" ref="O515:O578" si="17">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f>
        <v>pwitheringtonea@networkadvertising.org</v>
      </c>
      <c r="H516" s="2">
        <f>_xlfn.XLOOKUP(orders!C516,customers!$A$1:$A$1001,customers!G515:G1515,,0)</f>
        <v>0</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8">
        <f>INDEX(products!$A$1:$G$49,MATCH(orders!$D516,products!$A$1:$A$49,0),MATCH(orders!L$1,products!$A$1:$G$1,0))</f>
        <v>4.3650000000000002</v>
      </c>
      <c r="M516" s="8">
        <f>L516*E516</f>
        <v>26.19</v>
      </c>
      <c r="N516" t="str">
        <f t="shared" si="16"/>
        <v>Liberica</v>
      </c>
      <c r="O516" t="str">
        <f t="shared" si="17"/>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f>
        <v>ttilzeyeb@hostgator.com</v>
      </c>
      <c r="H517" s="2">
        <f>_xlfn.XLOOKUP(orders!C517,customers!$A$1:$A$1001,customers!G516:G1516,,0)</f>
        <v>0</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8">
        <f>INDEX(products!$A$1:$G$49,MATCH(orders!$D517,products!$A$1:$A$49,0),MATCH(orders!L$1,products!$A$1:$G$1,0))</f>
        <v>7.169999999999999</v>
      </c>
      <c r="M517" s="8">
        <f>L517*E517</f>
        <v>21.509999999999998</v>
      </c>
      <c r="N517" t="str">
        <f t="shared" si="16"/>
        <v>Robusta</v>
      </c>
      <c r="O517" t="str">
        <f t="shared" si="17"/>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f>
        <v/>
      </c>
      <c r="H518" s="2">
        <f>_xlfn.XLOOKUP(orders!C518,customers!$A$1:$A$1001,customers!G517:G1517,,0)</f>
        <v>0</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8">
        <f>INDEX(products!$A$1:$G$49,MATCH(orders!$D518,products!$A$1:$A$49,0),MATCH(orders!L$1,products!$A$1:$G$1,0))</f>
        <v>20.584999999999997</v>
      </c>
      <c r="M518" s="8">
        <f>L518*E518</f>
        <v>102.92499999999998</v>
      </c>
      <c r="N518" t="str">
        <f t="shared" si="16"/>
        <v>Robusta</v>
      </c>
      <c r="O518" t="str">
        <f t="shared" si="17"/>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f>
        <v/>
      </c>
      <c r="H519" s="2">
        <f>_xlfn.XLOOKUP(orders!C519,customers!$A$1:$A$1001,customers!G518:G1518,,0)</f>
        <v>0</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8">
        <f>INDEX(products!$A$1:$G$49,MATCH(orders!$D519,products!$A$1:$A$49,0),MATCH(orders!L$1,products!$A$1:$G$1,0))</f>
        <v>3.8849999999999998</v>
      </c>
      <c r="M519" s="8">
        <f>L519*E519</f>
        <v>7.77</v>
      </c>
      <c r="N519" t="str">
        <f t="shared" si="16"/>
        <v>Liberica</v>
      </c>
      <c r="O519" t="str">
        <f t="shared" si="17"/>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f>
        <v>kimortsee@alexa.com</v>
      </c>
      <c r="H520" s="2">
        <f>_xlfn.XLOOKUP(orders!C520,customers!$A$1:$A$1001,customers!G519:G1519,,0)</f>
        <v>0</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8">
        <f>INDEX(products!$A$1:$G$49,MATCH(orders!$D520,products!$A$1:$A$49,0),MATCH(orders!L$1,products!$A$1:$G$1,0))</f>
        <v>27.945</v>
      </c>
      <c r="M520" s="8">
        <f>L520*E520</f>
        <v>139.72499999999999</v>
      </c>
      <c r="N520" t="str">
        <f t="shared" si="16"/>
        <v>Excelsa</v>
      </c>
      <c r="O520" t="str">
        <f t="shared" si="17"/>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f>
        <v>murione5@alexa.com</v>
      </c>
      <c r="H521" s="2">
        <f>_xlfn.XLOOKUP(orders!C521,customers!$A$1:$A$1001,customers!G520:G1520,,0)</f>
        <v>0</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8">
        <f>INDEX(products!$A$1:$G$49,MATCH(orders!$D521,products!$A$1:$A$49,0),MATCH(orders!L$1,products!$A$1:$G$1,0))</f>
        <v>5.97</v>
      </c>
      <c r="M521" s="8">
        <f>L521*E521</f>
        <v>11.94</v>
      </c>
      <c r="N521" t="str">
        <f t="shared" si="16"/>
        <v>Arabica</v>
      </c>
      <c r="O521" t="str">
        <f t="shared" si="17"/>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f>
        <v>marmisteadeg@blogtalkradio.com</v>
      </c>
      <c r="H522" s="2">
        <f>_xlfn.XLOOKUP(orders!C522,customers!$A$1:$A$1001,customers!G521:G1521,,0)</f>
        <v>0</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8">
        <f>INDEX(products!$A$1:$G$49,MATCH(orders!$D522,products!$A$1:$A$49,0),MATCH(orders!L$1,products!$A$1:$G$1,0))</f>
        <v>3.8849999999999998</v>
      </c>
      <c r="M522" s="8">
        <f>L522*E522</f>
        <v>3.8849999999999998</v>
      </c>
      <c r="N522" t="str">
        <f t="shared" si="16"/>
        <v>Liberica</v>
      </c>
      <c r="O522" t="str">
        <f t="shared" si="17"/>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f>
        <v>marmisteadeg@blogtalkradio.com</v>
      </c>
      <c r="H523" s="2">
        <f>_xlfn.XLOOKUP(orders!C523,customers!$A$1:$A$1001,customers!G522:G1522,,0)</f>
        <v>0</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8">
        <f>INDEX(products!$A$1:$G$49,MATCH(orders!$D523,products!$A$1:$A$49,0),MATCH(orders!L$1,products!$A$1:$G$1,0))</f>
        <v>9.9499999999999993</v>
      </c>
      <c r="M523" s="8">
        <f>L523*E523</f>
        <v>39.799999999999997</v>
      </c>
      <c r="N523" t="str">
        <f t="shared" si="16"/>
        <v>Robusta</v>
      </c>
      <c r="O523" t="str">
        <f t="shared" si="17"/>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f>
        <v>vupstoneei@google.pl</v>
      </c>
      <c r="H524" s="2">
        <f>_xlfn.XLOOKUP(orders!C524,customers!$A$1:$A$1001,customers!G523:G1523,,0)</f>
        <v>0</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8">
        <f>INDEX(products!$A$1:$G$49,MATCH(orders!$D524,products!$A$1:$A$49,0),MATCH(orders!L$1,products!$A$1:$G$1,0))</f>
        <v>5.97</v>
      </c>
      <c r="M524" s="8">
        <f>L524*E524</f>
        <v>29.849999999999998</v>
      </c>
      <c r="N524" t="str">
        <f t="shared" si="16"/>
        <v>Robusta</v>
      </c>
      <c r="O524" t="str">
        <f t="shared" si="17"/>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f>
        <v>bbeelbyej@rediff.com</v>
      </c>
      <c r="H525" s="2">
        <f>_xlfn.XLOOKUP(orders!C525,customers!$A$1:$A$1001,customers!G524:G1524,,0)</f>
        <v>0</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8">
        <f>INDEX(products!$A$1:$G$49,MATCH(orders!$D525,products!$A$1:$A$49,0),MATCH(orders!L$1,products!$A$1:$G$1,0))</f>
        <v>29.784999999999997</v>
      </c>
      <c r="M525" s="8">
        <f>L525*E525</f>
        <v>29.784999999999997</v>
      </c>
      <c r="N525" t="str">
        <f t="shared" si="16"/>
        <v>Liberica</v>
      </c>
      <c r="O525" t="str">
        <f t="shared" si="17"/>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f>
        <v/>
      </c>
      <c r="H526" s="2">
        <f>_xlfn.XLOOKUP(orders!C526,customers!$A$1:$A$1001,customers!G525:G1525,,0)</f>
        <v>0</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8">
        <f>INDEX(products!$A$1:$G$49,MATCH(orders!$D526,products!$A$1:$A$49,0),MATCH(orders!L$1,products!$A$1:$G$1,0))</f>
        <v>36.454999999999998</v>
      </c>
      <c r="M526" s="8">
        <f>L526*E526</f>
        <v>72.91</v>
      </c>
      <c r="N526" t="str">
        <f t="shared" si="16"/>
        <v>Liberica</v>
      </c>
      <c r="O526" t="str">
        <f t="shared" si="17"/>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f>
        <v/>
      </c>
      <c r="H527" s="2">
        <f>_xlfn.XLOOKUP(orders!C527,customers!$A$1:$A$1001,customers!G526:G1526,,0)</f>
        <v>0</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8">
        <f>INDEX(products!$A$1:$G$49,MATCH(orders!$D527,products!$A$1:$A$49,0),MATCH(orders!L$1,products!$A$1:$G$1,0))</f>
        <v>2.6849999999999996</v>
      </c>
      <c r="M527" s="8">
        <f>L527*E527</f>
        <v>13.424999999999997</v>
      </c>
      <c r="N527" t="str">
        <f t="shared" si="16"/>
        <v>Robusta</v>
      </c>
      <c r="O527" t="str">
        <f t="shared" si="17"/>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f>
        <v>wspeechlyem@amazon.com</v>
      </c>
      <c r="H528" s="2">
        <f>_xlfn.XLOOKUP(orders!C528,customers!$A$1:$A$1001,customers!G527:G1527,,0)</f>
        <v>0</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8">
        <f>INDEX(products!$A$1:$G$49,MATCH(orders!$D528,products!$A$1:$A$49,0),MATCH(orders!L$1,products!$A$1:$G$1,0))</f>
        <v>31.624999999999996</v>
      </c>
      <c r="M528" s="8">
        <f>L528*E528</f>
        <v>126.49999999999999</v>
      </c>
      <c r="N528" t="str">
        <f t="shared" si="16"/>
        <v>Excelsa</v>
      </c>
      <c r="O528" t="str">
        <f t="shared" si="17"/>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f>
        <v>iphillpoten@buzzfeed.com</v>
      </c>
      <c r="H529" s="2">
        <f>_xlfn.XLOOKUP(orders!C529,customers!$A$1:$A$1001,customers!G528:G1528,,0)</f>
        <v>0</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8">
        <f>INDEX(products!$A$1:$G$49,MATCH(orders!$D529,products!$A$1:$A$49,0),MATCH(orders!L$1,products!$A$1:$G$1,0))</f>
        <v>8.25</v>
      </c>
      <c r="M529" s="8">
        <f>L529*E529</f>
        <v>41.25</v>
      </c>
      <c r="N529" t="str">
        <f t="shared" si="16"/>
        <v>Excelsa</v>
      </c>
      <c r="O529" t="str">
        <f t="shared" si="17"/>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f>
        <v>lpennaccieo@statcounter.com</v>
      </c>
      <c r="H530" s="2">
        <f>_xlfn.XLOOKUP(orders!C530,customers!$A$1:$A$1001,customers!G529:G1529,,0)</f>
        <v>0</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8">
        <f>INDEX(products!$A$1:$G$49,MATCH(orders!$D530,products!$A$1:$A$49,0),MATCH(orders!L$1,products!$A$1:$G$1,0))</f>
        <v>8.91</v>
      </c>
      <c r="M530" s="8">
        <f>L530*E530</f>
        <v>53.46</v>
      </c>
      <c r="N530" t="str">
        <f t="shared" si="16"/>
        <v>Excelsa</v>
      </c>
      <c r="O530" t="str">
        <f t="shared" si="17"/>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f>
        <v>sarpinep@moonfruit.com</v>
      </c>
      <c r="H531" s="2">
        <f>_xlfn.XLOOKUP(orders!C531,customers!$A$1:$A$1001,customers!G530:G1530,,0)</f>
        <v>0</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8">
        <f>INDEX(products!$A$1:$G$49,MATCH(orders!$D531,products!$A$1:$A$49,0),MATCH(orders!L$1,products!$A$1:$G$1,0))</f>
        <v>9.9499999999999993</v>
      </c>
      <c r="M531" s="8">
        <f>L531*E531</f>
        <v>59.699999999999996</v>
      </c>
      <c r="N531" t="str">
        <f t="shared" si="16"/>
        <v>Robusta</v>
      </c>
      <c r="O531" t="str">
        <f t="shared" si="17"/>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f>
        <v>dfrieseq@cargocollective.com</v>
      </c>
      <c r="H532" s="2">
        <f>_xlfn.XLOOKUP(orders!C532,customers!$A$1:$A$1001,customers!G531:G1531,,0)</f>
        <v>0</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8">
        <f>INDEX(products!$A$1:$G$49,MATCH(orders!$D532,products!$A$1:$A$49,0),MATCH(orders!L$1,products!$A$1:$G$1,0))</f>
        <v>9.9499999999999993</v>
      </c>
      <c r="M532" s="8">
        <f>L532*E532</f>
        <v>59.699999999999996</v>
      </c>
      <c r="N532" t="str">
        <f t="shared" si="16"/>
        <v>Robusta</v>
      </c>
      <c r="O532" t="str">
        <f t="shared" si="17"/>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f>
        <v>rsharerer@flavors.me</v>
      </c>
      <c r="H533" s="2">
        <f>_xlfn.XLOOKUP(orders!C533,customers!$A$1:$A$1001,customers!G532:G1532,,0)</f>
        <v>0</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8">
        <f>INDEX(products!$A$1:$G$49,MATCH(orders!$D533,products!$A$1:$A$49,0),MATCH(orders!L$1,products!$A$1:$G$1,0))</f>
        <v>8.9499999999999993</v>
      </c>
      <c r="M533" s="8">
        <f>L533*E533</f>
        <v>44.75</v>
      </c>
      <c r="N533" t="str">
        <f t="shared" si="16"/>
        <v>Robusta</v>
      </c>
      <c r="O533" t="str">
        <f t="shared" si="17"/>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f>
        <v>nnasebyes@umich.edu</v>
      </c>
      <c r="H534" s="2">
        <f>_xlfn.XLOOKUP(orders!C534,customers!$A$1:$A$1001,customers!G533:G1533,,0)</f>
        <v>0</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8">
        <f>INDEX(products!$A$1:$G$49,MATCH(orders!$D534,products!$A$1:$A$49,0),MATCH(orders!L$1,products!$A$1:$G$1,0))</f>
        <v>8.25</v>
      </c>
      <c r="M534" s="8">
        <f>L534*E534</f>
        <v>16.5</v>
      </c>
      <c r="N534" t="str">
        <f t="shared" si="16"/>
        <v>Excelsa</v>
      </c>
      <c r="O534" t="str">
        <f t="shared" si="17"/>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f>
        <v/>
      </c>
      <c r="H535" s="2">
        <f>_xlfn.XLOOKUP(orders!C535,customers!$A$1:$A$1001,customers!G534:G1534,,0)</f>
        <v>0</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8">
        <f>INDEX(products!$A$1:$G$49,MATCH(orders!$D535,products!$A$1:$A$49,0),MATCH(orders!L$1,products!$A$1:$G$1,0))</f>
        <v>5.3699999999999992</v>
      </c>
      <c r="M535" s="8">
        <f>L535*E535</f>
        <v>21.479999999999997</v>
      </c>
      <c r="N535" t="str">
        <f t="shared" si="16"/>
        <v>Robusta</v>
      </c>
      <c r="O535" t="str">
        <f t="shared" si="17"/>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f>
        <v>koculleneu@ca.gov</v>
      </c>
      <c r="H536" s="2">
        <f>_xlfn.XLOOKUP(orders!C536,customers!$A$1:$A$1001,customers!G535:G1535,,0)</f>
        <v>0</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8">
        <f>INDEX(products!$A$1:$G$49,MATCH(orders!$D536,products!$A$1:$A$49,0),MATCH(orders!L$1,products!$A$1:$G$1,0))</f>
        <v>22.884999999999998</v>
      </c>
      <c r="M536" s="8">
        <f>L536*E536</f>
        <v>45.769999999999996</v>
      </c>
      <c r="N536" t="str">
        <f t="shared" si="16"/>
        <v>Robusta</v>
      </c>
      <c r="O536" t="str">
        <f t="shared" si="17"/>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f>
        <v/>
      </c>
      <c r="H537" s="2">
        <f>_xlfn.XLOOKUP(orders!C537,customers!$A$1:$A$1001,customers!G536:G1536,,0)</f>
        <v>0</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8">
        <f>INDEX(products!$A$1:$G$49,MATCH(orders!$D537,products!$A$1:$A$49,0),MATCH(orders!L$1,products!$A$1:$G$1,0))</f>
        <v>4.7549999999999999</v>
      </c>
      <c r="M537" s="8">
        <f>L537*E537</f>
        <v>9.51</v>
      </c>
      <c r="N537" t="str">
        <f t="shared" si="16"/>
        <v>Liberica</v>
      </c>
      <c r="O537" t="str">
        <f t="shared" si="17"/>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f>
        <v>murione5@alexa.com</v>
      </c>
      <c r="H538" s="2">
        <f>_xlfn.XLOOKUP(orders!C538,customers!$A$1:$A$1001,customers!G537:G1537,,0)</f>
        <v>0</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8">
        <f>INDEX(products!$A$1:$G$49,MATCH(orders!$D538,products!$A$1:$A$49,0),MATCH(orders!L$1,products!$A$1:$G$1,0))</f>
        <v>2.6849999999999996</v>
      </c>
      <c r="M538" s="8">
        <f>L538*E538</f>
        <v>8.0549999999999997</v>
      </c>
      <c r="N538" t="str">
        <f t="shared" si="16"/>
        <v>Robusta</v>
      </c>
      <c r="O538" t="str">
        <f t="shared" si="17"/>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f>
        <v>hbranganex@woothemes.com</v>
      </c>
      <c r="H539" s="2">
        <f>_xlfn.XLOOKUP(orders!C539,customers!$A$1:$A$1001,customers!G538:G1538,,0)</f>
        <v>0</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8">
        <f>INDEX(products!$A$1:$G$49,MATCH(orders!$D539,products!$A$1:$A$49,0),MATCH(orders!L$1,products!$A$1:$G$1,0))</f>
        <v>27.945</v>
      </c>
      <c r="M539" s="8">
        <f>L539*E539</f>
        <v>111.78</v>
      </c>
      <c r="N539" t="str">
        <f t="shared" si="16"/>
        <v>Excelsa</v>
      </c>
      <c r="O539" t="str">
        <f t="shared" si="17"/>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f>
        <v>agallyoney@engadget.com</v>
      </c>
      <c r="H540" s="2">
        <f>_xlfn.XLOOKUP(orders!C540,customers!$A$1:$A$1001,customers!G539:G1539,,0)</f>
        <v>0</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8">
        <f>INDEX(products!$A$1:$G$49,MATCH(orders!$D540,products!$A$1:$A$49,0),MATCH(orders!L$1,products!$A$1:$G$1,0))</f>
        <v>2.6849999999999996</v>
      </c>
      <c r="M540" s="8">
        <f>L540*E540</f>
        <v>10.739999999999998</v>
      </c>
      <c r="N540" t="str">
        <f t="shared" si="16"/>
        <v>Robusta</v>
      </c>
      <c r="O540" t="str">
        <f t="shared" si="17"/>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f>
        <v>bdomangeez@yahoo.co.jp</v>
      </c>
      <c r="H541" s="2">
        <f>_xlfn.XLOOKUP(orders!C541,customers!$A$1:$A$1001,customers!G540:G1540,,0)</f>
        <v>0</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8">
        <f>INDEX(products!$A$1:$G$49,MATCH(orders!$D541,products!$A$1:$A$49,0),MATCH(orders!L$1,products!$A$1:$G$1,0))</f>
        <v>5.3699999999999992</v>
      </c>
      <c r="M541" s="8">
        <f>L541*E541</f>
        <v>26.849999999999994</v>
      </c>
      <c r="N541" t="str">
        <f t="shared" si="16"/>
        <v>Robusta</v>
      </c>
      <c r="O541" t="str">
        <f t="shared" si="17"/>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f>
        <v>koslerf0@gmpg.org</v>
      </c>
      <c r="H542" s="2">
        <f>_xlfn.XLOOKUP(orders!C542,customers!$A$1:$A$1001,customers!G541:G1541,,0)</f>
        <v>0</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8">
        <f>INDEX(products!$A$1:$G$49,MATCH(orders!$D542,products!$A$1:$A$49,0),MATCH(orders!L$1,products!$A$1:$G$1,0))</f>
        <v>15.85</v>
      </c>
      <c r="M542" s="8">
        <f>L542*E542</f>
        <v>63.4</v>
      </c>
      <c r="N542" t="str">
        <f t="shared" si="16"/>
        <v>Liberica</v>
      </c>
      <c r="O542" t="str">
        <f t="shared" si="17"/>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f>
        <v/>
      </c>
      <c r="H543" s="2">
        <f>_xlfn.XLOOKUP(orders!C543,customers!$A$1:$A$1001,customers!G542:G1542,,0)</f>
        <v>0</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8">
        <f>INDEX(products!$A$1:$G$49,MATCH(orders!$D543,products!$A$1:$A$49,0),MATCH(orders!L$1,products!$A$1:$G$1,0))</f>
        <v>22.884999999999998</v>
      </c>
      <c r="M543" s="8">
        <f>L543*E543</f>
        <v>22.884999999999998</v>
      </c>
      <c r="N543" t="str">
        <f t="shared" si="16"/>
        <v>Arabica</v>
      </c>
      <c r="O543" t="str">
        <f t="shared" si="17"/>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f>
        <v>zpellettf2@dailymotion.com</v>
      </c>
      <c r="H544" s="2">
        <f>_xlfn.XLOOKUP(orders!C544,customers!$A$1:$A$1001,customers!G543:G1543,,0)</f>
        <v>0</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8">
        <f>INDEX(products!$A$1:$G$49,MATCH(orders!$D544,products!$A$1:$A$49,0),MATCH(orders!L$1,products!$A$1:$G$1,0))</f>
        <v>25.874999999999996</v>
      </c>
      <c r="M544" s="8">
        <f>L544*E544</f>
        <v>103.49999999999999</v>
      </c>
      <c r="N544" t="str">
        <f t="shared" si="16"/>
        <v>Arabica</v>
      </c>
      <c r="O544" t="str">
        <f t="shared" si="17"/>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f>
        <v>isprakesf3@spiegel.de</v>
      </c>
      <c r="H545" s="2">
        <f>_xlfn.XLOOKUP(orders!C545,customers!$A$1:$A$1001,customers!G544:G1544,,0)</f>
        <v>0</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8">
        <f>INDEX(products!$A$1:$G$49,MATCH(orders!$D545,products!$A$1:$A$49,0),MATCH(orders!L$1,products!$A$1:$G$1,0))</f>
        <v>27.484999999999996</v>
      </c>
      <c r="M545" s="8">
        <f>L545*E545</f>
        <v>54.969999999999992</v>
      </c>
      <c r="N545" t="str">
        <f t="shared" si="16"/>
        <v>Robusta</v>
      </c>
      <c r="O545" t="str">
        <f t="shared" si="17"/>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f>
        <v>hfromantf4@ucsd.edu</v>
      </c>
      <c r="H546" s="2">
        <f>_xlfn.XLOOKUP(orders!C546,customers!$A$1:$A$1001,customers!G545:G1545,,0)</f>
        <v>0</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8">
        <f>INDEX(products!$A$1:$G$49,MATCH(orders!$D546,products!$A$1:$A$49,0),MATCH(orders!L$1,products!$A$1:$G$1,0))</f>
        <v>7.77</v>
      </c>
      <c r="M546" s="8">
        <f>L546*E546</f>
        <v>15.54</v>
      </c>
      <c r="N546" t="str">
        <f t="shared" si="16"/>
        <v>Arabica</v>
      </c>
      <c r="O546" t="str">
        <f t="shared" si="17"/>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f>
        <v>rflearf5@artisteer.com</v>
      </c>
      <c r="H547" s="2">
        <f>_xlfn.XLOOKUP(orders!C547,customers!$A$1:$A$1001,customers!G546:G1546,,0)</f>
        <v>0</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8">
        <f>INDEX(products!$A$1:$G$49,MATCH(orders!$D547,products!$A$1:$A$49,0),MATCH(orders!L$1,products!$A$1:$G$1,0))</f>
        <v>3.8849999999999998</v>
      </c>
      <c r="M547" s="8">
        <f>L547*E547</f>
        <v>15.54</v>
      </c>
      <c r="N547" t="str">
        <f t="shared" si="16"/>
        <v>Liberica</v>
      </c>
      <c r="O547" t="str">
        <f t="shared" si="17"/>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f>
        <v/>
      </c>
      <c r="H548" s="2">
        <f>_xlfn.XLOOKUP(orders!C548,customers!$A$1:$A$1001,customers!G547:G1547,,0)</f>
        <v>0</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8">
        <f>INDEX(products!$A$1:$G$49,MATCH(orders!$D548,products!$A$1:$A$49,0),MATCH(orders!L$1,products!$A$1:$G$1,0))</f>
        <v>27.945</v>
      </c>
      <c r="M548" s="8">
        <f>L548*E548</f>
        <v>83.835000000000008</v>
      </c>
      <c r="N548" t="str">
        <f t="shared" si="16"/>
        <v>Excelsa</v>
      </c>
      <c r="O548" t="str">
        <f t="shared" si="17"/>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f>
        <v>wlightollersf9@baidu.com</v>
      </c>
      <c r="H549" s="2">
        <f>_xlfn.XLOOKUP(orders!C549,customers!$A$1:$A$1001,customers!G548:G1548,,0)</f>
        <v>0</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8">
        <f>INDEX(products!$A$1:$G$49,MATCH(orders!$D549,products!$A$1:$A$49,0),MATCH(orders!L$1,products!$A$1:$G$1,0))</f>
        <v>3.5849999999999995</v>
      </c>
      <c r="M549" s="8">
        <f>L549*E549</f>
        <v>10.754999999999999</v>
      </c>
      <c r="N549" t="str">
        <f t="shared" si="16"/>
        <v>Robusta</v>
      </c>
      <c r="O549" t="str">
        <f t="shared" si="17"/>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f>
        <v>bmundenf8@elpais.com</v>
      </c>
      <c r="H550" s="2">
        <f>_xlfn.XLOOKUP(orders!C550,customers!$A$1:$A$1001,customers!G549:G1549,,0)</f>
        <v>0</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8">
        <f>INDEX(products!$A$1:$G$49,MATCH(orders!$D550,products!$A$1:$A$49,0),MATCH(orders!L$1,products!$A$1:$G$1,0))</f>
        <v>4.4550000000000001</v>
      </c>
      <c r="M550" s="8">
        <f>L550*E550</f>
        <v>13.365</v>
      </c>
      <c r="N550" t="str">
        <f t="shared" si="16"/>
        <v>Excelsa</v>
      </c>
      <c r="O550" t="str">
        <f t="shared" si="17"/>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f>
        <v>wlightollersf9@baidu.com</v>
      </c>
      <c r="H551" s="2">
        <f>_xlfn.XLOOKUP(orders!C551,customers!$A$1:$A$1001,customers!G550:G1550,,0)</f>
        <v>0</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8">
        <f>INDEX(products!$A$1:$G$49,MATCH(orders!$D551,products!$A$1:$A$49,0),MATCH(orders!L$1,products!$A$1:$G$1,0))</f>
        <v>4.4550000000000001</v>
      </c>
      <c r="M551" s="8">
        <f>L551*E551</f>
        <v>17.82</v>
      </c>
      <c r="N551" t="str">
        <f t="shared" si="16"/>
        <v>Excelsa</v>
      </c>
      <c r="O551" t="str">
        <f t="shared" si="17"/>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f>
        <v>nbrakespearfa@rediff.com</v>
      </c>
      <c r="H552" s="2">
        <f>_xlfn.XLOOKUP(orders!C552,customers!$A$1:$A$1001,customers!G551:G1551,,0)</f>
        <v>0</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8">
        <f>INDEX(products!$A$1:$G$49,MATCH(orders!$D552,products!$A$1:$A$49,0),MATCH(orders!L$1,products!$A$1:$G$1,0))</f>
        <v>3.8849999999999998</v>
      </c>
      <c r="M552" s="8">
        <f>L552*E552</f>
        <v>23.31</v>
      </c>
      <c r="N552" t="str">
        <f t="shared" si="16"/>
        <v>Liberica</v>
      </c>
      <c r="O552" t="str">
        <f t="shared" si="17"/>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f>
        <v>mglawsopfb@reverbnation.com</v>
      </c>
      <c r="H553" s="2">
        <f>_xlfn.XLOOKUP(orders!C553,customers!$A$1:$A$1001,customers!G552:G1552,,0)</f>
        <v>0</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8">
        <f>INDEX(products!$A$1:$G$49,MATCH(orders!$D553,products!$A$1:$A$49,0),MATCH(orders!L$1,products!$A$1:$G$1,0))</f>
        <v>3.645</v>
      </c>
      <c r="M553" s="8">
        <f>L553*E553</f>
        <v>7.29</v>
      </c>
      <c r="N553" t="str">
        <f t="shared" si="16"/>
        <v>Excelsa</v>
      </c>
      <c r="O553" t="str">
        <f t="shared" si="17"/>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f>
        <v>galbertsfc@etsy.com</v>
      </c>
      <c r="H554" s="2">
        <f>_xlfn.XLOOKUP(orders!C554,customers!$A$1:$A$1001,customers!G553:G1553,,0)</f>
        <v>0</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8">
        <f>INDEX(products!$A$1:$G$49,MATCH(orders!$D554,products!$A$1:$A$49,0),MATCH(orders!L$1,products!$A$1:$G$1,0))</f>
        <v>4.4550000000000001</v>
      </c>
      <c r="M554" s="8">
        <f>L554*E554</f>
        <v>17.82</v>
      </c>
      <c r="N554" t="str">
        <f t="shared" si="16"/>
        <v>Excelsa</v>
      </c>
      <c r="O554" t="str">
        <f t="shared" si="17"/>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f>
        <v>vpolglasefd@about.me</v>
      </c>
      <c r="H555" s="2">
        <f>_xlfn.XLOOKUP(orders!C555,customers!$A$1:$A$1001,customers!G554:G1554,,0)</f>
        <v>0</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8">
        <f>INDEX(products!$A$1:$G$49,MATCH(orders!$D555,products!$A$1:$A$49,0),MATCH(orders!L$1,products!$A$1:$G$1,0))</f>
        <v>13.75</v>
      </c>
      <c r="M555" s="8">
        <f>L555*E555</f>
        <v>68.75</v>
      </c>
      <c r="N555" t="str">
        <f t="shared" si="16"/>
        <v>Excelsa</v>
      </c>
      <c r="O555" t="str">
        <f t="shared" si="17"/>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f>
        <v/>
      </c>
      <c r="H556" s="2">
        <f>_xlfn.XLOOKUP(orders!C556,customers!$A$1:$A$1001,customers!G555:G1555,,0)</f>
        <v>0</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8">
        <f>INDEX(products!$A$1:$G$49,MATCH(orders!$D556,products!$A$1:$A$49,0),MATCH(orders!L$1,products!$A$1:$G$1,0))</f>
        <v>27.484999999999996</v>
      </c>
      <c r="M556" s="8">
        <f>L556*E556</f>
        <v>54.969999999999992</v>
      </c>
      <c r="N556" t="str">
        <f t="shared" si="16"/>
        <v>Robusta</v>
      </c>
      <c r="O556" t="str">
        <f t="shared" si="17"/>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f>
        <v>sbuschff@so-net.ne.jp</v>
      </c>
      <c r="H557" s="2">
        <f>_xlfn.XLOOKUP(orders!C557,customers!$A$1:$A$1001,customers!G556:G1556,,0)</f>
        <v>0</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8">
        <f>INDEX(products!$A$1:$G$49,MATCH(orders!$D557,products!$A$1:$A$49,0),MATCH(orders!L$1,products!$A$1:$G$1,0))</f>
        <v>13.75</v>
      </c>
      <c r="M557" s="8">
        <f>L557*E557</f>
        <v>82.5</v>
      </c>
      <c r="N557" t="str">
        <f t="shared" si="16"/>
        <v>Excelsa</v>
      </c>
      <c r="O557" t="str">
        <f t="shared" si="17"/>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f>
        <v>craisbeckfg@webnode.com</v>
      </c>
      <c r="H558" s="2">
        <f>_xlfn.XLOOKUP(orders!C558,customers!$A$1:$A$1001,customers!G557:G1557,,0)</f>
        <v>0</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8">
        <f>INDEX(products!$A$1:$G$49,MATCH(orders!$D558,products!$A$1:$A$49,0),MATCH(orders!L$1,products!$A$1:$G$1,0))</f>
        <v>4.3650000000000002</v>
      </c>
      <c r="M558" s="8">
        <f>L558*E558</f>
        <v>8.73</v>
      </c>
      <c r="N558" t="str">
        <f t="shared" si="16"/>
        <v>Liberica</v>
      </c>
      <c r="O558" t="str">
        <f t="shared" si="17"/>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f>
        <v>murione5@alexa.com</v>
      </c>
      <c r="H559" s="2">
        <f>_xlfn.XLOOKUP(orders!C559,customers!$A$1:$A$1001,customers!G558:G1558,,0)</f>
        <v>0</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8">
        <f>INDEX(products!$A$1:$G$49,MATCH(orders!$D559,products!$A$1:$A$49,0),MATCH(orders!L$1,products!$A$1:$G$1,0))</f>
        <v>14.85</v>
      </c>
      <c r="M559" s="8">
        <f>L559*E559</f>
        <v>59.4</v>
      </c>
      <c r="N559" t="str">
        <f t="shared" si="16"/>
        <v>Excelsa</v>
      </c>
      <c r="O559" t="str">
        <f t="shared" si="17"/>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f>
        <v/>
      </c>
      <c r="H560" s="2">
        <f>_xlfn.XLOOKUP(orders!C560,customers!$A$1:$A$1001,customers!G559:G1559,,0)</f>
        <v>0</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8">
        <f>INDEX(products!$A$1:$G$49,MATCH(orders!$D560,products!$A$1:$A$49,0),MATCH(orders!L$1,products!$A$1:$G$1,0))</f>
        <v>3.8849999999999998</v>
      </c>
      <c r="M560" s="8">
        <f>L560*E560</f>
        <v>15.54</v>
      </c>
      <c r="N560" t="str">
        <f t="shared" si="16"/>
        <v>Liberica</v>
      </c>
      <c r="O560" t="str">
        <f t="shared" si="17"/>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f>
        <v>raynoldfj@ustream.tv</v>
      </c>
      <c r="H561" s="2">
        <f>_xlfn.XLOOKUP(orders!C561,customers!$A$1:$A$1001,customers!G560:G1560,,0)</f>
        <v>0</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8">
        <f>INDEX(products!$A$1:$G$49,MATCH(orders!$D561,products!$A$1:$A$49,0),MATCH(orders!L$1,products!$A$1:$G$1,0))</f>
        <v>12.95</v>
      </c>
      <c r="M561" s="8">
        <f>L561*E561</f>
        <v>38.849999999999994</v>
      </c>
      <c r="N561" t="str">
        <f t="shared" si="16"/>
        <v>Arabica</v>
      </c>
      <c r="O561" t="str">
        <f t="shared" si="17"/>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f>
        <v/>
      </c>
      <c r="H562" s="2">
        <f>_xlfn.XLOOKUP(orders!C562,customers!$A$1:$A$1001,customers!G561:G1561,,0)</f>
        <v>0</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8">
        <f>INDEX(products!$A$1:$G$49,MATCH(orders!$D562,products!$A$1:$A$49,0),MATCH(orders!L$1,products!$A$1:$G$1,0))</f>
        <v>31.624999999999996</v>
      </c>
      <c r="M562" s="8">
        <f>L562*E562</f>
        <v>189.74999999999997</v>
      </c>
      <c r="N562" t="str">
        <f t="shared" si="16"/>
        <v>Excelsa</v>
      </c>
      <c r="O562" t="str">
        <f t="shared" si="17"/>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f>
        <v/>
      </c>
      <c r="H563" s="2">
        <f>_xlfn.XLOOKUP(orders!C563,customers!$A$1:$A$1001,customers!G562:G1562,,0)</f>
        <v>0</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8">
        <f>INDEX(products!$A$1:$G$49,MATCH(orders!$D563,products!$A$1:$A$49,0),MATCH(orders!L$1,products!$A$1:$G$1,0))</f>
        <v>2.9849999999999999</v>
      </c>
      <c r="M563" s="8">
        <f>L563*E563</f>
        <v>17.91</v>
      </c>
      <c r="N563" t="str">
        <f t="shared" si="16"/>
        <v>Arabica</v>
      </c>
      <c r="O563" t="str">
        <f t="shared" si="17"/>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f>
        <v>bgrecefm@naver.com</v>
      </c>
      <c r="H564" s="2">
        <f>_xlfn.XLOOKUP(orders!C564,customers!$A$1:$A$1001,customers!G563:G1563,,0)</f>
        <v>0</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8">
        <f>INDEX(products!$A$1:$G$49,MATCH(orders!$D564,products!$A$1:$A$49,0),MATCH(orders!L$1,products!$A$1:$G$1,0))</f>
        <v>4.7549999999999999</v>
      </c>
      <c r="M564" s="8">
        <f>L564*E564</f>
        <v>28.53</v>
      </c>
      <c r="N564" t="str">
        <f t="shared" si="16"/>
        <v>Liberica</v>
      </c>
      <c r="O564" t="str">
        <f t="shared" si="17"/>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f>
        <v>dflintiffg1@e-recht24.de</v>
      </c>
      <c r="H565" s="2">
        <f>_xlfn.XLOOKUP(orders!C565,customers!$A$1:$A$1001,customers!G564:G1564,,0)</f>
        <v>0</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8">
        <f>INDEX(products!$A$1:$G$49,MATCH(orders!$D565,products!$A$1:$A$49,0),MATCH(orders!L$1,products!$A$1:$G$1,0))</f>
        <v>13.75</v>
      </c>
      <c r="M565" s="8">
        <f>L565*E565</f>
        <v>82.5</v>
      </c>
      <c r="N565" t="str">
        <f t="shared" si="16"/>
        <v>Excelsa</v>
      </c>
      <c r="O565" t="str">
        <f t="shared" si="17"/>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f>
        <v>athysfo@cdc.gov</v>
      </c>
      <c r="H566" s="2">
        <f>_xlfn.XLOOKUP(orders!C566,customers!$A$1:$A$1001,customers!G565:G1565,,0)</f>
        <v>0</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8">
        <f>INDEX(products!$A$1:$G$49,MATCH(orders!$D566,products!$A$1:$A$49,0),MATCH(orders!L$1,products!$A$1:$G$1,0))</f>
        <v>7.169999999999999</v>
      </c>
      <c r="M566" s="8">
        <f>L566*E566</f>
        <v>14.339999999999998</v>
      </c>
      <c r="N566" t="str">
        <f t="shared" si="16"/>
        <v>Robusta</v>
      </c>
      <c r="O566" t="str">
        <f t="shared" si="17"/>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f>
        <v>jchuggfp@about.me</v>
      </c>
      <c r="H567" s="2">
        <f>_xlfn.XLOOKUP(orders!C567,customers!$A$1:$A$1001,customers!G566:G1566,,0)</f>
        <v>0</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8">
        <f>INDEX(products!$A$1:$G$49,MATCH(orders!$D567,products!$A$1:$A$49,0),MATCH(orders!L$1,products!$A$1:$G$1,0))</f>
        <v>20.584999999999997</v>
      </c>
      <c r="M567" s="8">
        <f>L567*E567</f>
        <v>82.339999999999989</v>
      </c>
      <c r="N567" t="str">
        <f t="shared" si="16"/>
        <v>Robusta</v>
      </c>
      <c r="O567" t="str">
        <f t="shared" si="17"/>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f>
        <v>akelstonfq@sakura.ne.jp</v>
      </c>
      <c r="H568" s="2">
        <f>_xlfn.XLOOKUP(orders!C568,customers!$A$1:$A$1001,customers!G567:G1567,,0)</f>
        <v>0</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8">
        <f>INDEX(products!$A$1:$G$49,MATCH(orders!$D568,products!$A$1:$A$49,0),MATCH(orders!L$1,products!$A$1:$G$1,0))</f>
        <v>3.375</v>
      </c>
      <c r="M568" s="8">
        <f>L568*E568</f>
        <v>20.25</v>
      </c>
      <c r="N568" t="str">
        <f t="shared" si="16"/>
        <v>Arabica</v>
      </c>
      <c r="O568" t="str">
        <f t="shared" si="17"/>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f>
        <v/>
      </c>
      <c r="H569" s="2">
        <f>_xlfn.XLOOKUP(orders!C569,customers!$A$1:$A$1001,customers!G568:G1568,,0)</f>
        <v>0</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8">
        <f>INDEX(products!$A$1:$G$49,MATCH(orders!$D569,products!$A$1:$A$49,0),MATCH(orders!L$1,products!$A$1:$G$1,0))</f>
        <v>27.484999999999996</v>
      </c>
      <c r="M569" s="8">
        <f>L569*E569</f>
        <v>164.90999999999997</v>
      </c>
      <c r="N569" t="str">
        <f t="shared" si="16"/>
        <v>Robusta</v>
      </c>
      <c r="O569" t="str">
        <f t="shared" si="17"/>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f>
        <v>cmottramfs@harvard.edu</v>
      </c>
      <c r="H570" s="2">
        <f>_xlfn.XLOOKUP(orders!C570,customers!$A$1:$A$1001,customers!G569:G1569,,0)</f>
        <v>0</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8">
        <f>INDEX(products!$A$1:$G$49,MATCH(orders!$D570,products!$A$1:$A$49,0),MATCH(orders!L$1,products!$A$1:$G$1,0))</f>
        <v>4.7549999999999999</v>
      </c>
      <c r="M570" s="8">
        <f>L570*E570</f>
        <v>19.02</v>
      </c>
      <c r="N570" t="str">
        <f t="shared" si="16"/>
        <v>Liberica</v>
      </c>
      <c r="O570" t="str">
        <f t="shared" si="17"/>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f>
        <v>dflintiffg1@e-recht24.de</v>
      </c>
      <c r="H571" s="2">
        <f>_xlfn.XLOOKUP(orders!C571,customers!$A$1:$A$1001,customers!G570:G1570,,0)</f>
        <v>0</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8">
        <f>INDEX(products!$A$1:$G$49,MATCH(orders!$D571,products!$A$1:$A$49,0),MATCH(orders!L$1,products!$A$1:$G$1,0))</f>
        <v>22.884999999999998</v>
      </c>
      <c r="M571" s="8">
        <f>L571*E571</f>
        <v>137.31</v>
      </c>
      <c r="N571" t="str">
        <f t="shared" si="16"/>
        <v>Arabica</v>
      </c>
      <c r="O571" t="str">
        <f t="shared" si="17"/>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f>
        <v>dsangwinfu@weebly.com</v>
      </c>
      <c r="H572" s="2">
        <f>_xlfn.XLOOKUP(orders!C572,customers!$A$1:$A$1001,customers!G571:G1571,,0)</f>
        <v>0</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8">
        <f>INDEX(products!$A$1:$G$49,MATCH(orders!$D572,products!$A$1:$A$49,0),MATCH(orders!L$1,products!$A$1:$G$1,0))</f>
        <v>6.75</v>
      </c>
      <c r="M572" s="8">
        <f>L572*E572</f>
        <v>27</v>
      </c>
      <c r="N572" t="str">
        <f t="shared" si="16"/>
        <v>Arabica</v>
      </c>
      <c r="O572" t="str">
        <f t="shared" si="17"/>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f>
        <v>eaizikowitzfv@virginia.edu</v>
      </c>
      <c r="H573" s="2">
        <f>_xlfn.XLOOKUP(orders!C573,customers!$A$1:$A$1001,customers!G572:G1572,,0)</f>
        <v>0</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8">
        <f>INDEX(products!$A$1:$G$49,MATCH(orders!$D573,products!$A$1:$A$49,0),MATCH(orders!L$1,products!$A$1:$G$1,0))</f>
        <v>8.91</v>
      </c>
      <c r="M573" s="8">
        <f>L573*E573</f>
        <v>35.64</v>
      </c>
      <c r="N573" t="str">
        <f t="shared" si="16"/>
        <v>Excelsa</v>
      </c>
      <c r="O573" t="str">
        <f t="shared" si="17"/>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f>
        <v/>
      </c>
      <c r="H574" s="2">
        <f>_xlfn.XLOOKUP(orders!C574,customers!$A$1:$A$1001,customers!G573:G1573,,0)</f>
        <v>0</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8">
        <f>INDEX(products!$A$1:$G$49,MATCH(orders!$D574,products!$A$1:$A$49,0),MATCH(orders!L$1,products!$A$1:$G$1,0))</f>
        <v>2.9849999999999999</v>
      </c>
      <c r="M574" s="8">
        <f>L574*E574</f>
        <v>5.97</v>
      </c>
      <c r="N574" t="str">
        <f t="shared" si="16"/>
        <v>Arabica</v>
      </c>
      <c r="O574" t="str">
        <f t="shared" si="17"/>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f>
        <v>cvenourfx@ask.com</v>
      </c>
      <c r="H575" s="2">
        <f>_xlfn.XLOOKUP(orders!C575,customers!$A$1:$A$1001,customers!G574:G1574,,0)</f>
        <v>0</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8">
        <f>INDEX(products!$A$1:$G$49,MATCH(orders!$D575,products!$A$1:$A$49,0),MATCH(orders!L$1,products!$A$1:$G$1,0))</f>
        <v>11.25</v>
      </c>
      <c r="M575" s="8">
        <f>L575*E575</f>
        <v>67.5</v>
      </c>
      <c r="N575" t="str">
        <f t="shared" si="16"/>
        <v>Arabica</v>
      </c>
      <c r="O575" t="str">
        <f t="shared" si="17"/>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f>
        <v>mharbyfy@163.com</v>
      </c>
      <c r="H576" s="2">
        <f>_xlfn.XLOOKUP(orders!C576,customers!$A$1:$A$1001,customers!G575:G1575,,0)</f>
        <v>0</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8">
        <f>INDEX(products!$A$1:$G$49,MATCH(orders!$D576,products!$A$1:$A$49,0),MATCH(orders!L$1,products!$A$1:$G$1,0))</f>
        <v>3.5849999999999995</v>
      </c>
      <c r="M576" s="8">
        <f>L576*E576</f>
        <v>21.509999999999998</v>
      </c>
      <c r="N576" t="str">
        <f t="shared" si="16"/>
        <v>Robusta</v>
      </c>
      <c r="O576" t="str">
        <f t="shared" si="17"/>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f>
        <v>rthickpennyfz@cafepress.com</v>
      </c>
      <c r="H577" s="2">
        <f>_xlfn.XLOOKUP(orders!C577,customers!$A$1:$A$1001,customers!G576:G1576,,0)</f>
        <v>0</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8">
        <f>INDEX(products!$A$1:$G$49,MATCH(orders!$D577,products!$A$1:$A$49,0),MATCH(orders!L$1,products!$A$1:$G$1,0))</f>
        <v>33.464999999999996</v>
      </c>
      <c r="M577" s="8">
        <f>L577*E577</f>
        <v>66.929999999999993</v>
      </c>
      <c r="N577" t="str">
        <f t="shared" si="16"/>
        <v>Liberica</v>
      </c>
      <c r="O577" t="str">
        <f t="shared" si="17"/>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f>
        <v>pormerodg0@redcross.org</v>
      </c>
      <c r="H578" s="2">
        <f>_xlfn.XLOOKUP(orders!C578,customers!$A$1:$A$1001,customers!G577:G1577,,0)</f>
        <v>0</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8">
        <f>INDEX(products!$A$1:$G$49,MATCH(orders!$D578,products!$A$1:$A$49,0),MATCH(orders!L$1,products!$A$1:$G$1,0))</f>
        <v>2.9849999999999999</v>
      </c>
      <c r="M578" s="8">
        <f>L578*E578</f>
        <v>17.91</v>
      </c>
      <c r="N578" t="str">
        <f t="shared" si="16"/>
        <v>Arabica</v>
      </c>
      <c r="O578" t="str">
        <f t="shared" si="17"/>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f>
        <v>dflintiffg1@e-recht24.de</v>
      </c>
      <c r="H579" s="2">
        <f>_xlfn.XLOOKUP(orders!C579,customers!$A$1:$A$1001,customers!G578:G1578,,0)</f>
        <v>0</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8">
        <f>INDEX(products!$A$1:$G$49,MATCH(orders!$D579,products!$A$1:$A$49,0),MATCH(orders!L$1,products!$A$1:$G$1,0))</f>
        <v>14.55</v>
      </c>
      <c r="M579" s="8">
        <f>L579*E579</f>
        <v>58.2</v>
      </c>
      <c r="N579" t="str">
        <f t="shared" ref="N579:N642" si="18">IF(I579="Rob","Robusta",IF(I579="Exc","Excelsa",IF(I579="Ara","Arabica",IF(I579="Lib","Liberica",""))))</f>
        <v>Liberica</v>
      </c>
      <c r="O579" t="str">
        <f t="shared" ref="O579:O642" si="1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f>
        <v>tzanettig2@gravatar.com</v>
      </c>
      <c r="H580" s="2">
        <f>_xlfn.XLOOKUP(orders!C580,customers!$A$1:$A$1001,customers!G579:G1579,,0)</f>
        <v>0</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8">
        <f>INDEX(products!$A$1:$G$49,MATCH(orders!$D580,products!$A$1:$A$49,0),MATCH(orders!L$1,products!$A$1:$G$1,0))</f>
        <v>4.4550000000000001</v>
      </c>
      <c r="M580" s="8">
        <f>L580*E580</f>
        <v>13.365</v>
      </c>
      <c r="N580" t="str">
        <f t="shared" si="18"/>
        <v>Excelsa</v>
      </c>
      <c r="O580" t="str">
        <f t="shared" si="1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f>
        <v>tzanettig2@gravatar.com</v>
      </c>
      <c r="H581" s="2">
        <f>_xlfn.XLOOKUP(orders!C581,customers!$A$1:$A$1001,customers!G580:G1580,,0)</f>
        <v>0</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8">
        <f>INDEX(products!$A$1:$G$49,MATCH(orders!$D581,products!$A$1:$A$49,0),MATCH(orders!L$1,products!$A$1:$G$1,0))</f>
        <v>6.75</v>
      </c>
      <c r="M581" s="8">
        <f>L581*E581</f>
        <v>33.75</v>
      </c>
      <c r="N581" t="str">
        <f t="shared" si="18"/>
        <v>Arabica</v>
      </c>
      <c r="O581" t="str">
        <f t="shared" si="1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f>
        <v>rkirtleyg4@hatena.ne.jp</v>
      </c>
      <c r="H582" s="2">
        <f>_xlfn.XLOOKUP(orders!C582,customers!$A$1:$A$1001,customers!G581:G1581,,0)</f>
        <v>0</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8">
        <f>INDEX(products!$A$1:$G$49,MATCH(orders!$D582,products!$A$1:$A$49,0),MATCH(orders!L$1,products!$A$1:$G$1,0))</f>
        <v>14.85</v>
      </c>
      <c r="M582" s="8">
        <f>L582*E582</f>
        <v>44.55</v>
      </c>
      <c r="N582" t="str">
        <f t="shared" si="18"/>
        <v>Excelsa</v>
      </c>
      <c r="O582" t="str">
        <f t="shared" si="1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f>
        <v>cclemencetg5@weather.com</v>
      </c>
      <c r="H583" s="2">
        <f>_xlfn.XLOOKUP(orders!C583,customers!$A$1:$A$1001,customers!G582:G1582,,0)</f>
        <v>0</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8">
        <f>INDEX(products!$A$1:$G$49,MATCH(orders!$D583,products!$A$1:$A$49,0),MATCH(orders!L$1,products!$A$1:$G$1,0))</f>
        <v>8.91</v>
      </c>
      <c r="M583" s="8">
        <f>L583*E583</f>
        <v>44.55</v>
      </c>
      <c r="N583" t="str">
        <f t="shared" si="18"/>
        <v>Excelsa</v>
      </c>
      <c r="O583" t="str">
        <f t="shared" si="1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f>
        <v>rdonetg6@oakley.com</v>
      </c>
      <c r="H584" s="2">
        <f>_xlfn.XLOOKUP(orders!C584,customers!$A$1:$A$1001,customers!G583:G1583,,0)</f>
        <v>0</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8">
        <f>INDEX(products!$A$1:$G$49,MATCH(orders!$D584,products!$A$1:$A$49,0),MATCH(orders!L$1,products!$A$1:$G$1,0))</f>
        <v>12.15</v>
      </c>
      <c r="M584" s="8">
        <f>L584*E584</f>
        <v>60.75</v>
      </c>
      <c r="N584" t="str">
        <f t="shared" si="18"/>
        <v>Excelsa</v>
      </c>
      <c r="O584" t="str">
        <f t="shared" si="1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f>
        <v>sgaweng7@creativecommons.org</v>
      </c>
      <c r="H585" s="2">
        <f>_xlfn.XLOOKUP(orders!C585,customers!$A$1:$A$1001,customers!G584:G1584,,0)</f>
        <v>0</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8">
        <f>INDEX(products!$A$1:$G$49,MATCH(orders!$D585,products!$A$1:$A$49,0),MATCH(orders!L$1,products!$A$1:$G$1,0))</f>
        <v>3.5849999999999995</v>
      </c>
      <c r="M585" s="8">
        <f>L585*E585</f>
        <v>3.5849999999999995</v>
      </c>
      <c r="N585" t="str">
        <f t="shared" si="18"/>
        <v>Robusta</v>
      </c>
      <c r="O585" t="str">
        <f t="shared" si="1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f>
        <v>rreadieg8@guardian.co.uk</v>
      </c>
      <c r="H586" s="2">
        <f>_xlfn.XLOOKUP(orders!C586,customers!$A$1:$A$1001,customers!G585:G1585,,0)</f>
        <v>0</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8">
        <f>INDEX(products!$A$1:$G$49,MATCH(orders!$D586,products!$A$1:$A$49,0),MATCH(orders!L$1,products!$A$1:$G$1,0))</f>
        <v>3.5849999999999995</v>
      </c>
      <c r="M586" s="8">
        <f>L586*E586</f>
        <v>21.509999999999998</v>
      </c>
      <c r="N586" t="str">
        <f t="shared" si="18"/>
        <v>Robusta</v>
      </c>
      <c r="O586" t="str">
        <f t="shared" si="1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f>
        <v>cverissimogh@theglobeandmail.com</v>
      </c>
      <c r="H587" s="2">
        <f>_xlfn.XLOOKUP(orders!C587,customers!$A$1:$A$1001,customers!G586:G1586,,0)</f>
        <v>0</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8">
        <f>INDEX(products!$A$1:$G$49,MATCH(orders!$D587,products!$A$1:$A$49,0),MATCH(orders!L$1,products!$A$1:$G$1,0))</f>
        <v>8.25</v>
      </c>
      <c r="M587" s="8">
        <f>L587*E587</f>
        <v>16.5</v>
      </c>
      <c r="N587" t="str">
        <f t="shared" si="18"/>
        <v>Excelsa</v>
      </c>
      <c r="O587" t="str">
        <f t="shared" si="1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f>
        <v/>
      </c>
      <c r="H588" s="2">
        <f>_xlfn.XLOOKUP(orders!C588,customers!$A$1:$A$1001,customers!G587:G1587,,0)</f>
        <v>0</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8">
        <f>INDEX(products!$A$1:$G$49,MATCH(orders!$D588,products!$A$1:$A$49,0),MATCH(orders!L$1,products!$A$1:$G$1,0))</f>
        <v>27.484999999999996</v>
      </c>
      <c r="M588" s="8">
        <f>L588*E588</f>
        <v>82.454999999999984</v>
      </c>
      <c r="N588" t="str">
        <f t="shared" si="18"/>
        <v>Robusta</v>
      </c>
      <c r="O588" t="str">
        <f t="shared" si="1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f>
        <v>bogb@elpais.com</v>
      </c>
      <c r="H589" s="2">
        <f>_xlfn.XLOOKUP(orders!C589,customers!$A$1:$A$1001,customers!G588:G1588,,0)</f>
        <v>0</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8">
        <f>INDEX(products!$A$1:$G$49,MATCH(orders!$D589,products!$A$1:$A$49,0),MATCH(orders!L$1,products!$A$1:$G$1,0))</f>
        <v>7.77</v>
      </c>
      <c r="M589" s="8">
        <f>L589*E589</f>
        <v>7.77</v>
      </c>
      <c r="N589" t="str">
        <f t="shared" si="18"/>
        <v>Liberica</v>
      </c>
      <c r="O589" t="str">
        <f t="shared" si="1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f>
        <v>vstansburygc@unblog.fr</v>
      </c>
      <c r="H590" s="2">
        <f>_xlfn.XLOOKUP(orders!C590,customers!$A$1:$A$1001,customers!G589:G1589,,0)</f>
        <v>0</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8">
        <f>INDEX(products!$A$1:$G$49,MATCH(orders!$D590,products!$A$1:$A$49,0),MATCH(orders!L$1,products!$A$1:$G$1,0))</f>
        <v>5.97</v>
      </c>
      <c r="M590" s="8">
        <f>L590*E590</f>
        <v>11.94</v>
      </c>
      <c r="N590" t="str">
        <f t="shared" si="18"/>
        <v>Robusta</v>
      </c>
      <c r="O590" t="str">
        <f t="shared" si="1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f>
        <v>dheinonengd@printfriendly.com</v>
      </c>
      <c r="H591" s="2">
        <f>_xlfn.XLOOKUP(orders!C591,customers!$A$1:$A$1001,customers!G590:G1590,,0)</f>
        <v>0</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8">
        <f>INDEX(products!$A$1:$G$49,MATCH(orders!$D591,products!$A$1:$A$49,0),MATCH(orders!L$1,products!$A$1:$G$1,0))</f>
        <v>34.154999999999994</v>
      </c>
      <c r="M591" s="8">
        <f>L591*E591</f>
        <v>204.92999999999995</v>
      </c>
      <c r="N591" t="str">
        <f t="shared" si="18"/>
        <v>Excelsa</v>
      </c>
      <c r="O591" t="str">
        <f t="shared" si="1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f>
        <v>jshentonge@google.com.hk</v>
      </c>
      <c r="H592" s="2">
        <f>_xlfn.XLOOKUP(orders!C592,customers!$A$1:$A$1001,customers!G591:G1591,,0)</f>
        <v>0</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8">
        <f>INDEX(products!$A$1:$G$49,MATCH(orders!$D592,products!$A$1:$A$49,0),MATCH(orders!L$1,products!$A$1:$G$1,0))</f>
        <v>31.624999999999996</v>
      </c>
      <c r="M592" s="8">
        <f>L592*E592</f>
        <v>63.249999999999993</v>
      </c>
      <c r="N592" t="str">
        <f t="shared" si="18"/>
        <v>Excelsa</v>
      </c>
      <c r="O592" t="str">
        <f t="shared" si="1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f>
        <v>jwilkissongf@nba.com</v>
      </c>
      <c r="H593" s="2">
        <f>_xlfn.XLOOKUP(orders!C593,customers!$A$1:$A$1001,customers!G592:G1592,,0)</f>
        <v>0</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8">
        <f>INDEX(products!$A$1:$G$49,MATCH(orders!$D593,products!$A$1:$A$49,0),MATCH(orders!L$1,products!$A$1:$G$1,0))</f>
        <v>2.6849999999999996</v>
      </c>
      <c r="M593" s="8">
        <f>L593*E593</f>
        <v>8.0549999999999997</v>
      </c>
      <c r="N593" t="str">
        <f t="shared" si="18"/>
        <v>Robusta</v>
      </c>
      <c r="O593" t="str">
        <f t="shared" si="1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f>
        <v/>
      </c>
      <c r="H594" s="2">
        <f>_xlfn.XLOOKUP(orders!C594,customers!$A$1:$A$1001,customers!G593:G1593,,0)</f>
        <v>0</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8">
        <f>INDEX(products!$A$1:$G$49,MATCH(orders!$D594,products!$A$1:$A$49,0),MATCH(orders!L$1,products!$A$1:$G$1,0))</f>
        <v>25.874999999999996</v>
      </c>
      <c r="M594" s="8">
        <f>L594*E594</f>
        <v>51.749999999999993</v>
      </c>
      <c r="N594" t="str">
        <f t="shared" si="18"/>
        <v>Arabica</v>
      </c>
      <c r="O594" t="str">
        <f t="shared" si="1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f>
        <v>cverissimogh@theglobeandmail.com</v>
      </c>
      <c r="H595" s="2">
        <f>_xlfn.XLOOKUP(orders!C595,customers!$A$1:$A$1001,customers!G594:G1594,,0)</f>
        <v>0</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8">
        <f>INDEX(products!$A$1:$G$49,MATCH(orders!$D595,products!$A$1:$A$49,0),MATCH(orders!L$1,products!$A$1:$G$1,0))</f>
        <v>27.945</v>
      </c>
      <c r="M595" s="8">
        <f>L595*E595</f>
        <v>27.945</v>
      </c>
      <c r="N595" t="str">
        <f t="shared" si="18"/>
        <v>Excelsa</v>
      </c>
      <c r="O595" t="str">
        <f t="shared" si="1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f>
        <v>gstarcksgi@abc.net.au</v>
      </c>
      <c r="H596" s="2">
        <f>_xlfn.XLOOKUP(orders!C596,customers!$A$1:$A$1001,customers!G595:G1595,,0)</f>
        <v>0</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8">
        <f>INDEX(products!$A$1:$G$49,MATCH(orders!$D596,products!$A$1:$A$49,0),MATCH(orders!L$1,products!$A$1:$G$1,0))</f>
        <v>29.784999999999997</v>
      </c>
      <c r="M596" s="8">
        <f>L596*E596</f>
        <v>59.569999999999993</v>
      </c>
      <c r="N596" t="str">
        <f t="shared" si="18"/>
        <v>Arabica</v>
      </c>
      <c r="O596" t="str">
        <f t="shared" si="1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f>
        <v/>
      </c>
      <c r="H597" s="2">
        <f>_xlfn.XLOOKUP(orders!C597,customers!$A$1:$A$1001,customers!G596:G1596,,0)</f>
        <v>0</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8">
        <f>INDEX(products!$A$1:$G$49,MATCH(orders!$D597,products!$A$1:$A$49,0),MATCH(orders!L$1,products!$A$1:$G$1,0))</f>
        <v>14.85</v>
      </c>
      <c r="M597" s="8">
        <f>L597*E597</f>
        <v>14.85</v>
      </c>
      <c r="N597" t="str">
        <f t="shared" si="18"/>
        <v>Excelsa</v>
      </c>
      <c r="O597" t="str">
        <f t="shared" si="1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f>
        <v>kscholardgk@sbwire.com</v>
      </c>
      <c r="H598" s="2">
        <f>_xlfn.XLOOKUP(orders!C598,customers!$A$1:$A$1001,customers!G597:G1597,,0)</f>
        <v>0</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8">
        <f>INDEX(products!$A$1:$G$49,MATCH(orders!$D598,products!$A$1:$A$49,0),MATCH(orders!L$1,products!$A$1:$G$1,0))</f>
        <v>6.75</v>
      </c>
      <c r="M598" s="8">
        <f>L598*E598</f>
        <v>33.75</v>
      </c>
      <c r="N598" t="str">
        <f t="shared" si="18"/>
        <v>Arabica</v>
      </c>
      <c r="O598" t="str">
        <f t="shared" si="1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f>
        <v>bkindleygl@wikimedia.org</v>
      </c>
      <c r="H599" s="2">
        <f>_xlfn.XLOOKUP(orders!C599,customers!$A$1:$A$1001,customers!G598:G1598,,0)</f>
        <v>0</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8">
        <f>INDEX(products!$A$1:$G$49,MATCH(orders!$D599,products!$A$1:$A$49,0),MATCH(orders!L$1,products!$A$1:$G$1,0))</f>
        <v>36.454999999999998</v>
      </c>
      <c r="M599" s="8">
        <f>L599*E599</f>
        <v>145.82</v>
      </c>
      <c r="N599" t="str">
        <f t="shared" si="18"/>
        <v>Liberica</v>
      </c>
      <c r="O599" t="str">
        <f t="shared" si="1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f>
        <v>khammettgm@dmoz.org</v>
      </c>
      <c r="H600" s="2">
        <f>_xlfn.XLOOKUP(orders!C600,customers!$A$1:$A$1001,customers!G599:G1599,,0)</f>
        <v>0</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8">
        <f>INDEX(products!$A$1:$G$49,MATCH(orders!$D600,products!$A$1:$A$49,0),MATCH(orders!L$1,products!$A$1:$G$1,0))</f>
        <v>2.9849999999999999</v>
      </c>
      <c r="M600" s="8">
        <f>L600*E600</f>
        <v>11.94</v>
      </c>
      <c r="N600" t="str">
        <f t="shared" si="18"/>
        <v>Robusta</v>
      </c>
      <c r="O600" t="str">
        <f t="shared" si="1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f>
        <v>ahulburtgn@fda.gov</v>
      </c>
      <c r="H601" s="2">
        <f>_xlfn.XLOOKUP(orders!C601,customers!$A$1:$A$1001,customers!G600:G1600,,0)</f>
        <v>0</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8">
        <f>INDEX(products!$A$1:$G$49,MATCH(orders!$D601,products!$A$1:$A$49,0),MATCH(orders!L$1,products!$A$1:$G$1,0))</f>
        <v>2.9849999999999999</v>
      </c>
      <c r="M601" s="8">
        <f>L601*E601</f>
        <v>11.94</v>
      </c>
      <c r="N601" t="str">
        <f t="shared" si="18"/>
        <v>Arabica</v>
      </c>
      <c r="O601" t="str">
        <f t="shared" si="1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f>
        <v>plauritzengo@photobucket.com</v>
      </c>
      <c r="H602" s="2">
        <f>_xlfn.XLOOKUP(orders!C602,customers!$A$1:$A$1001,customers!G601:G1601,,0)</f>
        <v>0</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8">
        <f>INDEX(products!$A$1:$G$49,MATCH(orders!$D602,products!$A$1:$A$49,0),MATCH(orders!L$1,products!$A$1:$G$1,0))</f>
        <v>7.77</v>
      </c>
      <c r="M602" s="8">
        <f>L602*E602</f>
        <v>7.77</v>
      </c>
      <c r="N602" t="str">
        <f t="shared" si="18"/>
        <v>Liberica</v>
      </c>
      <c r="O602" t="str">
        <f t="shared" si="1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f>
        <v>aburgwingp@redcross.org</v>
      </c>
      <c r="H603" s="2">
        <f>_xlfn.XLOOKUP(orders!C603,customers!$A$1:$A$1001,customers!G602:G1602,,0)</f>
        <v>0</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8">
        <f>INDEX(products!$A$1:$G$49,MATCH(orders!$D603,products!$A$1:$A$49,0),MATCH(orders!L$1,products!$A$1:$G$1,0))</f>
        <v>27.484999999999996</v>
      </c>
      <c r="M603" s="8">
        <f>L603*E603</f>
        <v>109.93999999999998</v>
      </c>
      <c r="N603" t="str">
        <f t="shared" si="18"/>
        <v>Robusta</v>
      </c>
      <c r="O603" t="str">
        <f t="shared" si="1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f>
        <v>erolingq@google.fr</v>
      </c>
      <c r="H604" s="2">
        <f>_xlfn.XLOOKUP(orders!C604,customers!$A$1:$A$1001,customers!G603:G1603,,0)</f>
        <v>0</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8">
        <f>INDEX(products!$A$1:$G$49,MATCH(orders!$D604,products!$A$1:$A$49,0),MATCH(orders!L$1,products!$A$1:$G$1,0))</f>
        <v>4.4550000000000001</v>
      </c>
      <c r="M604" s="8">
        <f>L604*E604</f>
        <v>22.274999999999999</v>
      </c>
      <c r="N604" t="str">
        <f t="shared" si="18"/>
        <v>Excelsa</v>
      </c>
      <c r="O604" t="str">
        <f t="shared" si="1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f>
        <v>dfowlegr@epa.gov</v>
      </c>
      <c r="H605" s="2">
        <f>_xlfn.XLOOKUP(orders!C605,customers!$A$1:$A$1001,customers!G604:G1604,,0)</f>
        <v>0</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8">
        <f>INDEX(products!$A$1:$G$49,MATCH(orders!$D605,products!$A$1:$A$49,0),MATCH(orders!L$1,products!$A$1:$G$1,0))</f>
        <v>2.9849999999999999</v>
      </c>
      <c r="M605" s="8">
        <f>L605*E605</f>
        <v>8.9550000000000001</v>
      </c>
      <c r="N605" t="str">
        <f t="shared" si="18"/>
        <v>Robusta</v>
      </c>
      <c r="O605" t="str">
        <f t="shared" si="1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f>
        <v/>
      </c>
      <c r="H606" s="2">
        <f>_xlfn.XLOOKUP(orders!C606,customers!$A$1:$A$1001,customers!G605:G1605,,0)</f>
        <v>0</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8">
        <f>INDEX(products!$A$1:$G$49,MATCH(orders!$D606,products!$A$1:$A$49,0),MATCH(orders!L$1,products!$A$1:$G$1,0))</f>
        <v>29.784999999999997</v>
      </c>
      <c r="M606" s="8">
        <f>L606*E606</f>
        <v>119.13999999999999</v>
      </c>
      <c r="N606" t="str">
        <f t="shared" si="18"/>
        <v>Liberica</v>
      </c>
      <c r="O606" t="str">
        <f t="shared" si="1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f>
        <v>wpowleslandgt@soundcloud.com</v>
      </c>
      <c r="H607" s="2">
        <f>_xlfn.XLOOKUP(orders!C607,customers!$A$1:$A$1001,customers!G606:G1606,,0)</f>
        <v>0</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8">
        <f>INDEX(products!$A$1:$G$49,MATCH(orders!$D607,products!$A$1:$A$49,0),MATCH(orders!L$1,products!$A$1:$G$1,0))</f>
        <v>29.784999999999997</v>
      </c>
      <c r="M607" s="8">
        <f>L607*E607</f>
        <v>148.92499999999998</v>
      </c>
      <c r="N607" t="str">
        <f t="shared" si="18"/>
        <v>Arabica</v>
      </c>
      <c r="O607" t="str">
        <f t="shared" si="1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f>
        <v>cverissimogh@theglobeandmail.com</v>
      </c>
      <c r="H608" s="2">
        <f>_xlfn.XLOOKUP(orders!C608,customers!$A$1:$A$1001,customers!G607:G1607,,0)</f>
        <v>0</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8">
        <f>INDEX(products!$A$1:$G$49,MATCH(orders!$D608,products!$A$1:$A$49,0),MATCH(orders!L$1,products!$A$1:$G$1,0))</f>
        <v>36.454999999999998</v>
      </c>
      <c r="M608" s="8">
        <f>L608*E608</f>
        <v>109.36499999999999</v>
      </c>
      <c r="N608" t="str">
        <f t="shared" si="18"/>
        <v>Liberica</v>
      </c>
      <c r="O608" t="str">
        <f t="shared" si="1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f>
        <v>lellinghamgv@sciencedaily.com</v>
      </c>
      <c r="H609" s="2">
        <f>_xlfn.XLOOKUP(orders!C609,customers!$A$1:$A$1001,customers!G608:G1608,,0)</f>
        <v>0</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8">
        <f>INDEX(products!$A$1:$G$49,MATCH(orders!$D609,products!$A$1:$A$49,0),MATCH(orders!L$1,products!$A$1:$G$1,0))</f>
        <v>3.645</v>
      </c>
      <c r="M609" s="8">
        <f>L609*E609</f>
        <v>3.645</v>
      </c>
      <c r="N609" t="str">
        <f t="shared" si="18"/>
        <v>Excelsa</v>
      </c>
      <c r="O609" t="str">
        <f t="shared" si="1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f>
        <v/>
      </c>
      <c r="H610" s="2">
        <f>_xlfn.XLOOKUP(orders!C610,customers!$A$1:$A$1001,customers!G609:G1609,,0)</f>
        <v>0</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8">
        <f>INDEX(products!$A$1:$G$49,MATCH(orders!$D610,products!$A$1:$A$49,0),MATCH(orders!L$1,products!$A$1:$G$1,0))</f>
        <v>27.945</v>
      </c>
      <c r="M610" s="8">
        <f>L610*E610</f>
        <v>55.89</v>
      </c>
      <c r="N610" t="str">
        <f t="shared" si="18"/>
        <v>Excelsa</v>
      </c>
      <c r="O610" t="str">
        <f t="shared" si="1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f>
        <v>afendtgx@forbes.com</v>
      </c>
      <c r="H611" s="2">
        <f>_xlfn.XLOOKUP(orders!C611,customers!$A$1:$A$1001,customers!G610:G1610,,0)</f>
        <v>0</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8">
        <f>INDEX(products!$A$1:$G$49,MATCH(orders!$D611,products!$A$1:$A$49,0),MATCH(orders!L$1,products!$A$1:$G$1,0))</f>
        <v>4.3650000000000002</v>
      </c>
      <c r="M611" s="8">
        <f>L611*E611</f>
        <v>26.19</v>
      </c>
      <c r="N611" t="str">
        <f t="shared" si="18"/>
        <v>Liberica</v>
      </c>
      <c r="O611" t="str">
        <f t="shared" si="1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f>
        <v>acleyburngy@lycos.com</v>
      </c>
      <c r="H612" s="2">
        <f>_xlfn.XLOOKUP(orders!C612,customers!$A$1:$A$1001,customers!G611:G1611,,0)</f>
        <v>0</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8">
        <f>INDEX(products!$A$1:$G$49,MATCH(orders!$D612,products!$A$1:$A$49,0),MATCH(orders!L$1,products!$A$1:$G$1,0))</f>
        <v>9.9499999999999993</v>
      </c>
      <c r="M612" s="8">
        <f>L612*E612</f>
        <v>39.799999999999997</v>
      </c>
      <c r="N612" t="str">
        <f t="shared" si="18"/>
        <v>Robusta</v>
      </c>
      <c r="O612" t="str">
        <f t="shared" si="1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f>
        <v>tcastiglionegz@xing.com</v>
      </c>
      <c r="H613" s="2">
        <f>_xlfn.XLOOKUP(orders!C613,customers!$A$1:$A$1001,customers!G612:G1612,,0)</f>
        <v>0</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8">
        <f>INDEX(products!$A$1:$G$49,MATCH(orders!$D613,products!$A$1:$A$49,0),MATCH(orders!L$1,products!$A$1:$G$1,0))</f>
        <v>34.154999999999994</v>
      </c>
      <c r="M613" s="8">
        <f>L613*E613</f>
        <v>68.309999999999988</v>
      </c>
      <c r="N613" t="str">
        <f t="shared" si="18"/>
        <v>Excelsa</v>
      </c>
      <c r="O613" t="str">
        <f t="shared" si="1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f>
        <v/>
      </c>
      <c r="H614" s="2">
        <f>_xlfn.XLOOKUP(orders!C614,customers!$A$1:$A$1001,customers!G613:G1613,,0)</f>
        <v>0</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8">
        <f>INDEX(products!$A$1:$G$49,MATCH(orders!$D614,products!$A$1:$A$49,0),MATCH(orders!L$1,products!$A$1:$G$1,0))</f>
        <v>3.375</v>
      </c>
      <c r="M614" s="8">
        <f>L614*E614</f>
        <v>13.5</v>
      </c>
      <c r="N614" t="str">
        <f t="shared" si="18"/>
        <v>Arabica</v>
      </c>
      <c r="O614" t="str">
        <f t="shared" si="1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f>
        <v/>
      </c>
      <c r="H615" s="2">
        <f>_xlfn.XLOOKUP(orders!C615,customers!$A$1:$A$1001,customers!G614:G1614,,0)</f>
        <v>0</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8">
        <f>INDEX(products!$A$1:$G$49,MATCH(orders!$D615,products!$A$1:$A$49,0),MATCH(orders!L$1,products!$A$1:$G$1,0))</f>
        <v>5.97</v>
      </c>
      <c r="M615" s="8">
        <f>L615*E615</f>
        <v>5.97</v>
      </c>
      <c r="N615" t="str">
        <f t="shared" si="18"/>
        <v>Robusta</v>
      </c>
      <c r="O615" t="str">
        <f t="shared" si="1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f>
        <v>cverissimogh@theglobeandmail.com</v>
      </c>
      <c r="H616" s="2">
        <f>_xlfn.XLOOKUP(orders!C616,customers!$A$1:$A$1001,customers!G615:G1615,,0)</f>
        <v>0</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8">
        <f>INDEX(products!$A$1:$G$49,MATCH(orders!$D616,products!$A$1:$A$49,0),MATCH(orders!L$1,products!$A$1:$G$1,0))</f>
        <v>5.97</v>
      </c>
      <c r="M616" s="8">
        <f>L616*E616</f>
        <v>29.849999999999998</v>
      </c>
      <c r="N616" t="str">
        <f t="shared" si="18"/>
        <v>Robusta</v>
      </c>
      <c r="O616" t="str">
        <f t="shared" si="1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f>
        <v>scouronneh3@mozilla.org</v>
      </c>
      <c r="H617" s="2">
        <f>_xlfn.XLOOKUP(orders!C617,customers!$A$1:$A$1001,customers!G616:G1616,,0)</f>
        <v>0</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8">
        <f>INDEX(products!$A$1:$G$49,MATCH(orders!$D617,products!$A$1:$A$49,0),MATCH(orders!L$1,products!$A$1:$G$1,0))</f>
        <v>36.454999999999998</v>
      </c>
      <c r="M617" s="8">
        <f>L617*E617</f>
        <v>72.91</v>
      </c>
      <c r="N617" t="str">
        <f t="shared" si="18"/>
        <v>Liberica</v>
      </c>
      <c r="O617" t="str">
        <f t="shared" si="1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f>
        <v>lflippellih4@github.io</v>
      </c>
      <c r="H618" s="2">
        <f>_xlfn.XLOOKUP(orders!C618,customers!$A$1:$A$1001,customers!G617:G1617,,0)</f>
        <v>0</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8">
        <f>INDEX(products!$A$1:$G$49,MATCH(orders!$D618,products!$A$1:$A$49,0),MATCH(orders!L$1,products!$A$1:$G$1,0))</f>
        <v>31.624999999999996</v>
      </c>
      <c r="M618" s="8">
        <f>L618*E618</f>
        <v>126.49999999999999</v>
      </c>
      <c r="N618" t="str">
        <f t="shared" si="18"/>
        <v>Excelsa</v>
      </c>
      <c r="O618" t="str">
        <f t="shared" si="1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f>
        <v>relizabethh5@live.com</v>
      </c>
      <c r="H619" s="2">
        <f>_xlfn.XLOOKUP(orders!C619,customers!$A$1:$A$1001,customers!G618:G1618,,0)</f>
        <v>0</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8">
        <f>INDEX(products!$A$1:$G$49,MATCH(orders!$D619,products!$A$1:$A$49,0),MATCH(orders!L$1,products!$A$1:$G$1,0))</f>
        <v>33.464999999999996</v>
      </c>
      <c r="M619" s="8">
        <f>L619*E619</f>
        <v>33.464999999999996</v>
      </c>
      <c r="N619" t="str">
        <f t="shared" si="18"/>
        <v>Liberica</v>
      </c>
      <c r="O619" t="str">
        <f t="shared" si="1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f>
        <v>irenhardh6@i2i.jp</v>
      </c>
      <c r="H620" s="2">
        <f>_xlfn.XLOOKUP(orders!C620,customers!$A$1:$A$1001,customers!G619:G1619,,0)</f>
        <v>0</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8">
        <f>INDEX(products!$A$1:$G$49,MATCH(orders!$D620,products!$A$1:$A$49,0),MATCH(orders!L$1,products!$A$1:$G$1,0))</f>
        <v>12.15</v>
      </c>
      <c r="M620" s="8">
        <f>L620*E620</f>
        <v>72.900000000000006</v>
      </c>
      <c r="N620" t="str">
        <f t="shared" si="18"/>
        <v>Excelsa</v>
      </c>
      <c r="O620" t="str">
        <f t="shared" si="1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f>
        <v>wrocheh7@xinhuanet.com</v>
      </c>
      <c r="H621" s="2">
        <f>_xlfn.XLOOKUP(orders!C621,customers!$A$1:$A$1001,customers!G620:G1620,,0)</f>
        <v>0</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8">
        <f>INDEX(products!$A$1:$G$49,MATCH(orders!$D621,products!$A$1:$A$49,0),MATCH(orders!L$1,products!$A$1:$G$1,0))</f>
        <v>7.77</v>
      </c>
      <c r="M621" s="8">
        <f>L621*E621</f>
        <v>15.54</v>
      </c>
      <c r="N621" t="str">
        <f t="shared" si="18"/>
        <v>Liberica</v>
      </c>
      <c r="O621" t="str">
        <f t="shared" si="1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f>
        <v>lalawayhh@weather.com</v>
      </c>
      <c r="H622" s="2">
        <f>_xlfn.XLOOKUP(orders!C622,customers!$A$1:$A$1001,customers!G621:G1621,,0)</f>
        <v>0</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8">
        <f>INDEX(products!$A$1:$G$49,MATCH(orders!$D622,products!$A$1:$A$49,0),MATCH(orders!L$1,products!$A$1:$G$1,0))</f>
        <v>3.375</v>
      </c>
      <c r="M622" s="8">
        <f>L622*E622</f>
        <v>20.25</v>
      </c>
      <c r="N622" t="str">
        <f t="shared" si="18"/>
        <v>Arabica</v>
      </c>
      <c r="O622" t="str">
        <f t="shared" si="1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f>
        <v>codgaardh9@nsw.gov.au</v>
      </c>
      <c r="H623" s="2">
        <f>_xlfn.XLOOKUP(orders!C623,customers!$A$1:$A$1001,customers!G622:G1622,,0)</f>
        <v>0</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8">
        <f>INDEX(products!$A$1:$G$49,MATCH(orders!$D623,products!$A$1:$A$49,0),MATCH(orders!L$1,products!$A$1:$G$1,0))</f>
        <v>12.95</v>
      </c>
      <c r="M623" s="8">
        <f>L623*E623</f>
        <v>77.699999999999989</v>
      </c>
      <c r="N623" t="str">
        <f t="shared" si="18"/>
        <v>Arabica</v>
      </c>
      <c r="O623" t="str">
        <f t="shared" si="1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f>
        <v>bbyrdha@4shared.com</v>
      </c>
      <c r="H624" s="2">
        <f>_xlfn.XLOOKUP(orders!C624,customers!$A$1:$A$1001,customers!G623:G1623,,0)</f>
        <v>0</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8">
        <f>INDEX(products!$A$1:$G$49,MATCH(orders!$D624,products!$A$1:$A$49,0),MATCH(orders!L$1,products!$A$1:$G$1,0))</f>
        <v>33.464999999999996</v>
      </c>
      <c r="M624" s="8">
        <f>L624*E624</f>
        <v>133.85999999999999</v>
      </c>
      <c r="N624" t="str">
        <f t="shared" si="18"/>
        <v>Liberica</v>
      </c>
      <c r="O624" t="str">
        <f t="shared" si="1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f>
        <v/>
      </c>
      <c r="H625" s="2">
        <f>_xlfn.XLOOKUP(orders!C625,customers!$A$1:$A$1001,customers!G624:G1624,,0)</f>
        <v>0</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8">
        <f>INDEX(products!$A$1:$G$49,MATCH(orders!$D625,products!$A$1:$A$49,0),MATCH(orders!L$1,products!$A$1:$G$1,0))</f>
        <v>12.15</v>
      </c>
      <c r="M625" s="8">
        <f>L625*E625</f>
        <v>12.15</v>
      </c>
      <c r="N625" t="str">
        <f t="shared" si="18"/>
        <v>Excelsa</v>
      </c>
      <c r="O625" t="str">
        <f t="shared" si="1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f>
        <v>dchardinhc@nhs.uk</v>
      </c>
      <c r="H626" s="2">
        <f>_xlfn.XLOOKUP(orders!C626,customers!$A$1:$A$1001,customers!G625:G1625,,0)</f>
        <v>0</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8">
        <f>INDEX(products!$A$1:$G$49,MATCH(orders!$D626,products!$A$1:$A$49,0),MATCH(orders!L$1,products!$A$1:$G$1,0))</f>
        <v>31.624999999999996</v>
      </c>
      <c r="M626" s="8">
        <f>L626*E626</f>
        <v>63.249999999999993</v>
      </c>
      <c r="N626" t="str">
        <f t="shared" si="18"/>
        <v>Excelsa</v>
      </c>
      <c r="O626" t="str">
        <f t="shared" si="1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f>
        <v>hradbonehd@newsvine.com</v>
      </c>
      <c r="H627" s="2">
        <f>_xlfn.XLOOKUP(orders!C627,customers!$A$1:$A$1001,customers!G626:G1626,,0)</f>
        <v>0</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8">
        <f>INDEX(products!$A$1:$G$49,MATCH(orders!$D627,products!$A$1:$A$49,0),MATCH(orders!L$1,products!$A$1:$G$1,0))</f>
        <v>7.169999999999999</v>
      </c>
      <c r="M627" s="8">
        <f>L627*E627</f>
        <v>35.849999999999994</v>
      </c>
      <c r="N627" t="str">
        <f t="shared" si="18"/>
        <v>Robusta</v>
      </c>
      <c r="O627" t="str">
        <f t="shared" si="1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f>
        <v>wbernthhe@miitbeian.gov.cn</v>
      </c>
      <c r="H628" s="2">
        <f>_xlfn.XLOOKUP(orders!C628,customers!$A$1:$A$1001,customers!G627:G1627,,0)</f>
        <v>0</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8">
        <f>INDEX(products!$A$1:$G$49,MATCH(orders!$D628,products!$A$1:$A$49,0),MATCH(orders!L$1,products!$A$1:$G$1,0))</f>
        <v>25.874999999999996</v>
      </c>
      <c r="M628" s="8">
        <f>L628*E628</f>
        <v>77.624999999999986</v>
      </c>
      <c r="N628" t="str">
        <f t="shared" si="18"/>
        <v>Arabica</v>
      </c>
      <c r="O628" t="str">
        <f t="shared" si="1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f>
        <v>bacarsonhf@cnn.com</v>
      </c>
      <c r="H629" s="2">
        <f>_xlfn.XLOOKUP(orders!C629,customers!$A$1:$A$1001,customers!G628:G1628,,0)</f>
        <v>0</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8">
        <f>INDEX(products!$A$1:$G$49,MATCH(orders!$D629,products!$A$1:$A$49,0),MATCH(orders!L$1,products!$A$1:$G$1,0))</f>
        <v>31.624999999999996</v>
      </c>
      <c r="M629" s="8">
        <f>L629*E629</f>
        <v>63.249999999999993</v>
      </c>
      <c r="N629" t="str">
        <f t="shared" si="18"/>
        <v>Excelsa</v>
      </c>
      <c r="O629" t="str">
        <f t="shared" si="1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f>
        <v>fbrighamhg@blog.com</v>
      </c>
      <c r="H630" s="2">
        <f>_xlfn.XLOOKUP(orders!C630,customers!$A$1:$A$1001,customers!G629:G1629,,0)</f>
        <v>0</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8">
        <f>INDEX(products!$A$1:$G$49,MATCH(orders!$D630,products!$A$1:$A$49,0),MATCH(orders!L$1,products!$A$1:$G$1,0))</f>
        <v>4.4550000000000001</v>
      </c>
      <c r="M630" s="8">
        <f>L630*E630</f>
        <v>26.73</v>
      </c>
      <c r="N630" t="str">
        <f t="shared" si="18"/>
        <v>Excelsa</v>
      </c>
      <c r="O630" t="str">
        <f t="shared" si="1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f>
        <v>fbrighamhg@blog.com</v>
      </c>
      <c r="H631" s="2">
        <f>_xlfn.XLOOKUP(orders!C631,customers!$A$1:$A$1001,customers!G630:G1630,,0)</f>
        <v>0</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8">
        <f>INDEX(products!$A$1:$G$49,MATCH(orders!$D631,products!$A$1:$A$49,0),MATCH(orders!L$1,products!$A$1:$G$1,0))</f>
        <v>7.77</v>
      </c>
      <c r="M631" s="8">
        <f>L631*E631</f>
        <v>31.08</v>
      </c>
      <c r="N631" t="str">
        <f t="shared" si="18"/>
        <v>Liberica</v>
      </c>
      <c r="O631" t="str">
        <f t="shared" si="1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f>
        <v>fbrighamhg@blog.com</v>
      </c>
      <c r="H632" s="2">
        <f>_xlfn.XLOOKUP(orders!C632,customers!$A$1:$A$1001,customers!G631:G1631,,0)</f>
        <v>0</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8">
        <f>INDEX(products!$A$1:$G$49,MATCH(orders!$D632,products!$A$1:$A$49,0),MATCH(orders!L$1,products!$A$1:$G$1,0))</f>
        <v>2.9849999999999999</v>
      </c>
      <c r="M632" s="8">
        <f>L632*E632</f>
        <v>2.9849999999999999</v>
      </c>
      <c r="N632" t="str">
        <f t="shared" si="18"/>
        <v>Arabica</v>
      </c>
      <c r="O632" t="str">
        <f t="shared" si="1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f>
        <v>fbrighamhg@blog.com</v>
      </c>
      <c r="H633" s="2">
        <f>_xlfn.XLOOKUP(orders!C633,customers!$A$1:$A$1001,customers!G632:G1632,,0)</f>
        <v>0</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8">
        <f>INDEX(products!$A$1:$G$49,MATCH(orders!$D633,products!$A$1:$A$49,0),MATCH(orders!L$1,products!$A$1:$G$1,0))</f>
        <v>20.584999999999997</v>
      </c>
      <c r="M633" s="8">
        <f>L633*E633</f>
        <v>102.92499999999998</v>
      </c>
      <c r="N633" t="str">
        <f t="shared" si="18"/>
        <v>Robusta</v>
      </c>
      <c r="O633" t="str">
        <f t="shared" si="1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f>
        <v>myoxenhk@google.com</v>
      </c>
      <c r="H634" s="2">
        <f>_xlfn.XLOOKUP(orders!C634,customers!$A$1:$A$1001,customers!G633:G1633,,0)</f>
        <v>0</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8">
        <f>INDEX(products!$A$1:$G$49,MATCH(orders!$D634,products!$A$1:$A$49,0),MATCH(orders!L$1,products!$A$1:$G$1,0))</f>
        <v>8.91</v>
      </c>
      <c r="M634" s="8">
        <f>L634*E634</f>
        <v>35.64</v>
      </c>
      <c r="N634" t="str">
        <f t="shared" si="18"/>
        <v>Excelsa</v>
      </c>
      <c r="O634" t="str">
        <f t="shared" si="1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f>
        <v>gmcgavinhl@histats.com</v>
      </c>
      <c r="H635" s="2">
        <f>_xlfn.XLOOKUP(orders!C635,customers!$A$1:$A$1001,customers!G634:G1634,,0)</f>
        <v>0</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8">
        <f>INDEX(products!$A$1:$G$49,MATCH(orders!$D635,products!$A$1:$A$49,0),MATCH(orders!L$1,products!$A$1:$G$1,0))</f>
        <v>11.95</v>
      </c>
      <c r="M635" s="8">
        <f>L635*E635</f>
        <v>47.8</v>
      </c>
      <c r="N635" t="str">
        <f t="shared" si="18"/>
        <v>Robusta</v>
      </c>
      <c r="O635" t="str">
        <f t="shared" si="1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f>
        <v>luttermarehm@engadget.com</v>
      </c>
      <c r="H636" s="2">
        <f>_xlfn.XLOOKUP(orders!C636,customers!$A$1:$A$1001,customers!G635:G1635,,0)</f>
        <v>0</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8">
        <f>INDEX(products!$A$1:$G$49,MATCH(orders!$D636,products!$A$1:$A$49,0),MATCH(orders!L$1,products!$A$1:$G$1,0))</f>
        <v>14.55</v>
      </c>
      <c r="M636" s="8">
        <f>L636*E636</f>
        <v>43.650000000000006</v>
      </c>
      <c r="N636" t="str">
        <f t="shared" si="18"/>
        <v>Liberica</v>
      </c>
      <c r="O636" t="str">
        <f t="shared" si="1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f>
        <v>edambrogiohn@techcrunch.com</v>
      </c>
      <c r="H637" s="2">
        <f>_xlfn.XLOOKUP(orders!C637,customers!$A$1:$A$1001,customers!G636:G1636,,0)</f>
        <v>0</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8">
        <f>INDEX(products!$A$1:$G$49,MATCH(orders!$D637,products!$A$1:$A$49,0),MATCH(orders!L$1,products!$A$1:$G$1,0))</f>
        <v>8.91</v>
      </c>
      <c r="M637" s="8">
        <f>L637*E637</f>
        <v>35.64</v>
      </c>
      <c r="N637" t="str">
        <f t="shared" si="18"/>
        <v>Excelsa</v>
      </c>
      <c r="O637" t="str">
        <f t="shared" si="1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f>
        <v>cwinchcombeho@jiathis.com</v>
      </c>
      <c r="H638" s="2">
        <f>_xlfn.XLOOKUP(orders!C638,customers!$A$1:$A$1001,customers!G637:G1637,,0)</f>
        <v>0</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8">
        <f>INDEX(products!$A$1:$G$49,MATCH(orders!$D638,products!$A$1:$A$49,0),MATCH(orders!L$1,products!$A$1:$G$1,0))</f>
        <v>15.85</v>
      </c>
      <c r="M638" s="8">
        <f>L638*E638</f>
        <v>95.1</v>
      </c>
      <c r="N638" t="str">
        <f t="shared" si="18"/>
        <v>Liberica</v>
      </c>
      <c r="O638" t="str">
        <f t="shared" si="1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f>
        <v>bpaumierhp@umn.edu</v>
      </c>
      <c r="H639" s="2">
        <f>_xlfn.XLOOKUP(orders!C639,customers!$A$1:$A$1001,customers!G638:G1638,,0)</f>
        <v>0</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8">
        <f>INDEX(products!$A$1:$G$49,MATCH(orders!$D639,products!$A$1:$A$49,0),MATCH(orders!L$1,products!$A$1:$G$1,0))</f>
        <v>31.624999999999996</v>
      </c>
      <c r="M639" s="8">
        <f>L639*E639</f>
        <v>31.624999999999996</v>
      </c>
      <c r="N639" t="str">
        <f t="shared" si="18"/>
        <v>Excelsa</v>
      </c>
      <c r="O639" t="str">
        <f t="shared" si="1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f>
        <v/>
      </c>
      <c r="H640" s="2">
        <f>_xlfn.XLOOKUP(orders!C640,customers!$A$1:$A$1001,customers!G639:G1639,,0)</f>
        <v>0</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8">
        <f>INDEX(products!$A$1:$G$49,MATCH(orders!$D640,products!$A$1:$A$49,0),MATCH(orders!L$1,products!$A$1:$G$1,0))</f>
        <v>25.874999999999996</v>
      </c>
      <c r="M640" s="8">
        <f>L640*E640</f>
        <v>77.624999999999986</v>
      </c>
      <c r="N640" t="str">
        <f t="shared" si="18"/>
        <v>Arabica</v>
      </c>
      <c r="O640" t="str">
        <f t="shared" si="1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f>
        <v>jcapeyhr@bravesites.com</v>
      </c>
      <c r="H641" s="2">
        <f>_xlfn.XLOOKUP(orders!C641,customers!$A$1:$A$1001,customers!G640:G1640,,0)</f>
        <v>0</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8">
        <f>INDEX(products!$A$1:$G$49,MATCH(orders!$D641,products!$A$1:$A$49,0),MATCH(orders!L$1,products!$A$1:$G$1,0))</f>
        <v>3.8849999999999998</v>
      </c>
      <c r="M641" s="8">
        <f>L641*E641</f>
        <v>3.8849999999999998</v>
      </c>
      <c r="N641" t="str">
        <f t="shared" si="18"/>
        <v>Liberica</v>
      </c>
      <c r="O641" t="str">
        <f t="shared" si="1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f>
        <v>tmathonneti0@google.co.jp</v>
      </c>
      <c r="H642" s="2">
        <f>_xlfn.XLOOKUP(orders!C642,customers!$A$1:$A$1001,customers!G641:G1641,,0)</f>
        <v>0</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8">
        <f>INDEX(products!$A$1:$G$49,MATCH(orders!$D642,products!$A$1:$A$49,0),MATCH(orders!L$1,products!$A$1:$G$1,0))</f>
        <v>27.484999999999996</v>
      </c>
      <c r="M642" s="8">
        <f>L642*E642</f>
        <v>137.42499999999998</v>
      </c>
      <c r="N642" t="str">
        <f t="shared" si="18"/>
        <v>Robusta</v>
      </c>
      <c r="O642" t="str">
        <f t="shared" si="1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f>
        <v>ybasillht@theguardian.com</v>
      </c>
      <c r="H643" s="2">
        <f>_xlfn.XLOOKUP(orders!C643,customers!$A$1:$A$1001,customers!G642:G1642,,0)</f>
        <v>0</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8">
        <f>INDEX(products!$A$1:$G$49,MATCH(orders!$D643,products!$A$1:$A$49,0),MATCH(orders!L$1,products!$A$1:$G$1,0))</f>
        <v>11.95</v>
      </c>
      <c r="M643" s="8">
        <f>L643*E643</f>
        <v>35.849999999999994</v>
      </c>
      <c r="N643" t="str">
        <f t="shared" ref="N643:N706" si="20">IF(I643="Rob","Robusta",IF(I643="Exc","Excelsa",IF(I643="Ara","Arabica",IF(I643="Lib","Liberica",""))))</f>
        <v>Robusta</v>
      </c>
      <c r="O643" t="str">
        <f t="shared" ref="O643:O706" si="21">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f>
        <v>mbaistowhu@i2i.jp</v>
      </c>
      <c r="H644" s="2">
        <f>_xlfn.XLOOKUP(orders!C644,customers!$A$1:$A$1001,customers!G643:G1643,,0)</f>
        <v>0</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8">
        <f>INDEX(products!$A$1:$G$49,MATCH(orders!$D644,products!$A$1:$A$49,0),MATCH(orders!L$1,products!$A$1:$G$1,0))</f>
        <v>4.125</v>
      </c>
      <c r="M644" s="8">
        <f>L644*E644</f>
        <v>8.25</v>
      </c>
      <c r="N644" t="str">
        <f t="shared" si="20"/>
        <v>Excelsa</v>
      </c>
      <c r="O644" t="str">
        <f t="shared" si="21"/>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f>
        <v>cpallanthv@typepad.com</v>
      </c>
      <c r="H645" s="2">
        <f>_xlfn.XLOOKUP(orders!C645,customers!$A$1:$A$1001,customers!G644:G1644,,0)</f>
        <v>0</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8">
        <f>INDEX(products!$A$1:$G$49,MATCH(orders!$D645,products!$A$1:$A$49,0),MATCH(orders!L$1,products!$A$1:$G$1,0))</f>
        <v>34.154999999999994</v>
      </c>
      <c r="M645" s="8">
        <f>L645*E645</f>
        <v>102.46499999999997</v>
      </c>
      <c r="N645" t="str">
        <f t="shared" si="20"/>
        <v>Excelsa</v>
      </c>
      <c r="O645" t="str">
        <f t="shared" si="21"/>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f>
        <v/>
      </c>
      <c r="H646" s="2">
        <f>_xlfn.XLOOKUP(orders!C646,customers!$A$1:$A$1001,customers!G645:G1645,,0)</f>
        <v>0</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8">
        <f>INDEX(products!$A$1:$G$49,MATCH(orders!$D646,products!$A$1:$A$49,0),MATCH(orders!L$1,products!$A$1:$G$1,0))</f>
        <v>20.584999999999997</v>
      </c>
      <c r="M646" s="8">
        <f>L646*E646</f>
        <v>41.169999999999995</v>
      </c>
      <c r="N646" t="str">
        <f t="shared" si="20"/>
        <v>Robusta</v>
      </c>
      <c r="O646" t="str">
        <f t="shared" si="21"/>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f>
        <v>dohx@redcross.org</v>
      </c>
      <c r="H647" s="2">
        <f>_xlfn.XLOOKUP(orders!C647,customers!$A$1:$A$1001,customers!G646:G1646,,0)</f>
        <v>0</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8">
        <f>INDEX(products!$A$1:$G$49,MATCH(orders!$D647,products!$A$1:$A$49,0),MATCH(orders!L$1,products!$A$1:$G$1,0))</f>
        <v>22.884999999999998</v>
      </c>
      <c r="M647" s="8">
        <f>L647*E647</f>
        <v>68.655000000000001</v>
      </c>
      <c r="N647" t="str">
        <f t="shared" si="20"/>
        <v>Arabica</v>
      </c>
      <c r="O647" t="str">
        <f t="shared" si="21"/>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f>
        <v>drallinhy@howstuffworks.com</v>
      </c>
      <c r="H648" s="2">
        <f>_xlfn.XLOOKUP(orders!C648,customers!$A$1:$A$1001,customers!G647:G1647,,0)</f>
        <v>0</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8">
        <f>INDEX(products!$A$1:$G$49,MATCH(orders!$D648,products!$A$1:$A$49,0),MATCH(orders!L$1,products!$A$1:$G$1,0))</f>
        <v>9.9499999999999993</v>
      </c>
      <c r="M648" s="8">
        <f>L648*E648</f>
        <v>9.9499999999999993</v>
      </c>
      <c r="N648" t="str">
        <f t="shared" si="20"/>
        <v>Arabica</v>
      </c>
      <c r="O648" t="str">
        <f t="shared" si="21"/>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f>
        <v>achillhz@epa.gov</v>
      </c>
      <c r="H649" s="2">
        <f>_xlfn.XLOOKUP(orders!C649,customers!$A$1:$A$1001,customers!G648:G1648,,0)</f>
        <v>0</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8">
        <f>INDEX(products!$A$1:$G$49,MATCH(orders!$D649,products!$A$1:$A$49,0),MATCH(orders!L$1,products!$A$1:$G$1,0))</f>
        <v>9.51</v>
      </c>
      <c r="M649" s="8">
        <f>L649*E649</f>
        <v>28.53</v>
      </c>
      <c r="N649" t="str">
        <f t="shared" si="20"/>
        <v>Liberica</v>
      </c>
      <c r="O649" t="str">
        <f t="shared" si="21"/>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f>
        <v>tmathonneti0@google.co.jp</v>
      </c>
      <c r="H650" s="2">
        <f>_xlfn.XLOOKUP(orders!C650,customers!$A$1:$A$1001,customers!G649:G1649,,0)</f>
        <v>0</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8">
        <f>INDEX(products!$A$1:$G$49,MATCH(orders!$D650,products!$A$1:$A$49,0),MATCH(orders!L$1,products!$A$1:$G$1,0))</f>
        <v>2.6849999999999996</v>
      </c>
      <c r="M650" s="8">
        <f>L650*E650</f>
        <v>16.11</v>
      </c>
      <c r="N650" t="str">
        <f t="shared" si="20"/>
        <v>Robusta</v>
      </c>
      <c r="O650" t="str">
        <f t="shared" si="21"/>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f>
        <v>cdenysi1@is.gd</v>
      </c>
      <c r="H651" s="2">
        <f>_xlfn.XLOOKUP(orders!C651,customers!$A$1:$A$1001,customers!G650:G1650,,0)</f>
        <v>0</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8">
        <f>INDEX(products!$A$1:$G$49,MATCH(orders!$D651,products!$A$1:$A$49,0),MATCH(orders!L$1,products!$A$1:$G$1,0))</f>
        <v>15.85</v>
      </c>
      <c r="M651" s="8">
        <f>L651*E651</f>
        <v>95.1</v>
      </c>
      <c r="N651" t="str">
        <f t="shared" si="20"/>
        <v>Liberica</v>
      </c>
      <c r="O651" t="str">
        <f t="shared" si="21"/>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f>
        <v>cstebbingsi2@drupal.org</v>
      </c>
      <c r="H652" s="2">
        <f>_xlfn.XLOOKUP(orders!C652,customers!$A$1:$A$1001,customers!G651:G1651,,0)</f>
        <v>0</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8">
        <f>INDEX(products!$A$1:$G$49,MATCH(orders!$D652,products!$A$1:$A$49,0),MATCH(orders!L$1,products!$A$1:$G$1,0))</f>
        <v>5.3699999999999992</v>
      </c>
      <c r="M652" s="8">
        <f>L652*E652</f>
        <v>5.3699999999999992</v>
      </c>
      <c r="N652" t="str">
        <f t="shared" si="20"/>
        <v>Robusta</v>
      </c>
      <c r="O652" t="str">
        <f t="shared" si="21"/>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f>
        <v/>
      </c>
      <c r="H653" s="2">
        <f>_xlfn.XLOOKUP(orders!C653,customers!$A$1:$A$1001,customers!G652:G1652,,0)</f>
        <v>0</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8">
        <f>INDEX(products!$A$1:$G$49,MATCH(orders!$D653,products!$A$1:$A$49,0),MATCH(orders!L$1,products!$A$1:$G$1,0))</f>
        <v>11.95</v>
      </c>
      <c r="M653" s="8">
        <f>L653*E653</f>
        <v>47.8</v>
      </c>
      <c r="N653" t="str">
        <f t="shared" si="20"/>
        <v>Robusta</v>
      </c>
      <c r="O653" t="str">
        <f t="shared" si="21"/>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f>
        <v>rzywickii4@ifeng.com</v>
      </c>
      <c r="H654" s="2">
        <f>_xlfn.XLOOKUP(orders!C654,customers!$A$1:$A$1001,customers!G653:G1653,,0)</f>
        <v>0</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8">
        <f>INDEX(products!$A$1:$G$49,MATCH(orders!$D654,products!$A$1:$A$49,0),MATCH(orders!L$1,products!$A$1:$G$1,0))</f>
        <v>15.85</v>
      </c>
      <c r="M654" s="8">
        <f>L654*E654</f>
        <v>63.4</v>
      </c>
      <c r="N654" t="str">
        <f t="shared" si="20"/>
        <v>Liberica</v>
      </c>
      <c r="O654" t="str">
        <f t="shared" si="21"/>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f>
        <v>aburgetti5@moonfruit.com</v>
      </c>
      <c r="H655" s="2">
        <f>_xlfn.XLOOKUP(orders!C655,customers!$A$1:$A$1001,customers!G654:G1654,,0)</f>
        <v>0</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8">
        <f>INDEX(products!$A$1:$G$49,MATCH(orders!$D655,products!$A$1:$A$49,0),MATCH(orders!L$1,products!$A$1:$G$1,0))</f>
        <v>25.874999999999996</v>
      </c>
      <c r="M655" s="8">
        <f>L655*E655</f>
        <v>103.49999999999999</v>
      </c>
      <c r="N655" t="str">
        <f t="shared" si="20"/>
        <v>Arabica</v>
      </c>
      <c r="O655" t="str">
        <f t="shared" si="21"/>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f>
        <v>mmalloyi6@seattletimes.com</v>
      </c>
      <c r="H656" s="2">
        <f>_xlfn.XLOOKUP(orders!C656,customers!$A$1:$A$1001,customers!G655:G1655,,0)</f>
        <v>0</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8">
        <f>INDEX(products!$A$1:$G$49,MATCH(orders!$D656,products!$A$1:$A$49,0),MATCH(orders!L$1,products!$A$1:$G$1,0))</f>
        <v>22.884999999999998</v>
      </c>
      <c r="M656" s="8">
        <f>L656*E656</f>
        <v>68.655000000000001</v>
      </c>
      <c r="N656" t="str">
        <f t="shared" si="20"/>
        <v>Arabica</v>
      </c>
      <c r="O656" t="str">
        <f t="shared" si="21"/>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f>
        <v>mmcparlandi7@w3.org</v>
      </c>
      <c r="H657" s="2">
        <f>_xlfn.XLOOKUP(orders!C657,customers!$A$1:$A$1001,customers!G656:G1656,,0)</f>
        <v>0</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8">
        <f>INDEX(products!$A$1:$G$49,MATCH(orders!$D657,products!$A$1:$A$49,0),MATCH(orders!L$1,products!$A$1:$G$1,0))</f>
        <v>22.884999999999998</v>
      </c>
      <c r="M657" s="8">
        <f>L657*E657</f>
        <v>45.769999999999996</v>
      </c>
      <c r="N657" t="str">
        <f t="shared" si="20"/>
        <v>Robusta</v>
      </c>
      <c r="O657" t="str">
        <f t="shared" si="21"/>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f>
        <v>sjennaroyi8@purevolume.com</v>
      </c>
      <c r="H658" s="2">
        <f>_xlfn.XLOOKUP(orders!C658,customers!$A$1:$A$1001,customers!G657:G1657,,0)</f>
        <v>0</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8">
        <f>INDEX(products!$A$1:$G$49,MATCH(orders!$D658,products!$A$1:$A$49,0),MATCH(orders!L$1,products!$A$1:$G$1,0))</f>
        <v>12.95</v>
      </c>
      <c r="M658" s="8">
        <f>L658*E658</f>
        <v>51.8</v>
      </c>
      <c r="N658" t="str">
        <f t="shared" si="20"/>
        <v>Liberica</v>
      </c>
      <c r="O658" t="str">
        <f t="shared" si="21"/>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f>
        <v>wplacei9@wsj.com</v>
      </c>
      <c r="H659" s="2">
        <f>_xlfn.XLOOKUP(orders!C659,customers!$A$1:$A$1001,customers!G658:G1658,,0)</f>
        <v>0</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8">
        <f>INDEX(products!$A$1:$G$49,MATCH(orders!$D659,products!$A$1:$A$49,0),MATCH(orders!L$1,products!$A$1:$G$1,0))</f>
        <v>6.75</v>
      </c>
      <c r="M659" s="8">
        <f>L659*E659</f>
        <v>13.5</v>
      </c>
      <c r="N659" t="str">
        <f t="shared" si="20"/>
        <v>Arabica</v>
      </c>
      <c r="O659" t="str">
        <f t="shared" si="21"/>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f>
        <v>jmillettik@addtoany.com</v>
      </c>
      <c r="H660" s="2">
        <f>_xlfn.XLOOKUP(orders!C660,customers!$A$1:$A$1001,customers!G659:G1659,,0)</f>
        <v>0</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8">
        <f>INDEX(products!$A$1:$G$49,MATCH(orders!$D660,products!$A$1:$A$49,0),MATCH(orders!L$1,products!$A$1:$G$1,0))</f>
        <v>8.25</v>
      </c>
      <c r="M660" s="8">
        <f>L660*E660</f>
        <v>24.75</v>
      </c>
      <c r="N660" t="str">
        <f t="shared" si="20"/>
        <v>Excelsa</v>
      </c>
      <c r="O660" t="str">
        <f t="shared" si="21"/>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f>
        <v>dgadsdenib@google.com.hk</v>
      </c>
      <c r="H661" s="2">
        <f>_xlfn.XLOOKUP(orders!C661,customers!$A$1:$A$1001,customers!G660:G1660,,0)</f>
        <v>0</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8">
        <f>INDEX(products!$A$1:$G$49,MATCH(orders!$D661,products!$A$1:$A$49,0),MATCH(orders!L$1,products!$A$1:$G$1,0))</f>
        <v>22.884999999999998</v>
      </c>
      <c r="M661" s="8">
        <f>L661*E661</f>
        <v>45.769999999999996</v>
      </c>
      <c r="N661" t="str">
        <f t="shared" si="20"/>
        <v>Arabica</v>
      </c>
      <c r="O661" t="str">
        <f t="shared" si="21"/>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f>
        <v>vwakelinic@unesco.org</v>
      </c>
      <c r="H662" s="2">
        <f>_xlfn.XLOOKUP(orders!C662,customers!$A$1:$A$1001,customers!G661:G1661,,0)</f>
        <v>0</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8">
        <f>INDEX(products!$A$1:$G$49,MATCH(orders!$D662,products!$A$1:$A$49,0),MATCH(orders!L$1,products!$A$1:$G$1,0))</f>
        <v>8.91</v>
      </c>
      <c r="M662" s="8">
        <f>L662*E662</f>
        <v>53.46</v>
      </c>
      <c r="N662" t="str">
        <f t="shared" si="20"/>
        <v>Excelsa</v>
      </c>
      <c r="O662" t="str">
        <f t="shared" si="21"/>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f>
        <v>acampsallid@zimbio.com</v>
      </c>
      <c r="H663" s="2">
        <f>_xlfn.XLOOKUP(orders!C663,customers!$A$1:$A$1001,customers!G662:G1662,,0)</f>
        <v>0</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8">
        <f>INDEX(products!$A$1:$G$49,MATCH(orders!$D663,products!$A$1:$A$49,0),MATCH(orders!L$1,products!$A$1:$G$1,0))</f>
        <v>3.375</v>
      </c>
      <c r="M663" s="8">
        <f>L663*E663</f>
        <v>20.25</v>
      </c>
      <c r="N663" t="str">
        <f t="shared" si="20"/>
        <v>Arabica</v>
      </c>
      <c r="O663" t="str">
        <f t="shared" si="21"/>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f>
        <v>smosebyie@stanford.edu</v>
      </c>
      <c r="H664" s="2">
        <f>_xlfn.XLOOKUP(orders!C664,customers!$A$1:$A$1001,customers!G663:G1663,,0)</f>
        <v>0</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8">
        <f>INDEX(products!$A$1:$G$49,MATCH(orders!$D664,products!$A$1:$A$49,0),MATCH(orders!L$1,products!$A$1:$G$1,0))</f>
        <v>29.784999999999997</v>
      </c>
      <c r="M664" s="8">
        <f>L664*E664</f>
        <v>148.92499999999998</v>
      </c>
      <c r="N664" t="str">
        <f t="shared" si="20"/>
        <v>Liberica</v>
      </c>
      <c r="O664" t="str">
        <f t="shared" si="21"/>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f>
        <v>cwassif@prweb.com</v>
      </c>
      <c r="H665" s="2">
        <f>_xlfn.XLOOKUP(orders!C665,customers!$A$1:$A$1001,customers!G664:G1664,,0)</f>
        <v>0</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8">
        <f>INDEX(products!$A$1:$G$49,MATCH(orders!$D665,products!$A$1:$A$49,0),MATCH(orders!L$1,products!$A$1:$G$1,0))</f>
        <v>11.25</v>
      </c>
      <c r="M665" s="8">
        <f>L665*E665</f>
        <v>67.5</v>
      </c>
      <c r="N665" t="str">
        <f t="shared" si="20"/>
        <v>Arabica</v>
      </c>
      <c r="O665" t="str">
        <f t="shared" si="21"/>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f>
        <v>isjostromig@pbs.org</v>
      </c>
      <c r="H666" s="2">
        <f>_xlfn.XLOOKUP(orders!C666,customers!$A$1:$A$1001,customers!G665:G1665,,0)</f>
        <v>0</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8">
        <f>INDEX(products!$A$1:$G$49,MATCH(orders!$D666,products!$A$1:$A$49,0),MATCH(orders!L$1,products!$A$1:$G$1,0))</f>
        <v>12.15</v>
      </c>
      <c r="M666" s="8">
        <f>L666*E666</f>
        <v>72.900000000000006</v>
      </c>
      <c r="N666" t="str">
        <f t="shared" si="20"/>
        <v>Excelsa</v>
      </c>
      <c r="O666" t="str">
        <f t="shared" si="21"/>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f>
        <v>isjostromig@pbs.org</v>
      </c>
      <c r="H667" s="2">
        <f>_xlfn.XLOOKUP(orders!C667,customers!$A$1:$A$1001,customers!G666:G1666,,0)</f>
        <v>0</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8">
        <f>INDEX(products!$A$1:$G$49,MATCH(orders!$D667,products!$A$1:$A$49,0),MATCH(orders!L$1,products!$A$1:$G$1,0))</f>
        <v>3.8849999999999998</v>
      </c>
      <c r="M667" s="8">
        <f>L667*E667</f>
        <v>7.77</v>
      </c>
      <c r="N667" t="str">
        <f t="shared" si="20"/>
        <v>Liberica</v>
      </c>
      <c r="O667" t="str">
        <f t="shared" si="21"/>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f>
        <v>jbranchettii@bravesites.com</v>
      </c>
      <c r="H668" s="2">
        <f>_xlfn.XLOOKUP(orders!C668,customers!$A$1:$A$1001,customers!G667:G1667,,0)</f>
        <v>0</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8">
        <f>INDEX(products!$A$1:$G$49,MATCH(orders!$D668,products!$A$1:$A$49,0),MATCH(orders!L$1,products!$A$1:$G$1,0))</f>
        <v>22.884999999999998</v>
      </c>
      <c r="M668" s="8">
        <f>L668*E668</f>
        <v>91.539999999999992</v>
      </c>
      <c r="N668" t="str">
        <f t="shared" si="20"/>
        <v>Arabica</v>
      </c>
      <c r="O668" t="str">
        <f t="shared" si="21"/>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f>
        <v>nrudlandij@blogs.com</v>
      </c>
      <c r="H669" s="2">
        <f>_xlfn.XLOOKUP(orders!C669,customers!$A$1:$A$1001,customers!G668:G1668,,0)</f>
        <v>0</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8">
        <f>INDEX(products!$A$1:$G$49,MATCH(orders!$D669,products!$A$1:$A$49,0),MATCH(orders!L$1,products!$A$1:$G$1,0))</f>
        <v>9.9499999999999993</v>
      </c>
      <c r="M669" s="8">
        <f>L669*E669</f>
        <v>59.699999999999996</v>
      </c>
      <c r="N669" t="str">
        <f t="shared" si="20"/>
        <v>Arabica</v>
      </c>
      <c r="O669" t="str">
        <f t="shared" si="21"/>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f>
        <v>jmillettik@addtoany.com</v>
      </c>
      <c r="H670" s="2">
        <f>_xlfn.XLOOKUP(orders!C670,customers!$A$1:$A$1001,customers!G669:G1669,,0)</f>
        <v>0</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8">
        <f>INDEX(products!$A$1:$G$49,MATCH(orders!$D670,products!$A$1:$A$49,0),MATCH(orders!L$1,products!$A$1:$G$1,0))</f>
        <v>27.484999999999996</v>
      </c>
      <c r="M670" s="8">
        <f>L670*E670</f>
        <v>137.42499999999998</v>
      </c>
      <c r="N670" t="str">
        <f t="shared" si="20"/>
        <v>Robusta</v>
      </c>
      <c r="O670" t="str">
        <f t="shared" si="21"/>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f>
        <v>ftourryil@google.de</v>
      </c>
      <c r="H671" s="2">
        <f>_xlfn.XLOOKUP(orders!C671,customers!$A$1:$A$1001,customers!G670:G1670,,0)</f>
        <v>0</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8">
        <f>INDEX(products!$A$1:$G$49,MATCH(orders!$D671,products!$A$1:$A$49,0),MATCH(orders!L$1,products!$A$1:$G$1,0))</f>
        <v>33.464999999999996</v>
      </c>
      <c r="M671" s="8">
        <f>L671*E671</f>
        <v>66.929999999999993</v>
      </c>
      <c r="N671" t="str">
        <f t="shared" si="20"/>
        <v>Liberica</v>
      </c>
      <c r="O671" t="str">
        <f t="shared" si="21"/>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f>
        <v>cweatherallim@toplist.cz</v>
      </c>
      <c r="H672" s="2">
        <f>_xlfn.XLOOKUP(orders!C672,customers!$A$1:$A$1001,customers!G671:G1671,,0)</f>
        <v>0</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8">
        <f>INDEX(products!$A$1:$G$49,MATCH(orders!$D672,products!$A$1:$A$49,0),MATCH(orders!L$1,products!$A$1:$G$1,0))</f>
        <v>4.3650000000000002</v>
      </c>
      <c r="M672" s="8">
        <f>L672*E672</f>
        <v>13.095000000000001</v>
      </c>
      <c r="N672" t="str">
        <f t="shared" si="20"/>
        <v>Liberica</v>
      </c>
      <c r="O672" t="str">
        <f t="shared" si="21"/>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f>
        <v>gheindrickin@usda.gov</v>
      </c>
      <c r="H673" s="2">
        <f>_xlfn.XLOOKUP(orders!C673,customers!$A$1:$A$1001,customers!G672:G1672,,0)</f>
        <v>0</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8">
        <f>INDEX(products!$A$1:$G$49,MATCH(orders!$D673,products!$A$1:$A$49,0),MATCH(orders!L$1,products!$A$1:$G$1,0))</f>
        <v>11.95</v>
      </c>
      <c r="M673" s="8">
        <f>L673*E673</f>
        <v>59.75</v>
      </c>
      <c r="N673" t="str">
        <f t="shared" si="20"/>
        <v>Robusta</v>
      </c>
      <c r="O673" t="str">
        <f t="shared" si="21"/>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f>
        <v>limasonio@discuz.net</v>
      </c>
      <c r="H674" s="2">
        <f>_xlfn.XLOOKUP(orders!C674,customers!$A$1:$A$1001,customers!G673:G1673,,0)</f>
        <v>0</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8">
        <f>INDEX(products!$A$1:$G$49,MATCH(orders!$D674,products!$A$1:$A$49,0),MATCH(orders!L$1,products!$A$1:$G$1,0))</f>
        <v>8.73</v>
      </c>
      <c r="M674" s="8">
        <f>L674*E674</f>
        <v>43.650000000000006</v>
      </c>
      <c r="N674" t="str">
        <f t="shared" si="20"/>
        <v>Liberica</v>
      </c>
      <c r="O674" t="str">
        <f t="shared" si="21"/>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f>
        <v>hsaillip@odnoklassniki.ru</v>
      </c>
      <c r="H675" s="2">
        <f>_xlfn.XLOOKUP(orders!C675,customers!$A$1:$A$1001,customers!G674:G1674,,0)</f>
        <v>0</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8">
        <f>INDEX(products!$A$1:$G$49,MATCH(orders!$D675,products!$A$1:$A$49,0),MATCH(orders!L$1,products!$A$1:$G$1,0))</f>
        <v>13.75</v>
      </c>
      <c r="M675" s="8">
        <f>L675*E675</f>
        <v>82.5</v>
      </c>
      <c r="N675" t="str">
        <f t="shared" si="20"/>
        <v>Excelsa</v>
      </c>
      <c r="O675" t="str">
        <f t="shared" si="21"/>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f>
        <v>hlarvoriq@last.fm</v>
      </c>
      <c r="H676" s="2">
        <f>_xlfn.XLOOKUP(orders!C676,customers!$A$1:$A$1001,customers!G675:G1675,,0)</f>
        <v>0</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8">
        <f>INDEX(products!$A$1:$G$49,MATCH(orders!$D676,products!$A$1:$A$49,0),MATCH(orders!L$1,products!$A$1:$G$1,0))</f>
        <v>29.784999999999997</v>
      </c>
      <c r="M676" s="8">
        <f>L676*E676</f>
        <v>178.70999999999998</v>
      </c>
      <c r="N676" t="str">
        <f t="shared" si="20"/>
        <v>Arabica</v>
      </c>
      <c r="O676" t="str">
        <f t="shared" si="21"/>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f>
        <v/>
      </c>
      <c r="H677" s="2">
        <f>_xlfn.XLOOKUP(orders!C677,customers!$A$1:$A$1001,customers!G676:G1676,,0)</f>
        <v>0</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8">
        <f>INDEX(products!$A$1:$G$49,MATCH(orders!$D677,products!$A$1:$A$49,0),MATCH(orders!L$1,products!$A$1:$G$1,0))</f>
        <v>29.784999999999997</v>
      </c>
      <c r="M677" s="8">
        <f>L677*E677</f>
        <v>119.13999999999999</v>
      </c>
      <c r="N677" t="str">
        <f t="shared" si="20"/>
        <v>Liberica</v>
      </c>
      <c r="O677" t="str">
        <f t="shared" si="21"/>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f>
        <v/>
      </c>
      <c r="H678" s="2">
        <f>_xlfn.XLOOKUP(orders!C678,customers!$A$1:$A$1001,customers!G677:G1677,,0)</f>
        <v>0</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8">
        <f>INDEX(products!$A$1:$G$49,MATCH(orders!$D678,products!$A$1:$A$49,0),MATCH(orders!L$1,products!$A$1:$G$1,0))</f>
        <v>9.51</v>
      </c>
      <c r="M678" s="8">
        <f>L678*E678</f>
        <v>47.55</v>
      </c>
      <c r="N678" t="str">
        <f t="shared" si="20"/>
        <v>Liberica</v>
      </c>
      <c r="O678" t="str">
        <f t="shared" si="21"/>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f>
        <v>cpenwardenit@mlb.com</v>
      </c>
      <c r="H679" s="2">
        <f>_xlfn.XLOOKUP(orders!C679,customers!$A$1:$A$1001,customers!G678:G1678,,0)</f>
        <v>0</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8">
        <f>INDEX(products!$A$1:$G$49,MATCH(orders!$D679,products!$A$1:$A$49,0),MATCH(orders!L$1,products!$A$1:$G$1,0))</f>
        <v>8.73</v>
      </c>
      <c r="M679" s="8">
        <f>L679*E679</f>
        <v>43.650000000000006</v>
      </c>
      <c r="N679" t="str">
        <f t="shared" si="20"/>
        <v>Liberica</v>
      </c>
      <c r="O679" t="str">
        <f t="shared" si="21"/>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f>
        <v>mmiddisiu@dmoz.org</v>
      </c>
      <c r="H680" s="2">
        <f>_xlfn.XLOOKUP(orders!C680,customers!$A$1:$A$1001,customers!G679:G1679,,0)</f>
        <v>0</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8">
        <f>INDEX(products!$A$1:$G$49,MATCH(orders!$D680,products!$A$1:$A$49,0),MATCH(orders!L$1,products!$A$1:$G$1,0))</f>
        <v>29.784999999999997</v>
      </c>
      <c r="M680" s="8">
        <f>L680*E680</f>
        <v>178.70999999999998</v>
      </c>
      <c r="N680" t="str">
        <f t="shared" si="20"/>
        <v>Arabica</v>
      </c>
      <c r="O680" t="str">
        <f t="shared" si="21"/>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f>
        <v>avairowiv@studiopress.com</v>
      </c>
      <c r="H681" s="2">
        <f>_xlfn.XLOOKUP(orders!C681,customers!$A$1:$A$1001,customers!G680:G1680,,0)</f>
        <v>0</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8">
        <f>INDEX(products!$A$1:$G$49,MATCH(orders!$D681,products!$A$1:$A$49,0),MATCH(orders!L$1,products!$A$1:$G$1,0))</f>
        <v>27.484999999999996</v>
      </c>
      <c r="M681" s="8">
        <f>L681*E681</f>
        <v>27.484999999999996</v>
      </c>
      <c r="N681" t="str">
        <f t="shared" si="20"/>
        <v>Robusta</v>
      </c>
      <c r="O681" t="str">
        <f t="shared" si="21"/>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f>
        <v>agoldieiw@goo.gl</v>
      </c>
      <c r="H682" s="2">
        <f>_xlfn.XLOOKUP(orders!C682,customers!$A$1:$A$1001,customers!G681:G1681,,0)</f>
        <v>0</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8">
        <f>INDEX(products!$A$1:$G$49,MATCH(orders!$D682,products!$A$1:$A$49,0),MATCH(orders!L$1,products!$A$1:$G$1,0))</f>
        <v>11.25</v>
      </c>
      <c r="M682" s="8">
        <f>L682*E682</f>
        <v>56.25</v>
      </c>
      <c r="N682" t="str">
        <f t="shared" si="20"/>
        <v>Arabica</v>
      </c>
      <c r="O682" t="str">
        <f t="shared" si="21"/>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f>
        <v>nayrisix@t-online.de</v>
      </c>
      <c r="H683" s="2">
        <f>_xlfn.XLOOKUP(orders!C683,customers!$A$1:$A$1001,customers!G682:G1682,,0)</f>
        <v>0</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8">
        <f>INDEX(products!$A$1:$G$49,MATCH(orders!$D683,products!$A$1:$A$49,0),MATCH(orders!L$1,products!$A$1:$G$1,0))</f>
        <v>4.7549999999999999</v>
      </c>
      <c r="M683" s="8">
        <f>L683*E683</f>
        <v>9.51</v>
      </c>
      <c r="N683" t="str">
        <f t="shared" si="20"/>
        <v>Liberica</v>
      </c>
      <c r="O683" t="str">
        <f t="shared" si="21"/>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f>
        <v>lbenediktovichiy@wunderground.com</v>
      </c>
      <c r="H684" s="2">
        <f>_xlfn.XLOOKUP(orders!C684,customers!$A$1:$A$1001,customers!G683:G1683,,0)</f>
        <v>0</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8">
        <f>INDEX(products!$A$1:$G$49,MATCH(orders!$D684,products!$A$1:$A$49,0),MATCH(orders!L$1,products!$A$1:$G$1,0))</f>
        <v>4.125</v>
      </c>
      <c r="M684" s="8">
        <f>L684*E684</f>
        <v>8.25</v>
      </c>
      <c r="N684" t="str">
        <f t="shared" si="20"/>
        <v>Excelsa</v>
      </c>
      <c r="O684" t="str">
        <f t="shared" si="21"/>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f>
        <v>tjacobovitziz@cbc.ca</v>
      </c>
      <c r="H685" s="2">
        <f>_xlfn.XLOOKUP(orders!C685,customers!$A$1:$A$1001,customers!G684:G1684,,0)</f>
        <v>0</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8">
        <f>INDEX(products!$A$1:$G$49,MATCH(orders!$D685,products!$A$1:$A$49,0),MATCH(orders!L$1,products!$A$1:$G$1,0))</f>
        <v>7.77</v>
      </c>
      <c r="M685" s="8">
        <f>L685*E685</f>
        <v>46.62</v>
      </c>
      <c r="N685" t="str">
        <f t="shared" si="20"/>
        <v>Liberica</v>
      </c>
      <c r="O685" t="str">
        <f t="shared" si="21"/>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f>
        <v/>
      </c>
      <c r="H686" s="2">
        <f>_xlfn.XLOOKUP(orders!C686,customers!$A$1:$A$1001,customers!G685:G1685,,0)</f>
        <v>0</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8">
        <f>INDEX(products!$A$1:$G$49,MATCH(orders!$D686,products!$A$1:$A$49,0),MATCH(orders!L$1,products!$A$1:$G$1,0))</f>
        <v>11.95</v>
      </c>
      <c r="M686" s="8">
        <f>L686*E686</f>
        <v>71.699999999999989</v>
      </c>
      <c r="N686" t="str">
        <f t="shared" si="20"/>
        <v>Robusta</v>
      </c>
      <c r="O686" t="str">
        <f t="shared" si="21"/>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f>
        <v>jdruittj1@feedburner.com</v>
      </c>
      <c r="H687" s="2">
        <f>_xlfn.XLOOKUP(orders!C687,customers!$A$1:$A$1001,customers!G686:G1686,,0)</f>
        <v>0</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8">
        <f>INDEX(products!$A$1:$G$49,MATCH(orders!$D687,products!$A$1:$A$49,0),MATCH(orders!L$1,products!$A$1:$G$1,0))</f>
        <v>36.454999999999998</v>
      </c>
      <c r="M687" s="8">
        <f>L687*E687</f>
        <v>72.91</v>
      </c>
      <c r="N687" t="str">
        <f t="shared" si="20"/>
        <v>Liberica</v>
      </c>
      <c r="O687" t="str">
        <f t="shared" si="21"/>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f>
        <v>dshortallj2@wikipedia.org</v>
      </c>
      <c r="H688" s="2">
        <f>_xlfn.XLOOKUP(orders!C688,customers!$A$1:$A$1001,customers!G687:G1687,,0)</f>
        <v>0</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8">
        <f>INDEX(products!$A$1:$G$49,MATCH(orders!$D688,products!$A$1:$A$49,0),MATCH(orders!L$1,products!$A$1:$G$1,0))</f>
        <v>2.6849999999999996</v>
      </c>
      <c r="M688" s="8">
        <f>L688*E688</f>
        <v>8.0549999999999997</v>
      </c>
      <c r="N688" t="str">
        <f t="shared" si="20"/>
        <v>Robusta</v>
      </c>
      <c r="O688" t="str">
        <f t="shared" si="21"/>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f>
        <v>wcottierj3@cafepress.com</v>
      </c>
      <c r="H689" s="2">
        <f>_xlfn.XLOOKUP(orders!C689,customers!$A$1:$A$1001,customers!G688:G1688,,0)</f>
        <v>0</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8">
        <f>INDEX(products!$A$1:$G$49,MATCH(orders!$D689,products!$A$1:$A$49,0),MATCH(orders!L$1,products!$A$1:$G$1,0))</f>
        <v>8.25</v>
      </c>
      <c r="M689" s="8">
        <f>L689*E689</f>
        <v>16.5</v>
      </c>
      <c r="N689" t="str">
        <f t="shared" si="20"/>
        <v>Excelsa</v>
      </c>
      <c r="O689" t="str">
        <f t="shared" si="21"/>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f>
        <v>kgrinstedj4@google.com.br</v>
      </c>
      <c r="H690" s="2">
        <f>_xlfn.XLOOKUP(orders!C690,customers!$A$1:$A$1001,customers!G689:G1689,,0)</f>
        <v>0</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8">
        <f>INDEX(products!$A$1:$G$49,MATCH(orders!$D690,products!$A$1:$A$49,0),MATCH(orders!L$1,products!$A$1:$G$1,0))</f>
        <v>12.95</v>
      </c>
      <c r="M690" s="8">
        <f>L690*E690</f>
        <v>64.75</v>
      </c>
      <c r="N690" t="str">
        <f t="shared" si="20"/>
        <v>Arabica</v>
      </c>
      <c r="O690" t="str">
        <f t="shared" si="21"/>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f>
        <v>dskynerj5@hubpages.com</v>
      </c>
      <c r="H691" s="2">
        <f>_xlfn.XLOOKUP(orders!C691,customers!$A$1:$A$1001,customers!G690:G1690,,0)</f>
        <v>0</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8">
        <f>INDEX(products!$A$1:$G$49,MATCH(orders!$D691,products!$A$1:$A$49,0),MATCH(orders!L$1,products!$A$1:$G$1,0))</f>
        <v>6.75</v>
      </c>
      <c r="M691" s="8">
        <f>L691*E691</f>
        <v>33.75</v>
      </c>
      <c r="N691" t="str">
        <f t="shared" si="20"/>
        <v>Arabica</v>
      </c>
      <c r="O691" t="str">
        <f t="shared" si="21"/>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f>
        <v/>
      </c>
      <c r="H692" s="2">
        <f>_xlfn.XLOOKUP(orders!C692,customers!$A$1:$A$1001,customers!G691:G1691,,0)</f>
        <v>0</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8">
        <f>INDEX(products!$A$1:$G$49,MATCH(orders!$D692,products!$A$1:$A$49,0),MATCH(orders!L$1,products!$A$1:$G$1,0))</f>
        <v>29.784999999999997</v>
      </c>
      <c r="M692" s="8">
        <f>L692*E692</f>
        <v>178.70999999999998</v>
      </c>
      <c r="N692" t="str">
        <f t="shared" si="20"/>
        <v>Liberica</v>
      </c>
      <c r="O692" t="str">
        <f t="shared" si="21"/>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f>
        <v>jdymokeje@prnewswire.com</v>
      </c>
      <c r="H693" s="2">
        <f>_xlfn.XLOOKUP(orders!C693,customers!$A$1:$A$1001,customers!G692:G1692,,0)</f>
        <v>0</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8">
        <f>INDEX(products!$A$1:$G$49,MATCH(orders!$D693,products!$A$1:$A$49,0),MATCH(orders!L$1,products!$A$1:$G$1,0))</f>
        <v>11.25</v>
      </c>
      <c r="M693" s="8">
        <f>L693*E693</f>
        <v>22.5</v>
      </c>
      <c r="N693" t="str">
        <f t="shared" si="20"/>
        <v>Arabica</v>
      </c>
      <c r="O693" t="str">
        <f t="shared" si="21"/>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f>
        <v>aweinmannj8@shinystat.com</v>
      </c>
      <c r="H694" s="2">
        <f>_xlfn.XLOOKUP(orders!C694,customers!$A$1:$A$1001,customers!G693:G1693,,0)</f>
        <v>0</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8">
        <f>INDEX(products!$A$1:$G$49,MATCH(orders!$D694,products!$A$1:$A$49,0),MATCH(orders!L$1,products!$A$1:$G$1,0))</f>
        <v>12.95</v>
      </c>
      <c r="M694" s="8">
        <f>L694*E694</f>
        <v>12.95</v>
      </c>
      <c r="N694" t="str">
        <f t="shared" si="20"/>
        <v>Liberica</v>
      </c>
      <c r="O694" t="str">
        <f t="shared" si="21"/>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f>
        <v>eandriessenj9@europa.eu</v>
      </c>
      <c r="H695" s="2">
        <f>_xlfn.XLOOKUP(orders!C695,customers!$A$1:$A$1001,customers!G694:G1694,,0)</f>
        <v>0</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8">
        <f>INDEX(products!$A$1:$G$49,MATCH(orders!$D695,products!$A$1:$A$49,0),MATCH(orders!L$1,products!$A$1:$G$1,0))</f>
        <v>25.874999999999996</v>
      </c>
      <c r="M695" s="8">
        <f>L695*E695</f>
        <v>51.749999999999993</v>
      </c>
      <c r="N695" t="str">
        <f t="shared" si="20"/>
        <v>Arabica</v>
      </c>
      <c r="O695" t="str">
        <f t="shared" si="21"/>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f>
        <v>rdeaconsonja@archive.org</v>
      </c>
      <c r="H696" s="2">
        <f>_xlfn.XLOOKUP(orders!C696,customers!$A$1:$A$1001,customers!G695:G1695,,0)</f>
        <v>0</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8">
        <f>INDEX(products!$A$1:$G$49,MATCH(orders!$D696,products!$A$1:$A$49,0),MATCH(orders!L$1,products!$A$1:$G$1,0))</f>
        <v>7.29</v>
      </c>
      <c r="M696" s="8">
        <f>L696*E696</f>
        <v>36.450000000000003</v>
      </c>
      <c r="N696" t="str">
        <f t="shared" si="20"/>
        <v>Excelsa</v>
      </c>
      <c r="O696" t="str">
        <f t="shared" si="21"/>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f>
        <v>dcarojb@twitter.com</v>
      </c>
      <c r="H697" s="2">
        <f>_xlfn.XLOOKUP(orders!C697,customers!$A$1:$A$1001,customers!G696:G1696,,0)</f>
        <v>0</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8">
        <f>INDEX(products!$A$1:$G$49,MATCH(orders!$D697,products!$A$1:$A$49,0),MATCH(orders!L$1,products!$A$1:$G$1,0))</f>
        <v>36.454999999999998</v>
      </c>
      <c r="M697" s="8">
        <f>L697*E697</f>
        <v>182.27499999999998</v>
      </c>
      <c r="N697" t="str">
        <f t="shared" si="20"/>
        <v>Liberica</v>
      </c>
      <c r="O697" t="str">
        <f t="shared" si="21"/>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f>
        <v>jbluckjc@imageshack.us</v>
      </c>
      <c r="H698" s="2">
        <f>_xlfn.XLOOKUP(orders!C698,customers!$A$1:$A$1001,customers!G697:G1697,,0)</f>
        <v>0</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8">
        <f>INDEX(products!$A$1:$G$49,MATCH(orders!$D698,products!$A$1:$A$49,0),MATCH(orders!L$1,products!$A$1:$G$1,0))</f>
        <v>7.77</v>
      </c>
      <c r="M698" s="8">
        <f>L698*E698</f>
        <v>31.08</v>
      </c>
      <c r="N698" t="str">
        <f t="shared" si="20"/>
        <v>Liberica</v>
      </c>
      <c r="O698" t="str">
        <f t="shared" si="21"/>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f>
        <v/>
      </c>
      <c r="H699" s="2">
        <f>_xlfn.XLOOKUP(orders!C699,customers!$A$1:$A$1001,customers!G698:G1698,,0)</f>
        <v>0</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8">
        <f>INDEX(products!$A$1:$G$49,MATCH(orders!$D699,products!$A$1:$A$49,0),MATCH(orders!L$1,products!$A$1:$G$1,0))</f>
        <v>6.75</v>
      </c>
      <c r="M699" s="8">
        <f>L699*E699</f>
        <v>20.25</v>
      </c>
      <c r="N699" t="str">
        <f t="shared" si="20"/>
        <v>Arabica</v>
      </c>
      <c r="O699" t="str">
        <f t="shared" si="21"/>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f>
        <v>jdymokeje@prnewswire.com</v>
      </c>
      <c r="H700" s="2">
        <f>_xlfn.XLOOKUP(orders!C700,customers!$A$1:$A$1001,customers!G699:G1699,,0)</f>
        <v>0</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8">
        <f>INDEX(products!$A$1:$G$49,MATCH(orders!$D700,products!$A$1:$A$49,0),MATCH(orders!L$1,products!$A$1:$G$1,0))</f>
        <v>12.95</v>
      </c>
      <c r="M700" s="8">
        <f>L700*E700</f>
        <v>25.9</v>
      </c>
      <c r="N700" t="str">
        <f t="shared" si="20"/>
        <v>Liberica</v>
      </c>
      <c r="O700" t="str">
        <f t="shared" si="21"/>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f>
        <v>otadmanjf@ft.com</v>
      </c>
      <c r="H701" s="2">
        <f>_xlfn.XLOOKUP(orders!C701,customers!$A$1:$A$1001,customers!G700:G1700,,0)</f>
        <v>0</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8">
        <f>INDEX(products!$A$1:$G$49,MATCH(orders!$D701,products!$A$1:$A$49,0),MATCH(orders!L$1,products!$A$1:$G$1,0))</f>
        <v>5.97</v>
      </c>
      <c r="M701" s="8">
        <f>L701*E701</f>
        <v>23.88</v>
      </c>
      <c r="N701" t="str">
        <f t="shared" si="20"/>
        <v>Arabica</v>
      </c>
      <c r="O701" t="str">
        <f t="shared" si="21"/>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f>
        <v>bguddejg@dailymotion.com</v>
      </c>
      <c r="H702" s="2">
        <f>_xlfn.XLOOKUP(orders!C702,customers!$A$1:$A$1001,customers!G701:G1701,,0)</f>
        <v>0</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8">
        <f>INDEX(products!$A$1:$G$49,MATCH(orders!$D702,products!$A$1:$A$49,0),MATCH(orders!L$1,products!$A$1:$G$1,0))</f>
        <v>9.51</v>
      </c>
      <c r="M702" s="8">
        <f>L702*E702</f>
        <v>19.02</v>
      </c>
      <c r="N702" t="str">
        <f t="shared" si="20"/>
        <v>Liberica</v>
      </c>
      <c r="O702" t="str">
        <f t="shared" si="21"/>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f>
        <v>nsictornesjh@buzzfeed.com</v>
      </c>
      <c r="H703" s="2">
        <f>_xlfn.XLOOKUP(orders!C703,customers!$A$1:$A$1001,customers!G702:G1702,,0)</f>
        <v>0</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8">
        <f>INDEX(products!$A$1:$G$49,MATCH(orders!$D703,products!$A$1:$A$49,0),MATCH(orders!L$1,products!$A$1:$G$1,0))</f>
        <v>5.97</v>
      </c>
      <c r="M703" s="8">
        <f>L703*E703</f>
        <v>29.849999999999998</v>
      </c>
      <c r="N703" t="str">
        <f t="shared" si="20"/>
        <v>Arabica</v>
      </c>
      <c r="O703" t="str">
        <f t="shared" si="21"/>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f>
        <v>vdunningji@independent.co.uk</v>
      </c>
      <c r="H704" s="2">
        <f>_xlfn.XLOOKUP(orders!C704,customers!$A$1:$A$1001,customers!G703:G1703,,0)</f>
        <v>0</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8">
        <f>INDEX(products!$A$1:$G$49,MATCH(orders!$D704,products!$A$1:$A$49,0),MATCH(orders!L$1,products!$A$1:$G$1,0))</f>
        <v>7.77</v>
      </c>
      <c r="M704" s="8">
        <f>L704*E704</f>
        <v>7.77</v>
      </c>
      <c r="N704" t="str">
        <f t="shared" si="20"/>
        <v>Arabica</v>
      </c>
      <c r="O704" t="str">
        <f t="shared" si="21"/>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f>
        <v/>
      </c>
      <c r="H705" s="2">
        <f>_xlfn.XLOOKUP(orders!C705,customers!$A$1:$A$1001,customers!G704:G1704,,0)</f>
        <v>0</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8">
        <f>INDEX(products!$A$1:$G$49,MATCH(orders!$D705,products!$A$1:$A$49,0),MATCH(orders!L$1,products!$A$1:$G$1,0))</f>
        <v>29.784999999999997</v>
      </c>
      <c r="M705" s="8">
        <f>L705*E705</f>
        <v>119.13999999999999</v>
      </c>
      <c r="N705" t="str">
        <f t="shared" si="20"/>
        <v>Liberica</v>
      </c>
      <c r="O705" t="str">
        <f t="shared" si="21"/>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f>
        <v/>
      </c>
      <c r="H706" s="2">
        <f>_xlfn.XLOOKUP(orders!C706,customers!$A$1:$A$1001,customers!G705:G1705,,0)</f>
        <v>0</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8">
        <f>INDEX(products!$A$1:$G$49,MATCH(orders!$D706,products!$A$1:$A$49,0),MATCH(orders!L$1,products!$A$1:$G$1,0))</f>
        <v>3.645</v>
      </c>
      <c r="M706" s="8">
        <f>L706*E706</f>
        <v>21.87</v>
      </c>
      <c r="N706" t="str">
        <f t="shared" si="20"/>
        <v>Excelsa</v>
      </c>
      <c r="O706" t="str">
        <f t="shared" si="21"/>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f>
        <v>sgehringjl@gnu.org</v>
      </c>
      <c r="H707" s="2">
        <f>_xlfn.XLOOKUP(orders!C707,customers!$A$1:$A$1001,customers!G706:G1706,,0)</f>
        <v>0</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8">
        <f>INDEX(products!$A$1:$G$49,MATCH(orders!$D707,products!$A$1:$A$49,0),MATCH(orders!L$1,products!$A$1:$G$1,0))</f>
        <v>8.91</v>
      </c>
      <c r="M707" s="8">
        <f>L707*E707</f>
        <v>17.82</v>
      </c>
      <c r="N707" t="str">
        <f t="shared" ref="N707:N770" si="22">IF(I707="Rob","Robusta",IF(I707="Exc","Excelsa",IF(I707="Ara","Arabica",IF(I707="Lib","Liberica",""))))</f>
        <v>Excelsa</v>
      </c>
      <c r="O707" t="str">
        <f t="shared" ref="O707:O770" si="23">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f>
        <v>bfallowesjm@purevolume.com</v>
      </c>
      <c r="H708" s="2">
        <f>_xlfn.XLOOKUP(orders!C708,customers!$A$1:$A$1001,customers!G707:G1707,,0)</f>
        <v>0</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8">
        <f>INDEX(products!$A$1:$G$49,MATCH(orders!$D708,products!$A$1:$A$49,0),MATCH(orders!L$1,products!$A$1:$G$1,0))</f>
        <v>4.125</v>
      </c>
      <c r="M708" s="8">
        <f>L708*E708</f>
        <v>12.375</v>
      </c>
      <c r="N708" t="str">
        <f t="shared" si="22"/>
        <v>Excelsa</v>
      </c>
      <c r="O708" t="str">
        <f t="shared" si="23"/>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f>
        <v/>
      </c>
      <c r="H709" s="2">
        <f>_xlfn.XLOOKUP(orders!C709,customers!$A$1:$A$1001,customers!G708:G1708,,0)</f>
        <v>0</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8">
        <f>INDEX(products!$A$1:$G$49,MATCH(orders!$D709,products!$A$1:$A$49,0),MATCH(orders!L$1,products!$A$1:$G$1,0))</f>
        <v>12.95</v>
      </c>
      <c r="M709" s="8">
        <f>L709*E709</f>
        <v>25.9</v>
      </c>
      <c r="N709" t="str">
        <f t="shared" si="22"/>
        <v>Liberica</v>
      </c>
      <c r="O709" t="str">
        <f t="shared" si="23"/>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f>
        <v>sdejo@newsvine.com</v>
      </c>
      <c r="H710" s="2">
        <f>_xlfn.XLOOKUP(orders!C710,customers!$A$1:$A$1001,customers!G709:G1709,,0)</f>
        <v>0</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8">
        <f>INDEX(products!$A$1:$G$49,MATCH(orders!$D710,products!$A$1:$A$49,0),MATCH(orders!L$1,products!$A$1:$G$1,0))</f>
        <v>6.75</v>
      </c>
      <c r="M710" s="8">
        <f>L710*E710</f>
        <v>13.5</v>
      </c>
      <c r="N710" t="str">
        <f t="shared" si="22"/>
        <v>Arabica</v>
      </c>
      <c r="O710" t="str">
        <f t="shared" si="23"/>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f>
        <v/>
      </c>
      <c r="H711" s="2">
        <f>_xlfn.XLOOKUP(orders!C711,customers!$A$1:$A$1001,customers!G710:G1710,,0)</f>
        <v>0</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8">
        <f>INDEX(products!$A$1:$G$49,MATCH(orders!$D711,products!$A$1:$A$49,0),MATCH(orders!L$1,products!$A$1:$G$1,0))</f>
        <v>8.91</v>
      </c>
      <c r="M711" s="8">
        <f>L711*E711</f>
        <v>17.82</v>
      </c>
      <c r="N711" t="str">
        <f t="shared" si="22"/>
        <v>Excelsa</v>
      </c>
      <c r="O711" t="str">
        <f t="shared" si="23"/>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f>
        <v>scountjq@nba.com</v>
      </c>
      <c r="H712" s="2">
        <f>_xlfn.XLOOKUP(orders!C712,customers!$A$1:$A$1001,customers!G711:G1711,,0)</f>
        <v>0</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8">
        <f>INDEX(products!$A$1:$G$49,MATCH(orders!$D712,products!$A$1:$A$49,0),MATCH(orders!L$1,products!$A$1:$G$1,0))</f>
        <v>8.25</v>
      </c>
      <c r="M712" s="8">
        <f>L712*E712</f>
        <v>24.75</v>
      </c>
      <c r="N712" t="str">
        <f t="shared" si="22"/>
        <v>Excelsa</v>
      </c>
      <c r="O712" t="str">
        <f t="shared" si="23"/>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f>
        <v>sraglesjr@blogtalkradio.com</v>
      </c>
      <c r="H713" s="2">
        <f>_xlfn.XLOOKUP(orders!C713,customers!$A$1:$A$1001,customers!G712:G1712,,0)</f>
        <v>0</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8">
        <f>INDEX(products!$A$1:$G$49,MATCH(orders!$D713,products!$A$1:$A$49,0),MATCH(orders!L$1,products!$A$1:$G$1,0))</f>
        <v>2.9849999999999999</v>
      </c>
      <c r="M713" s="8">
        <f>L713*E713</f>
        <v>17.91</v>
      </c>
      <c r="N713" t="str">
        <f t="shared" si="22"/>
        <v>Robusta</v>
      </c>
      <c r="O713" t="str">
        <f t="shared" si="23"/>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f>
        <v/>
      </c>
      <c r="H714" s="2">
        <f>_xlfn.XLOOKUP(orders!C714,customers!$A$1:$A$1001,customers!G713:G1713,,0)</f>
        <v>0</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8">
        <f>INDEX(products!$A$1:$G$49,MATCH(orders!$D714,products!$A$1:$A$49,0),MATCH(orders!L$1,products!$A$1:$G$1,0))</f>
        <v>8.25</v>
      </c>
      <c r="M714" s="8">
        <f>L714*E714</f>
        <v>16.5</v>
      </c>
      <c r="N714" t="str">
        <f t="shared" si="22"/>
        <v>Excelsa</v>
      </c>
      <c r="O714" t="str">
        <f t="shared" si="23"/>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f>
        <v>sbruunjt@blogtalkradio.com</v>
      </c>
      <c r="H715" s="2">
        <f>_xlfn.XLOOKUP(orders!C715,customers!$A$1:$A$1001,customers!G714:G1714,,0)</f>
        <v>0</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8">
        <f>INDEX(products!$A$1:$G$49,MATCH(orders!$D715,products!$A$1:$A$49,0),MATCH(orders!L$1,products!$A$1:$G$1,0))</f>
        <v>2.9849999999999999</v>
      </c>
      <c r="M715" s="8">
        <f>L715*E715</f>
        <v>2.9849999999999999</v>
      </c>
      <c r="N715" t="str">
        <f t="shared" si="22"/>
        <v>Robusta</v>
      </c>
      <c r="O715" t="str">
        <f t="shared" si="23"/>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f>
        <v>aplluju@dagondesign.com</v>
      </c>
      <c r="H716" s="2">
        <f>_xlfn.XLOOKUP(orders!C716,customers!$A$1:$A$1001,customers!G715:G1715,,0)</f>
        <v>0</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8">
        <f>INDEX(products!$A$1:$G$49,MATCH(orders!$D716,products!$A$1:$A$49,0),MATCH(orders!L$1,products!$A$1:$G$1,0))</f>
        <v>3.645</v>
      </c>
      <c r="M716" s="8">
        <f>L716*E716</f>
        <v>14.58</v>
      </c>
      <c r="N716" t="str">
        <f t="shared" si="22"/>
        <v>Excelsa</v>
      </c>
      <c r="O716" t="str">
        <f t="shared" si="23"/>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f>
        <v>gcornierjv@techcrunch.com</v>
      </c>
      <c r="H717" s="2">
        <f>_xlfn.XLOOKUP(orders!C717,customers!$A$1:$A$1001,customers!G716:G1716,,0)</f>
        <v>0</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8">
        <f>INDEX(products!$A$1:$G$49,MATCH(orders!$D717,products!$A$1:$A$49,0),MATCH(orders!L$1,products!$A$1:$G$1,0))</f>
        <v>14.85</v>
      </c>
      <c r="M717" s="8">
        <f>L717*E717</f>
        <v>89.1</v>
      </c>
      <c r="N717" t="str">
        <f t="shared" si="22"/>
        <v>Excelsa</v>
      </c>
      <c r="O717" t="str">
        <f t="shared" si="23"/>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f>
        <v>jdymokeje@prnewswire.com</v>
      </c>
      <c r="H718" s="2">
        <f>_xlfn.XLOOKUP(orders!C718,customers!$A$1:$A$1001,customers!G717:G1717,,0)</f>
        <v>0</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8">
        <f>INDEX(products!$A$1:$G$49,MATCH(orders!$D718,products!$A$1:$A$49,0),MATCH(orders!L$1,products!$A$1:$G$1,0))</f>
        <v>11.95</v>
      </c>
      <c r="M718" s="8">
        <f>L718*E718</f>
        <v>35.849999999999994</v>
      </c>
      <c r="N718" t="str">
        <f t="shared" si="22"/>
        <v>Robusta</v>
      </c>
      <c r="O718" t="str">
        <f t="shared" si="23"/>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f>
        <v>wharvisonjx@gizmodo.com</v>
      </c>
      <c r="H719" s="2">
        <f>_xlfn.XLOOKUP(orders!C719,customers!$A$1:$A$1001,customers!G718:G1718,,0)</f>
        <v>0</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8">
        <f>INDEX(products!$A$1:$G$49,MATCH(orders!$D719,products!$A$1:$A$49,0),MATCH(orders!L$1,products!$A$1:$G$1,0))</f>
        <v>22.884999999999998</v>
      </c>
      <c r="M719" s="8">
        <f>L719*E719</f>
        <v>68.655000000000001</v>
      </c>
      <c r="N719" t="str">
        <f t="shared" si="22"/>
        <v>Arabica</v>
      </c>
      <c r="O719" t="str">
        <f t="shared" si="23"/>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f>
        <v>dheafordjy@twitpic.com</v>
      </c>
      <c r="H720" s="2">
        <f>_xlfn.XLOOKUP(orders!C720,customers!$A$1:$A$1001,customers!G719:G1719,,0)</f>
        <v>0</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8">
        <f>INDEX(products!$A$1:$G$49,MATCH(orders!$D720,products!$A$1:$A$49,0),MATCH(orders!L$1,products!$A$1:$G$1,0))</f>
        <v>12.95</v>
      </c>
      <c r="M720" s="8">
        <f>L720*E720</f>
        <v>38.849999999999994</v>
      </c>
      <c r="N720" t="str">
        <f t="shared" si="22"/>
        <v>Liberica</v>
      </c>
      <c r="O720" t="str">
        <f t="shared" si="23"/>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f>
        <v>gfanthamjz@hexun.com</v>
      </c>
      <c r="H721" s="2">
        <f>_xlfn.XLOOKUP(orders!C721,customers!$A$1:$A$1001,customers!G720:G1720,,0)</f>
        <v>0</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8">
        <f>INDEX(products!$A$1:$G$49,MATCH(orders!$D721,products!$A$1:$A$49,0),MATCH(orders!L$1,products!$A$1:$G$1,0))</f>
        <v>15.85</v>
      </c>
      <c r="M721" s="8">
        <f>L721*E721</f>
        <v>79.25</v>
      </c>
      <c r="N721" t="str">
        <f t="shared" si="22"/>
        <v>Liberica</v>
      </c>
      <c r="O721" t="str">
        <f t="shared" si="23"/>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f>
        <v>rcrookshanksk0@unc.edu</v>
      </c>
      <c r="H722" s="2">
        <f>_xlfn.XLOOKUP(orders!C722,customers!$A$1:$A$1001,customers!G721:G1721,,0)</f>
        <v>0</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8">
        <f>INDEX(products!$A$1:$G$49,MATCH(orders!$D722,products!$A$1:$A$49,0),MATCH(orders!L$1,products!$A$1:$G$1,0))</f>
        <v>7.29</v>
      </c>
      <c r="M722" s="8">
        <f>L722*E722</f>
        <v>36.450000000000003</v>
      </c>
      <c r="N722" t="str">
        <f t="shared" si="22"/>
        <v>Excelsa</v>
      </c>
      <c r="O722" t="str">
        <f t="shared" si="23"/>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f>
        <v>nleakek1@cmu.edu</v>
      </c>
      <c r="H723" s="2">
        <f>_xlfn.XLOOKUP(orders!C723,customers!$A$1:$A$1001,customers!G722:G1722,,0)</f>
        <v>0</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8">
        <f>INDEX(products!$A$1:$G$49,MATCH(orders!$D723,products!$A$1:$A$49,0),MATCH(orders!L$1,products!$A$1:$G$1,0))</f>
        <v>2.9849999999999999</v>
      </c>
      <c r="M723" s="8">
        <f>L723*E723</f>
        <v>8.9550000000000001</v>
      </c>
      <c r="N723" t="str">
        <f t="shared" si="22"/>
        <v>Robusta</v>
      </c>
      <c r="O723" t="str">
        <f t="shared" si="23"/>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f>
        <v/>
      </c>
      <c r="H724" s="2">
        <f>_xlfn.XLOOKUP(orders!C724,customers!$A$1:$A$1001,customers!G723:G1723,,0)</f>
        <v>0</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8">
        <f>INDEX(products!$A$1:$G$49,MATCH(orders!$D724,products!$A$1:$A$49,0),MATCH(orders!L$1,products!$A$1:$G$1,0))</f>
        <v>12.15</v>
      </c>
      <c r="M724" s="8">
        <f>L724*E724</f>
        <v>24.3</v>
      </c>
      <c r="N724" t="str">
        <f t="shared" si="22"/>
        <v>Excelsa</v>
      </c>
      <c r="O724" t="str">
        <f t="shared" si="23"/>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f>
        <v>geilhersenk3@networksolutions.com</v>
      </c>
      <c r="H725" s="2">
        <f>_xlfn.XLOOKUP(orders!C725,customers!$A$1:$A$1001,customers!G724:G1724,,0)</f>
        <v>0</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8">
        <f>INDEX(products!$A$1:$G$49,MATCH(orders!$D725,products!$A$1:$A$49,0),MATCH(orders!L$1,products!$A$1:$G$1,0))</f>
        <v>31.624999999999996</v>
      </c>
      <c r="M725" s="8">
        <f>L725*E725</f>
        <v>63.249999999999993</v>
      </c>
      <c r="N725" t="str">
        <f t="shared" si="22"/>
        <v>Excelsa</v>
      </c>
      <c r="O725" t="str">
        <f t="shared" si="23"/>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f>
        <v/>
      </c>
      <c r="H726" s="2">
        <f>_xlfn.XLOOKUP(orders!C726,customers!$A$1:$A$1001,customers!G725:G1725,,0)</f>
        <v>0</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8">
        <f>INDEX(products!$A$1:$G$49,MATCH(orders!$D726,products!$A$1:$A$49,0),MATCH(orders!L$1,products!$A$1:$G$1,0))</f>
        <v>3.375</v>
      </c>
      <c r="M726" s="8">
        <f>L726*E726</f>
        <v>6.75</v>
      </c>
      <c r="N726" t="str">
        <f t="shared" si="22"/>
        <v>Arabica</v>
      </c>
      <c r="O726" t="str">
        <f t="shared" si="23"/>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f>
        <v>caleixok5@globo.com</v>
      </c>
      <c r="H727" s="2">
        <f>_xlfn.XLOOKUP(orders!C727,customers!$A$1:$A$1001,customers!G726:G1726,,0)</f>
        <v>0</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8">
        <f>INDEX(products!$A$1:$G$49,MATCH(orders!$D727,products!$A$1:$A$49,0),MATCH(orders!L$1,products!$A$1:$G$1,0))</f>
        <v>3.8849999999999998</v>
      </c>
      <c r="M727" s="8">
        <f>L727*E727</f>
        <v>23.31</v>
      </c>
      <c r="N727" t="str">
        <f t="shared" si="22"/>
        <v>Arabica</v>
      </c>
      <c r="O727" t="str">
        <f t="shared" si="23"/>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f>
        <v/>
      </c>
      <c r="H728" s="2">
        <f>_xlfn.XLOOKUP(orders!C728,customers!$A$1:$A$1001,customers!G727:G1727,,0)</f>
        <v>0</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8">
        <f>INDEX(products!$A$1:$G$49,MATCH(orders!$D728,products!$A$1:$A$49,0),MATCH(orders!L$1,products!$A$1:$G$1,0))</f>
        <v>36.454999999999998</v>
      </c>
      <c r="M728" s="8">
        <f>L728*E728</f>
        <v>145.82</v>
      </c>
      <c r="N728" t="str">
        <f t="shared" si="22"/>
        <v>Liberica</v>
      </c>
      <c r="O728" t="str">
        <f t="shared" si="23"/>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f>
        <v>rtomkowiczk7@bravesites.com</v>
      </c>
      <c r="H729" s="2">
        <f>_xlfn.XLOOKUP(orders!C729,customers!$A$1:$A$1001,customers!G728:G1728,,0)</f>
        <v>0</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8">
        <f>INDEX(products!$A$1:$G$49,MATCH(orders!$D729,products!$A$1:$A$49,0),MATCH(orders!L$1,products!$A$1:$G$1,0))</f>
        <v>5.97</v>
      </c>
      <c r="M729" s="8">
        <f>L729*E729</f>
        <v>29.849999999999998</v>
      </c>
      <c r="N729" t="str">
        <f t="shared" si="22"/>
        <v>Robusta</v>
      </c>
      <c r="O729" t="str">
        <f t="shared" si="23"/>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f>
        <v>rhuscroftk8@jimdo.com</v>
      </c>
      <c r="H730" s="2">
        <f>_xlfn.XLOOKUP(orders!C730,customers!$A$1:$A$1001,customers!G729:G1729,,0)</f>
        <v>0</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8">
        <f>INDEX(products!$A$1:$G$49,MATCH(orders!$D730,products!$A$1:$A$49,0),MATCH(orders!L$1,products!$A$1:$G$1,0))</f>
        <v>7.29</v>
      </c>
      <c r="M730" s="8">
        <f>L730*E730</f>
        <v>21.87</v>
      </c>
      <c r="N730" t="str">
        <f t="shared" si="22"/>
        <v>Excelsa</v>
      </c>
      <c r="O730" t="str">
        <f t="shared" si="23"/>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f>
        <v>sscurrerk9@flavors.me</v>
      </c>
      <c r="H731" s="2">
        <f>_xlfn.XLOOKUP(orders!C731,customers!$A$1:$A$1001,customers!G730:G1730,,0)</f>
        <v>0</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8">
        <f>INDEX(products!$A$1:$G$49,MATCH(orders!$D731,products!$A$1:$A$49,0),MATCH(orders!L$1,products!$A$1:$G$1,0))</f>
        <v>4.3650000000000002</v>
      </c>
      <c r="M731" s="8">
        <f>L731*E731</f>
        <v>4.3650000000000002</v>
      </c>
      <c r="N731" t="str">
        <f t="shared" si="22"/>
        <v>Liberica</v>
      </c>
      <c r="O731" t="str">
        <f t="shared" si="23"/>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f>
        <v>arudramka@prnewswire.com</v>
      </c>
      <c r="H732" s="2">
        <f>_xlfn.XLOOKUP(orders!C732,customers!$A$1:$A$1001,customers!G731:G1731,,0)</f>
        <v>0</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8">
        <f>INDEX(products!$A$1:$G$49,MATCH(orders!$D732,products!$A$1:$A$49,0),MATCH(orders!L$1,products!$A$1:$G$1,0))</f>
        <v>36.454999999999998</v>
      </c>
      <c r="M732" s="8">
        <f>L732*E732</f>
        <v>36.454999999999998</v>
      </c>
      <c r="N732" t="str">
        <f t="shared" si="22"/>
        <v>Liberica</v>
      </c>
      <c r="O732" t="str">
        <f t="shared" si="23"/>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f>
        <v/>
      </c>
      <c r="H733" s="2">
        <f>_xlfn.XLOOKUP(orders!C733,customers!$A$1:$A$1001,customers!G732:G1732,,0)</f>
        <v>0</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8">
        <f>INDEX(products!$A$1:$G$49,MATCH(orders!$D733,products!$A$1:$A$49,0),MATCH(orders!L$1,products!$A$1:$G$1,0))</f>
        <v>3.8849999999999998</v>
      </c>
      <c r="M733" s="8">
        <f>L733*E733</f>
        <v>15.54</v>
      </c>
      <c r="N733" t="str">
        <f t="shared" si="22"/>
        <v>Liberica</v>
      </c>
      <c r="O733" t="str">
        <f t="shared" si="23"/>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f>
        <v>jmahakc@cyberchimps.com</v>
      </c>
      <c r="H734" s="2">
        <f>_xlfn.XLOOKUP(orders!C734,customers!$A$1:$A$1001,customers!G733:G1733,,0)</f>
        <v>0</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8">
        <f>INDEX(products!$A$1:$G$49,MATCH(orders!$D734,products!$A$1:$A$49,0),MATCH(orders!L$1,products!$A$1:$G$1,0))</f>
        <v>4.4550000000000001</v>
      </c>
      <c r="M734" s="8">
        <f>L734*E734</f>
        <v>8.91</v>
      </c>
      <c r="N734" t="str">
        <f t="shared" si="22"/>
        <v>Excelsa</v>
      </c>
      <c r="O734" t="str">
        <f t="shared" si="23"/>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f>
        <v>gclemonkd@networksolutions.com</v>
      </c>
      <c r="H735" s="2">
        <f>_xlfn.XLOOKUP(orders!C735,customers!$A$1:$A$1001,customers!G734:G1734,,0)</f>
        <v>0</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8">
        <f>INDEX(products!$A$1:$G$49,MATCH(orders!$D735,products!$A$1:$A$49,0),MATCH(orders!L$1,products!$A$1:$G$1,0))</f>
        <v>33.464999999999996</v>
      </c>
      <c r="M735" s="8">
        <f>L735*E735</f>
        <v>100.39499999999998</v>
      </c>
      <c r="N735" t="str">
        <f t="shared" si="22"/>
        <v>Liberica</v>
      </c>
      <c r="O735" t="str">
        <f t="shared" si="23"/>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f>
        <v/>
      </c>
      <c r="H736" s="2">
        <f>_xlfn.XLOOKUP(orders!C736,customers!$A$1:$A$1001,customers!G735:G1735,,0)</f>
        <v>0</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8">
        <f>INDEX(products!$A$1:$G$49,MATCH(orders!$D736,products!$A$1:$A$49,0),MATCH(orders!L$1,products!$A$1:$G$1,0))</f>
        <v>2.6849999999999996</v>
      </c>
      <c r="M736" s="8">
        <f>L736*E736</f>
        <v>13.424999999999997</v>
      </c>
      <c r="N736" t="str">
        <f t="shared" si="22"/>
        <v>Robusta</v>
      </c>
      <c r="O736" t="str">
        <f t="shared" si="23"/>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f>
        <v>bpollinskf@shinystat.com</v>
      </c>
      <c r="H737" s="2">
        <f>_xlfn.XLOOKUP(orders!C737,customers!$A$1:$A$1001,customers!G736:G1736,,0)</f>
        <v>0</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8">
        <f>INDEX(products!$A$1:$G$49,MATCH(orders!$D737,products!$A$1:$A$49,0),MATCH(orders!L$1,products!$A$1:$G$1,0))</f>
        <v>3.645</v>
      </c>
      <c r="M737" s="8">
        <f>L737*E737</f>
        <v>21.87</v>
      </c>
      <c r="N737" t="str">
        <f t="shared" si="22"/>
        <v>Excelsa</v>
      </c>
      <c r="O737" t="str">
        <f t="shared" si="23"/>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f>
        <v>jtoyekg@pinterest.com</v>
      </c>
      <c r="H738" s="2">
        <f>_xlfn.XLOOKUP(orders!C738,customers!$A$1:$A$1001,customers!G737:G1737,,0)</f>
        <v>0</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8">
        <f>INDEX(products!$A$1:$G$49,MATCH(orders!$D738,products!$A$1:$A$49,0),MATCH(orders!L$1,products!$A$1:$G$1,0))</f>
        <v>12.95</v>
      </c>
      <c r="M738" s="8">
        <f>L738*E738</f>
        <v>25.9</v>
      </c>
      <c r="N738" t="str">
        <f t="shared" si="22"/>
        <v>Liberica</v>
      </c>
      <c r="O738" t="str">
        <f t="shared" si="23"/>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f>
        <v>clinskillkh@sphinn.com</v>
      </c>
      <c r="H739" s="2">
        <f>_xlfn.XLOOKUP(orders!C739,customers!$A$1:$A$1001,customers!G738:G1738,,0)</f>
        <v>0</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8">
        <f>INDEX(products!$A$1:$G$49,MATCH(orders!$D739,products!$A$1:$A$49,0),MATCH(orders!L$1,products!$A$1:$G$1,0))</f>
        <v>11.25</v>
      </c>
      <c r="M739" s="8">
        <f>L739*E739</f>
        <v>56.25</v>
      </c>
      <c r="N739" t="str">
        <f t="shared" si="22"/>
        <v>Arabica</v>
      </c>
      <c r="O739" t="str">
        <f t="shared" si="23"/>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f>
        <v>nvigrasski@ezinearticles.com</v>
      </c>
      <c r="H740" s="2">
        <f>_xlfn.XLOOKUP(orders!C740,customers!$A$1:$A$1001,customers!G739:G1739,,0)</f>
        <v>0</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8">
        <f>INDEX(products!$A$1:$G$49,MATCH(orders!$D740,products!$A$1:$A$49,0),MATCH(orders!L$1,products!$A$1:$G$1,0))</f>
        <v>3.5849999999999995</v>
      </c>
      <c r="M740" s="8">
        <f>L740*E740</f>
        <v>10.754999999999999</v>
      </c>
      <c r="N740" t="str">
        <f t="shared" si="22"/>
        <v>Robusta</v>
      </c>
      <c r="O740" t="str">
        <f t="shared" si="23"/>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f>
        <v>jdymokeje@prnewswire.com</v>
      </c>
      <c r="H741" s="2">
        <f>_xlfn.XLOOKUP(orders!C741,customers!$A$1:$A$1001,customers!G740:G1740,,0)</f>
        <v>0</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8">
        <f>INDEX(products!$A$1:$G$49,MATCH(orders!$D741,products!$A$1:$A$49,0),MATCH(orders!L$1,products!$A$1:$G$1,0))</f>
        <v>3.645</v>
      </c>
      <c r="M741" s="8">
        <f>L741*E741</f>
        <v>18.225000000000001</v>
      </c>
      <c r="N741" t="str">
        <f t="shared" si="22"/>
        <v>Excelsa</v>
      </c>
      <c r="O741" t="str">
        <f t="shared" si="23"/>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f>
        <v>kcragellkk@google.com</v>
      </c>
      <c r="H742" s="2">
        <f>_xlfn.XLOOKUP(orders!C742,customers!$A$1:$A$1001,customers!G741:G1741,,0)</f>
        <v>0</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8">
        <f>INDEX(products!$A$1:$G$49,MATCH(orders!$D742,products!$A$1:$A$49,0),MATCH(orders!L$1,products!$A$1:$G$1,0))</f>
        <v>7.169999999999999</v>
      </c>
      <c r="M742" s="8">
        <f>L742*E742</f>
        <v>28.679999999999996</v>
      </c>
      <c r="N742" t="str">
        <f t="shared" si="22"/>
        <v>Robusta</v>
      </c>
      <c r="O742" t="str">
        <f t="shared" si="23"/>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f>
        <v>libertkl@huffingtonpost.com</v>
      </c>
      <c r="H743" s="2">
        <f>_xlfn.XLOOKUP(orders!C743,customers!$A$1:$A$1001,customers!G742:G1742,,0)</f>
        <v>0</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8">
        <f>INDEX(products!$A$1:$G$49,MATCH(orders!$D743,products!$A$1:$A$49,0),MATCH(orders!L$1,products!$A$1:$G$1,0))</f>
        <v>4.3650000000000002</v>
      </c>
      <c r="M743" s="8">
        <f>L743*E743</f>
        <v>8.73</v>
      </c>
      <c r="N743" t="str">
        <f t="shared" si="22"/>
        <v>Liberica</v>
      </c>
      <c r="O743" t="str">
        <f t="shared" si="23"/>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f>
        <v>rlidgeykm@vimeo.com</v>
      </c>
      <c r="H744" s="2">
        <f>_xlfn.XLOOKUP(orders!C744,customers!$A$1:$A$1001,customers!G743:G1743,,0)</f>
        <v>0</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8">
        <f>INDEX(products!$A$1:$G$49,MATCH(orders!$D744,products!$A$1:$A$49,0),MATCH(orders!L$1,products!$A$1:$G$1,0))</f>
        <v>14.55</v>
      </c>
      <c r="M744" s="8">
        <f>L744*E744</f>
        <v>58.2</v>
      </c>
      <c r="N744" t="str">
        <f t="shared" si="22"/>
        <v>Liberica</v>
      </c>
      <c r="O744" t="str">
        <f t="shared" si="23"/>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f>
        <v>tcastagnekn@wikia.com</v>
      </c>
      <c r="H745" s="2">
        <f>_xlfn.XLOOKUP(orders!C745,customers!$A$1:$A$1001,customers!G744:G1744,,0)</f>
        <v>0</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8">
        <f>INDEX(products!$A$1:$G$49,MATCH(orders!$D745,products!$A$1:$A$49,0),MATCH(orders!L$1,products!$A$1:$G$1,0))</f>
        <v>5.97</v>
      </c>
      <c r="M745" s="8">
        <f>L745*E745</f>
        <v>17.91</v>
      </c>
      <c r="N745" t="str">
        <f t="shared" si="22"/>
        <v>Arabica</v>
      </c>
      <c r="O745" t="str">
        <f t="shared" si="23"/>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f>
        <v/>
      </c>
      <c r="H746" s="2">
        <f>_xlfn.XLOOKUP(orders!C746,customers!$A$1:$A$1001,customers!G745:G1745,,0)</f>
        <v>0</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8">
        <f>INDEX(products!$A$1:$G$49,MATCH(orders!$D746,products!$A$1:$A$49,0),MATCH(orders!L$1,products!$A$1:$G$1,0))</f>
        <v>2.9849999999999999</v>
      </c>
      <c r="M746" s="8">
        <f>L746*E746</f>
        <v>17.91</v>
      </c>
      <c r="N746" t="str">
        <f t="shared" si="22"/>
        <v>Robusta</v>
      </c>
      <c r="O746" t="str">
        <f t="shared" si="23"/>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f>
        <v>jhaldenkp@comcast.net</v>
      </c>
      <c r="H747" s="2">
        <f>_xlfn.XLOOKUP(orders!C747,customers!$A$1:$A$1001,customers!G746:G1746,,0)</f>
        <v>0</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8">
        <f>INDEX(products!$A$1:$G$49,MATCH(orders!$D747,products!$A$1:$A$49,0),MATCH(orders!L$1,products!$A$1:$G$1,0))</f>
        <v>7.29</v>
      </c>
      <c r="M747" s="8">
        <f>L747*E747</f>
        <v>14.58</v>
      </c>
      <c r="N747" t="str">
        <f t="shared" si="22"/>
        <v>Excelsa</v>
      </c>
      <c r="O747" t="str">
        <f t="shared" si="23"/>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f>
        <v>holliffkq@sciencedirect.com</v>
      </c>
      <c r="H748" s="2">
        <f>_xlfn.XLOOKUP(orders!C748,customers!$A$1:$A$1001,customers!G747:G1747,,0)</f>
        <v>0</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8">
        <f>INDEX(products!$A$1:$G$49,MATCH(orders!$D748,products!$A$1:$A$49,0),MATCH(orders!L$1,products!$A$1:$G$1,0))</f>
        <v>11.25</v>
      </c>
      <c r="M748" s="8">
        <f>L748*E748</f>
        <v>33.75</v>
      </c>
      <c r="N748" t="str">
        <f t="shared" si="22"/>
        <v>Arabica</v>
      </c>
      <c r="O748" t="str">
        <f t="shared" si="23"/>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f>
        <v>tquadrikr@opensource.org</v>
      </c>
      <c r="H749" s="2">
        <f>_xlfn.XLOOKUP(orders!C749,customers!$A$1:$A$1001,customers!G748:G1748,,0)</f>
        <v>0</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8">
        <f>INDEX(products!$A$1:$G$49,MATCH(orders!$D749,products!$A$1:$A$49,0),MATCH(orders!L$1,products!$A$1:$G$1,0))</f>
        <v>8.73</v>
      </c>
      <c r="M749" s="8">
        <f>L749*E749</f>
        <v>34.92</v>
      </c>
      <c r="N749" t="str">
        <f t="shared" si="22"/>
        <v>Liberica</v>
      </c>
      <c r="O749" t="str">
        <f t="shared" si="23"/>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f>
        <v>feshmadeks@umn.edu</v>
      </c>
      <c r="H750" s="2">
        <f>_xlfn.XLOOKUP(orders!C750,customers!$A$1:$A$1001,customers!G749:G1749,,0)</f>
        <v>0</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8">
        <f>INDEX(products!$A$1:$G$49,MATCH(orders!$D750,products!$A$1:$A$49,0),MATCH(orders!L$1,products!$A$1:$G$1,0))</f>
        <v>7.29</v>
      </c>
      <c r="M750" s="8">
        <f>L750*E750</f>
        <v>14.58</v>
      </c>
      <c r="N750" t="str">
        <f t="shared" si="22"/>
        <v>Excelsa</v>
      </c>
      <c r="O750" t="str">
        <f t="shared" si="23"/>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f>
        <v>moilierkt@paginegialle.it</v>
      </c>
      <c r="H751" s="2">
        <f>_xlfn.XLOOKUP(orders!C751,customers!$A$1:$A$1001,customers!G750:G1750,,0)</f>
        <v>0</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8">
        <f>INDEX(products!$A$1:$G$49,MATCH(orders!$D751,products!$A$1:$A$49,0),MATCH(orders!L$1,products!$A$1:$G$1,0))</f>
        <v>2.6849999999999996</v>
      </c>
      <c r="M751" s="8">
        <f>L751*E751</f>
        <v>5.3699999999999992</v>
      </c>
      <c r="N751" t="str">
        <f t="shared" si="22"/>
        <v>Robusta</v>
      </c>
      <c r="O751" t="str">
        <f t="shared" si="23"/>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f>
        <v/>
      </c>
      <c r="H752" s="2">
        <f>_xlfn.XLOOKUP(orders!C752,customers!$A$1:$A$1001,customers!G751:G1751,,0)</f>
        <v>0</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8">
        <f>INDEX(products!$A$1:$G$49,MATCH(orders!$D752,products!$A$1:$A$49,0),MATCH(orders!L$1,products!$A$1:$G$1,0))</f>
        <v>5.97</v>
      </c>
      <c r="M752" s="8">
        <f>L752*E752</f>
        <v>5.97</v>
      </c>
      <c r="N752" t="str">
        <f t="shared" si="22"/>
        <v>Robusta</v>
      </c>
      <c r="O752" t="str">
        <f t="shared" si="23"/>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f>
        <v>vshoebothamkv@redcross.org</v>
      </c>
      <c r="H753" s="2">
        <f>_xlfn.XLOOKUP(orders!C753,customers!$A$1:$A$1001,customers!G752:G1752,,0)</f>
        <v>0</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8">
        <f>INDEX(products!$A$1:$G$49,MATCH(orders!$D753,products!$A$1:$A$49,0),MATCH(orders!L$1,products!$A$1:$G$1,0))</f>
        <v>9.51</v>
      </c>
      <c r="M753" s="8">
        <f>L753*E753</f>
        <v>19.02</v>
      </c>
      <c r="N753" t="str">
        <f t="shared" si="22"/>
        <v>Liberica</v>
      </c>
      <c r="O753" t="str">
        <f t="shared" si="23"/>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f>
        <v>bsterkekw@biblegateway.com</v>
      </c>
      <c r="H754" s="2">
        <f>_xlfn.XLOOKUP(orders!C754,customers!$A$1:$A$1001,customers!G753:G1753,,0)</f>
        <v>0</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8">
        <f>INDEX(products!$A$1:$G$49,MATCH(orders!$D754,products!$A$1:$A$49,0),MATCH(orders!L$1,products!$A$1:$G$1,0))</f>
        <v>13.75</v>
      </c>
      <c r="M754" s="8">
        <f>L754*E754</f>
        <v>27.5</v>
      </c>
      <c r="N754" t="str">
        <f t="shared" si="22"/>
        <v>Excelsa</v>
      </c>
      <c r="O754" t="str">
        <f t="shared" si="23"/>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f>
        <v>scaponkx@craigslist.org</v>
      </c>
      <c r="H755" s="2">
        <f>_xlfn.XLOOKUP(orders!C755,customers!$A$1:$A$1001,customers!G754:G1754,,0)</f>
        <v>0</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8">
        <f>INDEX(products!$A$1:$G$49,MATCH(orders!$D755,products!$A$1:$A$49,0),MATCH(orders!L$1,products!$A$1:$G$1,0))</f>
        <v>5.97</v>
      </c>
      <c r="M755" s="8">
        <f>L755*E755</f>
        <v>29.849999999999998</v>
      </c>
      <c r="N755" t="str">
        <f t="shared" si="22"/>
        <v>Arabica</v>
      </c>
      <c r="O755" t="str">
        <f t="shared" si="23"/>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f>
        <v>jdymokeje@prnewswire.com</v>
      </c>
      <c r="H756" s="2">
        <f>_xlfn.XLOOKUP(orders!C756,customers!$A$1:$A$1001,customers!G755:G1755,,0)</f>
        <v>0</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8">
        <f>INDEX(products!$A$1:$G$49,MATCH(orders!$D756,products!$A$1:$A$49,0),MATCH(orders!L$1,products!$A$1:$G$1,0))</f>
        <v>2.9849999999999999</v>
      </c>
      <c r="M756" s="8">
        <f>L756*E756</f>
        <v>17.91</v>
      </c>
      <c r="N756" t="str">
        <f t="shared" si="22"/>
        <v>Arabica</v>
      </c>
      <c r="O756" t="str">
        <f t="shared" si="23"/>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f>
        <v>fconstancekz@ifeng.com</v>
      </c>
      <c r="H757" s="2">
        <f>_xlfn.XLOOKUP(orders!C757,customers!$A$1:$A$1001,customers!G756:G1756,,0)</f>
        <v>0</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8">
        <f>INDEX(products!$A$1:$G$49,MATCH(orders!$D757,products!$A$1:$A$49,0),MATCH(orders!L$1,products!$A$1:$G$1,0))</f>
        <v>4.7549999999999999</v>
      </c>
      <c r="M757" s="8">
        <f>L757*E757</f>
        <v>28.53</v>
      </c>
      <c r="N757" t="str">
        <f t="shared" si="22"/>
        <v>Liberica</v>
      </c>
      <c r="O757" t="str">
        <f t="shared" si="23"/>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f>
        <v>fsulmanl0@washington.edu</v>
      </c>
      <c r="H758" s="2">
        <f>_xlfn.XLOOKUP(orders!C758,customers!$A$1:$A$1001,customers!G757:G1757,,0)</f>
        <v>0</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8">
        <f>INDEX(products!$A$1:$G$49,MATCH(orders!$D758,products!$A$1:$A$49,0),MATCH(orders!L$1,products!$A$1:$G$1,0))</f>
        <v>8.9499999999999993</v>
      </c>
      <c r="M758" s="8">
        <f>L758*E758</f>
        <v>35.799999999999997</v>
      </c>
      <c r="N758" t="str">
        <f t="shared" si="22"/>
        <v>Robusta</v>
      </c>
      <c r="O758" t="str">
        <f t="shared" si="23"/>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f>
        <v>dhollymanl1@ibm.com</v>
      </c>
      <c r="H759" s="2">
        <f>_xlfn.XLOOKUP(orders!C759,customers!$A$1:$A$1001,customers!G758:G1758,,0)</f>
        <v>0</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8">
        <f>INDEX(products!$A$1:$G$49,MATCH(orders!$D759,products!$A$1:$A$49,0),MATCH(orders!L$1,products!$A$1:$G$1,0))</f>
        <v>5.97</v>
      </c>
      <c r="M759" s="8">
        <f>L759*E759</f>
        <v>17.91</v>
      </c>
      <c r="N759" t="str">
        <f t="shared" si="22"/>
        <v>Arabica</v>
      </c>
      <c r="O759" t="str">
        <f t="shared" si="23"/>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f>
        <v>lnardonil2@hao123.com</v>
      </c>
      <c r="H760" s="2">
        <f>_xlfn.XLOOKUP(orders!C760,customers!$A$1:$A$1001,customers!G759:G1759,,0)</f>
        <v>0</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8">
        <f>INDEX(products!$A$1:$G$49,MATCH(orders!$D760,products!$A$1:$A$49,0),MATCH(orders!L$1,products!$A$1:$G$1,0))</f>
        <v>8.9499999999999993</v>
      </c>
      <c r="M760" s="8">
        <f>L760*E760</f>
        <v>8.9499999999999993</v>
      </c>
      <c r="N760" t="str">
        <f t="shared" si="22"/>
        <v>Robusta</v>
      </c>
      <c r="O760" t="str">
        <f t="shared" si="23"/>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f>
        <v>dyarhaml3@moonfruit.com</v>
      </c>
      <c r="H761" s="2">
        <f>_xlfn.XLOOKUP(orders!C761,customers!$A$1:$A$1001,customers!G760:G1760,,0)</f>
        <v>0</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8">
        <f>INDEX(products!$A$1:$G$49,MATCH(orders!$D761,products!$A$1:$A$49,0),MATCH(orders!L$1,products!$A$1:$G$1,0))</f>
        <v>29.784999999999997</v>
      </c>
      <c r="M761" s="8">
        <f>L761*E761</f>
        <v>29.784999999999997</v>
      </c>
      <c r="N761" t="str">
        <f t="shared" si="22"/>
        <v>Liberica</v>
      </c>
      <c r="O761" t="str">
        <f t="shared" si="23"/>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f>
        <v>aferreal4@wikia.com</v>
      </c>
      <c r="H762" s="2">
        <f>_xlfn.XLOOKUP(orders!C762,customers!$A$1:$A$1001,customers!G761:G1761,,0)</f>
        <v>0</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8">
        <f>INDEX(products!$A$1:$G$49,MATCH(orders!$D762,products!$A$1:$A$49,0),MATCH(orders!L$1,products!$A$1:$G$1,0))</f>
        <v>8.91</v>
      </c>
      <c r="M762" s="8">
        <f>L762*E762</f>
        <v>44.55</v>
      </c>
      <c r="N762" t="str">
        <f t="shared" si="22"/>
        <v>Excelsa</v>
      </c>
      <c r="O762" t="str">
        <f t="shared" si="23"/>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f>
        <v>ckendrickl5@webnode.com</v>
      </c>
      <c r="H763" s="2">
        <f>_xlfn.XLOOKUP(orders!C763,customers!$A$1:$A$1001,customers!G762:G1762,,0)</f>
        <v>0</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8">
        <f>INDEX(products!$A$1:$G$49,MATCH(orders!$D763,products!$A$1:$A$49,0),MATCH(orders!L$1,products!$A$1:$G$1,0))</f>
        <v>14.85</v>
      </c>
      <c r="M763" s="8">
        <f>L763*E763</f>
        <v>89.1</v>
      </c>
      <c r="N763" t="str">
        <f t="shared" si="22"/>
        <v>Excelsa</v>
      </c>
      <c r="O763" t="str">
        <f t="shared" si="23"/>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f>
        <v>sdanilchikl6@mit.edu</v>
      </c>
      <c r="H764" s="2">
        <f>_xlfn.XLOOKUP(orders!C764,customers!$A$1:$A$1001,customers!G763:G1763,,0)</f>
        <v>0</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8">
        <f>INDEX(products!$A$1:$G$49,MATCH(orders!$D764,products!$A$1:$A$49,0),MATCH(orders!L$1,products!$A$1:$G$1,0))</f>
        <v>8.73</v>
      </c>
      <c r="M764" s="8">
        <f>L764*E764</f>
        <v>43.650000000000006</v>
      </c>
      <c r="N764" t="str">
        <f t="shared" si="22"/>
        <v>Liberica</v>
      </c>
      <c r="O764" t="str">
        <f t="shared" si="23"/>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f>
        <v/>
      </c>
      <c r="H765" s="2">
        <f>_xlfn.XLOOKUP(orders!C765,customers!$A$1:$A$1001,customers!G764:G1764,,0)</f>
        <v>0</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8">
        <f>INDEX(products!$A$1:$G$49,MATCH(orders!$D765,products!$A$1:$A$49,0),MATCH(orders!L$1,products!$A$1:$G$1,0))</f>
        <v>7.77</v>
      </c>
      <c r="M765" s="8">
        <f>L765*E765</f>
        <v>23.31</v>
      </c>
      <c r="N765" t="str">
        <f t="shared" si="22"/>
        <v>Arabica</v>
      </c>
      <c r="O765" t="str">
        <f t="shared" si="23"/>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f>
        <v>bfolomkinl8@yolasite.com</v>
      </c>
      <c r="H766" s="2">
        <f>_xlfn.XLOOKUP(orders!C766,customers!$A$1:$A$1001,customers!G765:G1765,,0)</f>
        <v>0</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8">
        <f>INDEX(products!$A$1:$G$49,MATCH(orders!$D766,products!$A$1:$A$49,0),MATCH(orders!L$1,products!$A$1:$G$1,0))</f>
        <v>29.784999999999997</v>
      </c>
      <c r="M766" s="8">
        <f>L766*E766</f>
        <v>178.70999999999998</v>
      </c>
      <c r="N766" t="str">
        <f t="shared" si="22"/>
        <v>Arabica</v>
      </c>
      <c r="O766" t="str">
        <f t="shared" si="23"/>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f>
        <v>rpursglovel9@biblegateway.com</v>
      </c>
      <c r="H767" s="2">
        <f>_xlfn.XLOOKUP(orders!C767,customers!$A$1:$A$1001,customers!G766:G1766,,0)</f>
        <v>0</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8">
        <f>INDEX(products!$A$1:$G$49,MATCH(orders!$D767,products!$A$1:$A$49,0),MATCH(orders!L$1,products!$A$1:$G$1,0))</f>
        <v>9.9499999999999993</v>
      </c>
      <c r="M767" s="8">
        <f>L767*E767</f>
        <v>59.699999999999996</v>
      </c>
      <c r="N767" t="str">
        <f t="shared" si="22"/>
        <v>Robusta</v>
      </c>
      <c r="O767" t="str">
        <f t="shared" si="23"/>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f>
        <v>rpursglovel9@biblegateway.com</v>
      </c>
      <c r="H768" s="2">
        <f>_xlfn.XLOOKUP(orders!C768,customers!$A$1:$A$1001,customers!G767:G1767,,0)</f>
        <v>0</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8">
        <f>INDEX(products!$A$1:$G$49,MATCH(orders!$D768,products!$A$1:$A$49,0),MATCH(orders!L$1,products!$A$1:$G$1,0))</f>
        <v>7.77</v>
      </c>
      <c r="M768" s="8">
        <f>L768*E768</f>
        <v>15.54</v>
      </c>
      <c r="N768" t="str">
        <f t="shared" si="22"/>
        <v>Arabica</v>
      </c>
      <c r="O768" t="str">
        <f t="shared" si="23"/>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f>
        <v>fconstancekz@ifeng.com</v>
      </c>
      <c r="H769" s="2">
        <f>_xlfn.XLOOKUP(orders!C769,customers!$A$1:$A$1001,customers!G768:G1768,,0)</f>
        <v>0</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8">
        <f>INDEX(products!$A$1:$G$49,MATCH(orders!$D769,products!$A$1:$A$49,0),MATCH(orders!L$1,products!$A$1:$G$1,0))</f>
        <v>29.784999999999997</v>
      </c>
      <c r="M769" s="8">
        <f>L769*E769</f>
        <v>89.35499999999999</v>
      </c>
      <c r="N769" t="str">
        <f t="shared" si="22"/>
        <v>Arabica</v>
      </c>
      <c r="O769" t="str">
        <f t="shared" si="23"/>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f>
        <v>fconstancekz@ifeng.com</v>
      </c>
      <c r="H770" s="2">
        <f>_xlfn.XLOOKUP(orders!C770,customers!$A$1:$A$1001,customers!G769:G1769,,0)</f>
        <v>0</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8">
        <f>INDEX(products!$A$1:$G$49,MATCH(orders!$D770,products!$A$1:$A$49,0),MATCH(orders!L$1,products!$A$1:$G$1,0))</f>
        <v>11.95</v>
      </c>
      <c r="M770" s="8">
        <f>L770*E770</f>
        <v>23.9</v>
      </c>
      <c r="N770" t="str">
        <f t="shared" si="22"/>
        <v>Robusta</v>
      </c>
      <c r="O770" t="str">
        <f t="shared" si="23"/>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f>
        <v>deburahld@google.co.jp</v>
      </c>
      <c r="H771" s="2">
        <f>_xlfn.XLOOKUP(orders!C771,customers!$A$1:$A$1001,customers!G770:G1770,,0)</f>
        <v>0</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8">
        <f>INDEX(products!$A$1:$G$49,MATCH(orders!$D771,products!$A$1:$A$49,0),MATCH(orders!L$1,products!$A$1:$G$1,0))</f>
        <v>22.884999999999998</v>
      </c>
      <c r="M771" s="8">
        <f>L771*E771</f>
        <v>137.31</v>
      </c>
      <c r="N771" t="str">
        <f t="shared" ref="N771:N834" si="24">IF(I771="Rob","Robusta",IF(I771="Exc","Excelsa",IF(I771="Ara","Arabica",IF(I771="Lib","Liberica",""))))</f>
        <v>Robusta</v>
      </c>
      <c r="O771" t="str">
        <f t="shared" ref="O771:O834" si="25">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f>
        <v>mbrimilcombele@cnn.com</v>
      </c>
      <c r="H772" s="2">
        <f>_xlfn.XLOOKUP(orders!C772,customers!$A$1:$A$1001,customers!G771:G1771,,0)</f>
        <v>0</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8">
        <f>INDEX(products!$A$1:$G$49,MATCH(orders!$D772,products!$A$1:$A$49,0),MATCH(orders!L$1,products!$A$1:$G$1,0))</f>
        <v>9.9499999999999993</v>
      </c>
      <c r="M772" s="8">
        <f>L772*E772</f>
        <v>9.9499999999999993</v>
      </c>
      <c r="N772" t="str">
        <f t="shared" si="24"/>
        <v>Arabica</v>
      </c>
      <c r="O772" t="str">
        <f t="shared" si="25"/>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f>
        <v>sbollamlf@list-manage.com</v>
      </c>
      <c r="H773" s="2">
        <f>_xlfn.XLOOKUP(orders!C773,customers!$A$1:$A$1001,customers!G772:G1772,,0)</f>
        <v>0</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8">
        <f>INDEX(products!$A$1:$G$49,MATCH(orders!$D773,products!$A$1:$A$49,0),MATCH(orders!L$1,products!$A$1:$G$1,0))</f>
        <v>7.169999999999999</v>
      </c>
      <c r="M773" s="8">
        <f>L773*E773</f>
        <v>21.509999999999998</v>
      </c>
      <c r="N773" t="str">
        <f t="shared" si="24"/>
        <v>Robusta</v>
      </c>
      <c r="O773" t="str">
        <f t="shared" si="25"/>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f>
        <v/>
      </c>
      <c r="H774" s="2">
        <f>_xlfn.XLOOKUP(orders!C774,customers!$A$1:$A$1001,customers!G773:G1773,,0)</f>
        <v>0</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8">
        <f>INDEX(products!$A$1:$G$49,MATCH(orders!$D774,products!$A$1:$A$49,0),MATCH(orders!L$1,products!$A$1:$G$1,0))</f>
        <v>13.75</v>
      </c>
      <c r="M774" s="8">
        <f>L774*E774</f>
        <v>82.5</v>
      </c>
      <c r="N774" t="str">
        <f t="shared" si="24"/>
        <v>Excelsa</v>
      </c>
      <c r="O774" t="str">
        <f t="shared" si="25"/>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f>
        <v>afilipczaklh@ning.com</v>
      </c>
      <c r="H775" s="2">
        <f>_xlfn.XLOOKUP(orders!C775,customers!$A$1:$A$1001,customers!G774:G1774,,0)</f>
        <v>0</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8">
        <f>INDEX(products!$A$1:$G$49,MATCH(orders!$D775,products!$A$1:$A$49,0),MATCH(orders!L$1,products!$A$1:$G$1,0))</f>
        <v>4.3650000000000002</v>
      </c>
      <c r="M775" s="8">
        <f>L775*E775</f>
        <v>8.73</v>
      </c>
      <c r="N775" t="str">
        <f t="shared" si="24"/>
        <v>Liberica</v>
      </c>
      <c r="O775" t="str">
        <f t="shared" si="25"/>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f>
        <v/>
      </c>
      <c r="H776" s="2">
        <f>_xlfn.XLOOKUP(orders!C776,customers!$A$1:$A$1001,customers!G775:G1775,,0)</f>
        <v>0</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8">
        <f>INDEX(products!$A$1:$G$49,MATCH(orders!$D776,products!$A$1:$A$49,0),MATCH(orders!L$1,products!$A$1:$G$1,0))</f>
        <v>9.9499999999999993</v>
      </c>
      <c r="M776" s="8">
        <f>L776*E776</f>
        <v>19.899999999999999</v>
      </c>
      <c r="N776" t="str">
        <f t="shared" si="24"/>
        <v>Robusta</v>
      </c>
      <c r="O776" t="str">
        <f t="shared" si="25"/>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f>
        <v>relnaughlj@comsenz.com</v>
      </c>
      <c r="H777" s="2">
        <f>_xlfn.XLOOKUP(orders!C777,customers!$A$1:$A$1001,customers!G776:G1776,,0)</f>
        <v>0</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8">
        <f>INDEX(products!$A$1:$G$49,MATCH(orders!$D777,products!$A$1:$A$49,0),MATCH(orders!L$1,products!$A$1:$G$1,0))</f>
        <v>8.91</v>
      </c>
      <c r="M777" s="8">
        <f>L777*E777</f>
        <v>17.82</v>
      </c>
      <c r="N777" t="str">
        <f t="shared" si="24"/>
        <v>Excelsa</v>
      </c>
      <c r="O777" t="str">
        <f t="shared" si="25"/>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f>
        <v>jdeehanlk@about.me</v>
      </c>
      <c r="H778" s="2">
        <f>_xlfn.XLOOKUP(orders!C778,customers!$A$1:$A$1001,customers!G777:G1777,,0)</f>
        <v>0</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8">
        <f>INDEX(products!$A$1:$G$49,MATCH(orders!$D778,products!$A$1:$A$49,0),MATCH(orders!L$1,products!$A$1:$G$1,0))</f>
        <v>6.75</v>
      </c>
      <c r="M778" s="8">
        <f>L778*E778</f>
        <v>20.25</v>
      </c>
      <c r="N778" t="str">
        <f t="shared" si="24"/>
        <v>Arabica</v>
      </c>
      <c r="O778" t="str">
        <f t="shared" si="25"/>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f>
        <v>jedenll@e-recht24.de</v>
      </c>
      <c r="H779" s="2">
        <f>_xlfn.XLOOKUP(orders!C779,customers!$A$1:$A$1001,customers!G778:G1778,,0)</f>
        <v>0</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8">
        <f>INDEX(products!$A$1:$G$49,MATCH(orders!$D779,products!$A$1:$A$49,0),MATCH(orders!L$1,products!$A$1:$G$1,0))</f>
        <v>29.784999999999997</v>
      </c>
      <c r="M779" s="8">
        <f>L779*E779</f>
        <v>59.569999999999993</v>
      </c>
      <c r="N779" t="str">
        <f t="shared" si="24"/>
        <v>Arabica</v>
      </c>
      <c r="O779" t="str">
        <f t="shared" si="25"/>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f>
        <v>cjewsterlu@moonfruit.com</v>
      </c>
      <c r="H780" s="2">
        <f>_xlfn.XLOOKUP(orders!C780,customers!$A$1:$A$1001,customers!G779:G1779,,0)</f>
        <v>0</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8">
        <f>INDEX(products!$A$1:$G$49,MATCH(orders!$D780,products!$A$1:$A$49,0),MATCH(orders!L$1,products!$A$1:$G$1,0))</f>
        <v>9.51</v>
      </c>
      <c r="M780" s="8">
        <f>L780*E780</f>
        <v>19.02</v>
      </c>
      <c r="N780" t="str">
        <f t="shared" si="24"/>
        <v>Liberica</v>
      </c>
      <c r="O780" t="str">
        <f t="shared" si="25"/>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f>
        <v>usoutherdenln@hao123.com</v>
      </c>
      <c r="H781" s="2">
        <f>_xlfn.XLOOKUP(orders!C781,customers!$A$1:$A$1001,customers!G780:G1780,,0)</f>
        <v>0</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8">
        <f>INDEX(products!$A$1:$G$49,MATCH(orders!$D781,products!$A$1:$A$49,0),MATCH(orders!L$1,products!$A$1:$G$1,0))</f>
        <v>12.95</v>
      </c>
      <c r="M781" s="8">
        <f>L781*E781</f>
        <v>77.699999999999989</v>
      </c>
      <c r="N781" t="str">
        <f t="shared" si="24"/>
        <v>Liberica</v>
      </c>
      <c r="O781" t="str">
        <f t="shared" si="25"/>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f>
        <v/>
      </c>
      <c r="H782" s="2">
        <f>_xlfn.XLOOKUP(orders!C782,customers!$A$1:$A$1001,customers!G781:G1781,,0)</f>
        <v>0</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8">
        <f>INDEX(products!$A$1:$G$49,MATCH(orders!$D782,products!$A$1:$A$49,0),MATCH(orders!L$1,products!$A$1:$G$1,0))</f>
        <v>13.75</v>
      </c>
      <c r="M782" s="8">
        <f>L782*E782</f>
        <v>41.25</v>
      </c>
      <c r="N782" t="str">
        <f t="shared" si="24"/>
        <v>Excelsa</v>
      </c>
      <c r="O782" t="str">
        <f t="shared" si="25"/>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f>
        <v>lburtenshawlp@shinystat.com</v>
      </c>
      <c r="H783" s="2">
        <f>_xlfn.XLOOKUP(orders!C783,customers!$A$1:$A$1001,customers!G782:G1782,,0)</f>
        <v>0</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8">
        <f>INDEX(products!$A$1:$G$49,MATCH(orders!$D783,products!$A$1:$A$49,0),MATCH(orders!L$1,products!$A$1:$G$1,0))</f>
        <v>36.454999999999998</v>
      </c>
      <c r="M783" s="8">
        <f>L783*E783</f>
        <v>145.82</v>
      </c>
      <c r="N783" t="str">
        <f t="shared" si="24"/>
        <v>Liberica</v>
      </c>
      <c r="O783" t="str">
        <f t="shared" si="25"/>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f>
        <v>agregorattilq@vistaprint.com</v>
      </c>
      <c r="H784" s="2">
        <f>_xlfn.XLOOKUP(orders!C784,customers!$A$1:$A$1001,customers!G783:G1783,,0)</f>
        <v>0</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8">
        <f>INDEX(products!$A$1:$G$49,MATCH(orders!$D784,products!$A$1:$A$49,0),MATCH(orders!L$1,products!$A$1:$G$1,0))</f>
        <v>4.4550000000000001</v>
      </c>
      <c r="M784" s="8">
        <f>L784*E784</f>
        <v>26.73</v>
      </c>
      <c r="N784" t="str">
        <f t="shared" si="24"/>
        <v>Excelsa</v>
      </c>
      <c r="O784" t="str">
        <f t="shared" si="25"/>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f>
        <v>ccrosterlr@gov.uk</v>
      </c>
      <c r="H785" s="2">
        <f>_xlfn.XLOOKUP(orders!C785,customers!$A$1:$A$1001,customers!G784:G1784,,0)</f>
        <v>0</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8">
        <f>INDEX(products!$A$1:$G$49,MATCH(orders!$D785,products!$A$1:$A$49,0),MATCH(orders!L$1,products!$A$1:$G$1,0))</f>
        <v>8.73</v>
      </c>
      <c r="M785" s="8">
        <f>L785*E785</f>
        <v>43.650000000000006</v>
      </c>
      <c r="N785" t="str">
        <f t="shared" si="24"/>
        <v>Liberica</v>
      </c>
      <c r="O785" t="str">
        <f t="shared" si="25"/>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f>
        <v>gwhiteheadls@hp.com</v>
      </c>
      <c r="H786" s="2">
        <f>_xlfn.XLOOKUP(orders!C786,customers!$A$1:$A$1001,customers!G785:G1785,,0)</f>
        <v>0</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8">
        <f>INDEX(products!$A$1:$G$49,MATCH(orders!$D786,products!$A$1:$A$49,0),MATCH(orders!L$1,products!$A$1:$G$1,0))</f>
        <v>15.85</v>
      </c>
      <c r="M786" s="8">
        <f>L786*E786</f>
        <v>31.7</v>
      </c>
      <c r="N786" t="str">
        <f t="shared" si="24"/>
        <v>Liberica</v>
      </c>
      <c r="O786" t="str">
        <f t="shared" si="25"/>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f>
        <v>hjodrellelt@samsung.com</v>
      </c>
      <c r="H787" s="2">
        <f>_xlfn.XLOOKUP(orders!C787,customers!$A$1:$A$1001,customers!G786:G1786,,0)</f>
        <v>0</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8">
        <f>INDEX(products!$A$1:$G$49,MATCH(orders!$D787,products!$A$1:$A$49,0),MATCH(orders!L$1,products!$A$1:$G$1,0))</f>
        <v>22.884999999999998</v>
      </c>
      <c r="M787" s="8">
        <f>L787*E787</f>
        <v>22.884999999999998</v>
      </c>
      <c r="N787" t="str">
        <f t="shared" si="24"/>
        <v>Arabica</v>
      </c>
      <c r="O787" t="str">
        <f t="shared" si="25"/>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f>
        <v>cjewsterlu@moonfruit.com</v>
      </c>
      <c r="H788" s="2">
        <f>_xlfn.XLOOKUP(orders!C788,customers!$A$1:$A$1001,customers!G787:G1787,,0)</f>
        <v>0</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8">
        <f>INDEX(products!$A$1:$G$49,MATCH(orders!$D788,products!$A$1:$A$49,0),MATCH(orders!L$1,products!$A$1:$G$1,0))</f>
        <v>27.945</v>
      </c>
      <c r="M788" s="8">
        <f>L788*E788</f>
        <v>27.945</v>
      </c>
      <c r="N788" t="str">
        <f t="shared" si="24"/>
        <v>Excelsa</v>
      </c>
      <c r="O788" t="str">
        <f t="shared" si="25"/>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f>
        <v/>
      </c>
      <c r="H789" s="2">
        <f>_xlfn.XLOOKUP(orders!C789,customers!$A$1:$A$1001,customers!G788:G1788,,0)</f>
        <v>0</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8">
        <f>INDEX(products!$A$1:$G$49,MATCH(orders!$D789,products!$A$1:$A$49,0),MATCH(orders!L$1,products!$A$1:$G$1,0))</f>
        <v>13.75</v>
      </c>
      <c r="M789" s="8">
        <f>L789*E789</f>
        <v>82.5</v>
      </c>
      <c r="N789" t="str">
        <f t="shared" si="24"/>
        <v>Excelsa</v>
      </c>
      <c r="O789" t="str">
        <f t="shared" si="25"/>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f>
        <v>knottramlw@odnoklassniki.ru</v>
      </c>
      <c r="H790" s="2">
        <f>_xlfn.XLOOKUP(orders!C790,customers!$A$1:$A$1001,customers!G789:G1789,,0)</f>
        <v>0</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8">
        <f>INDEX(products!$A$1:$G$49,MATCH(orders!$D790,products!$A$1:$A$49,0),MATCH(orders!L$1,products!$A$1:$G$1,0))</f>
        <v>22.884999999999998</v>
      </c>
      <c r="M790" s="8">
        <f>L790*E790</f>
        <v>45.769999999999996</v>
      </c>
      <c r="N790" t="str">
        <f t="shared" si="24"/>
        <v>Robusta</v>
      </c>
      <c r="O790" t="str">
        <f t="shared" si="25"/>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f>
        <v>nbuneylx@jugem.jp</v>
      </c>
      <c r="H791" s="2">
        <f>_xlfn.XLOOKUP(orders!C791,customers!$A$1:$A$1001,customers!G790:G1790,,0)</f>
        <v>0</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8">
        <f>INDEX(products!$A$1:$G$49,MATCH(orders!$D791,products!$A$1:$A$49,0),MATCH(orders!L$1,products!$A$1:$G$1,0))</f>
        <v>12.95</v>
      </c>
      <c r="M791" s="8">
        <f>L791*E791</f>
        <v>77.699999999999989</v>
      </c>
      <c r="N791" t="str">
        <f t="shared" si="24"/>
        <v>Arabica</v>
      </c>
      <c r="O791" t="str">
        <f t="shared" si="25"/>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f>
        <v>smcshealy@photobucket.com</v>
      </c>
      <c r="H792" s="2">
        <f>_xlfn.XLOOKUP(orders!C792,customers!$A$1:$A$1001,customers!G791:G1791,,0)</f>
        <v>0</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8">
        <f>INDEX(products!$A$1:$G$49,MATCH(orders!$D792,products!$A$1:$A$49,0),MATCH(orders!L$1,products!$A$1:$G$1,0))</f>
        <v>7.77</v>
      </c>
      <c r="M792" s="8">
        <f>L792*E792</f>
        <v>23.31</v>
      </c>
      <c r="N792" t="str">
        <f t="shared" si="24"/>
        <v>Arabica</v>
      </c>
      <c r="O792" t="str">
        <f t="shared" si="25"/>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f>
        <v>khuddartlz@about.com</v>
      </c>
      <c r="H793" s="2">
        <f>_xlfn.XLOOKUP(orders!C793,customers!$A$1:$A$1001,customers!G792:G1792,,0)</f>
        <v>0</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8">
        <f>INDEX(products!$A$1:$G$49,MATCH(orders!$D793,products!$A$1:$A$49,0),MATCH(orders!L$1,products!$A$1:$G$1,0))</f>
        <v>4.7549999999999999</v>
      </c>
      <c r="M793" s="8">
        <f>L793*E793</f>
        <v>23.774999999999999</v>
      </c>
      <c r="N793" t="str">
        <f t="shared" si="24"/>
        <v>Liberica</v>
      </c>
      <c r="O793" t="str">
        <f t="shared" si="25"/>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f>
        <v>jgippesm0@cloudflare.com</v>
      </c>
      <c r="H794" s="2">
        <f>_xlfn.XLOOKUP(orders!C794,customers!$A$1:$A$1001,customers!G793:G1793,,0)</f>
        <v>0</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8">
        <f>INDEX(products!$A$1:$G$49,MATCH(orders!$D794,products!$A$1:$A$49,0),MATCH(orders!L$1,products!$A$1:$G$1,0))</f>
        <v>8.73</v>
      </c>
      <c r="M794" s="8">
        <f>L794*E794</f>
        <v>52.38</v>
      </c>
      <c r="N794" t="str">
        <f t="shared" si="24"/>
        <v>Liberica</v>
      </c>
      <c r="O794" t="str">
        <f t="shared" si="25"/>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f>
        <v>lwhittleseem1@e-recht24.de</v>
      </c>
      <c r="H795" s="2">
        <f>_xlfn.XLOOKUP(orders!C795,customers!$A$1:$A$1001,customers!G794:G1794,,0)</f>
        <v>0</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8">
        <f>INDEX(products!$A$1:$G$49,MATCH(orders!$D795,products!$A$1:$A$49,0),MATCH(orders!L$1,products!$A$1:$G$1,0))</f>
        <v>3.5849999999999995</v>
      </c>
      <c r="M795" s="8">
        <f>L795*E795</f>
        <v>17.924999999999997</v>
      </c>
      <c r="N795" t="str">
        <f t="shared" si="24"/>
        <v>Robusta</v>
      </c>
      <c r="O795" t="str">
        <f t="shared" si="25"/>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f>
        <v>gtrengrovem2@elpais.com</v>
      </c>
      <c r="H796" s="2">
        <f>_xlfn.XLOOKUP(orders!C796,customers!$A$1:$A$1001,customers!G795:G1795,,0)</f>
        <v>0</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8">
        <f>INDEX(products!$A$1:$G$49,MATCH(orders!$D796,products!$A$1:$A$49,0),MATCH(orders!L$1,products!$A$1:$G$1,0))</f>
        <v>29.784999999999997</v>
      </c>
      <c r="M796" s="8">
        <f>L796*E796</f>
        <v>148.92499999999998</v>
      </c>
      <c r="N796" t="str">
        <f t="shared" si="24"/>
        <v>Arabica</v>
      </c>
      <c r="O796" t="str">
        <f t="shared" si="25"/>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f>
        <v>wcalderom3@stumbleupon.com</v>
      </c>
      <c r="H797" s="2">
        <f>_xlfn.XLOOKUP(orders!C797,customers!$A$1:$A$1001,customers!G796:G1796,,0)</f>
        <v>0</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8">
        <f>INDEX(products!$A$1:$G$49,MATCH(orders!$D797,products!$A$1:$A$49,0),MATCH(orders!L$1,products!$A$1:$G$1,0))</f>
        <v>7.169999999999999</v>
      </c>
      <c r="M797" s="8">
        <f>L797*E797</f>
        <v>28.679999999999996</v>
      </c>
      <c r="N797" t="str">
        <f t="shared" si="24"/>
        <v>Robusta</v>
      </c>
      <c r="O797" t="str">
        <f t="shared" si="25"/>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f>
        <v/>
      </c>
      <c r="H798" s="2">
        <f>_xlfn.XLOOKUP(orders!C798,customers!$A$1:$A$1001,customers!G797:G1797,,0)</f>
        <v>0</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8">
        <f>INDEX(products!$A$1:$G$49,MATCH(orders!$D798,products!$A$1:$A$49,0),MATCH(orders!L$1,products!$A$1:$G$1,0))</f>
        <v>9.51</v>
      </c>
      <c r="M798" s="8">
        <f>L798*E798</f>
        <v>9.51</v>
      </c>
      <c r="N798" t="str">
        <f t="shared" si="24"/>
        <v>Liberica</v>
      </c>
      <c r="O798" t="str">
        <f t="shared" si="25"/>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f>
        <v>jkennicottm5@yahoo.co.jp</v>
      </c>
      <c r="H799" s="2">
        <f>_xlfn.XLOOKUP(orders!C799,customers!$A$1:$A$1001,customers!G798:G1798,,0)</f>
        <v>0</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8">
        <f>INDEX(products!$A$1:$G$49,MATCH(orders!$D799,products!$A$1:$A$49,0),MATCH(orders!L$1,products!$A$1:$G$1,0))</f>
        <v>7.77</v>
      </c>
      <c r="M799" s="8">
        <f>L799*E799</f>
        <v>31.08</v>
      </c>
      <c r="N799" t="str">
        <f t="shared" si="24"/>
        <v>Arabica</v>
      </c>
      <c r="O799" t="str">
        <f t="shared" si="25"/>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f>
        <v>gruggenm6@nymag.com</v>
      </c>
      <c r="H800" s="2">
        <f>_xlfn.XLOOKUP(orders!C800,customers!$A$1:$A$1001,customers!G799:G1799,,0)</f>
        <v>0</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8">
        <f>INDEX(products!$A$1:$G$49,MATCH(orders!$D800,products!$A$1:$A$49,0),MATCH(orders!L$1,products!$A$1:$G$1,0))</f>
        <v>2.6849999999999996</v>
      </c>
      <c r="M800" s="8">
        <f>L800*E800</f>
        <v>8.0549999999999997</v>
      </c>
      <c r="N800" t="str">
        <f t="shared" si="24"/>
        <v>Robusta</v>
      </c>
      <c r="O800" t="str">
        <f t="shared" si="25"/>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f>
        <v/>
      </c>
      <c r="H801" s="2">
        <f>_xlfn.XLOOKUP(orders!C801,customers!$A$1:$A$1001,customers!G800:G1800,,0)</f>
        <v>0</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8">
        <f>INDEX(products!$A$1:$G$49,MATCH(orders!$D801,products!$A$1:$A$49,0),MATCH(orders!L$1,products!$A$1:$G$1,0))</f>
        <v>12.15</v>
      </c>
      <c r="M801" s="8">
        <f>L801*E801</f>
        <v>36.450000000000003</v>
      </c>
      <c r="N801" t="str">
        <f t="shared" si="24"/>
        <v>Excelsa</v>
      </c>
      <c r="O801" t="str">
        <f t="shared" si="25"/>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f>
        <v>mfrightm8@harvard.edu</v>
      </c>
      <c r="H802" s="2">
        <f>_xlfn.XLOOKUP(orders!C802,customers!$A$1:$A$1001,customers!G801:G1801,,0)</f>
        <v>0</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8">
        <f>INDEX(products!$A$1:$G$49,MATCH(orders!$D802,products!$A$1:$A$49,0),MATCH(orders!L$1,products!$A$1:$G$1,0))</f>
        <v>2.6849999999999996</v>
      </c>
      <c r="M802" s="8">
        <f>L802*E802</f>
        <v>16.11</v>
      </c>
      <c r="N802" t="str">
        <f t="shared" si="24"/>
        <v>Robusta</v>
      </c>
      <c r="O802" t="str">
        <f t="shared" si="25"/>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f>
        <v>btartem9@aol.com</v>
      </c>
      <c r="H803" s="2">
        <f>_xlfn.XLOOKUP(orders!C803,customers!$A$1:$A$1001,customers!G802:G1802,,0)</f>
        <v>0</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8">
        <f>INDEX(products!$A$1:$G$49,MATCH(orders!$D803,products!$A$1:$A$49,0),MATCH(orders!L$1,products!$A$1:$G$1,0))</f>
        <v>20.584999999999997</v>
      </c>
      <c r="M803" s="8">
        <f>L803*E803</f>
        <v>41.169999999999995</v>
      </c>
      <c r="N803" t="str">
        <f t="shared" si="24"/>
        <v>Robusta</v>
      </c>
      <c r="O803" t="str">
        <f t="shared" si="25"/>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f>
        <v>ckrzysztofiakma@skyrock.com</v>
      </c>
      <c r="H804" s="2">
        <f>_xlfn.XLOOKUP(orders!C804,customers!$A$1:$A$1001,customers!G803:G1803,,0)</f>
        <v>0</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8">
        <f>INDEX(products!$A$1:$G$49,MATCH(orders!$D804,products!$A$1:$A$49,0),MATCH(orders!L$1,products!$A$1:$G$1,0))</f>
        <v>2.6849999999999996</v>
      </c>
      <c r="M804" s="8">
        <f>L804*E804</f>
        <v>10.739999999999998</v>
      </c>
      <c r="N804" t="str">
        <f t="shared" si="24"/>
        <v>Robusta</v>
      </c>
      <c r="O804" t="str">
        <f t="shared" si="25"/>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f>
        <v>dpenquetmb@diigo.com</v>
      </c>
      <c r="H805" s="2">
        <f>_xlfn.XLOOKUP(orders!C805,customers!$A$1:$A$1001,customers!G804:G1804,,0)</f>
        <v>0</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8">
        <f>INDEX(products!$A$1:$G$49,MATCH(orders!$D805,products!$A$1:$A$49,0),MATCH(orders!L$1,products!$A$1:$G$1,0))</f>
        <v>31.624999999999996</v>
      </c>
      <c r="M805" s="8">
        <f>L805*E805</f>
        <v>126.49999999999999</v>
      </c>
      <c r="N805" t="str">
        <f t="shared" si="24"/>
        <v>Excelsa</v>
      </c>
      <c r="O805" t="str">
        <f t="shared" si="25"/>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f>
        <v/>
      </c>
      <c r="H806" s="2">
        <f>_xlfn.XLOOKUP(orders!C806,customers!$A$1:$A$1001,customers!G805:G1805,,0)</f>
        <v>0</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8">
        <f>INDEX(products!$A$1:$G$49,MATCH(orders!$D806,products!$A$1:$A$49,0),MATCH(orders!L$1,products!$A$1:$G$1,0))</f>
        <v>11.95</v>
      </c>
      <c r="M806" s="8">
        <f>L806*E806</f>
        <v>23.9</v>
      </c>
      <c r="N806" t="str">
        <f t="shared" si="24"/>
        <v>Robusta</v>
      </c>
      <c r="O806" t="str">
        <f t="shared" si="25"/>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f>
        <v/>
      </c>
      <c r="H807" s="2">
        <f>_xlfn.XLOOKUP(orders!C807,customers!$A$1:$A$1001,customers!G806:G1806,,0)</f>
        <v>0</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8">
        <f>INDEX(products!$A$1:$G$49,MATCH(orders!$D807,products!$A$1:$A$49,0),MATCH(orders!L$1,products!$A$1:$G$1,0))</f>
        <v>5.97</v>
      </c>
      <c r="M807" s="8">
        <f>L807*E807</f>
        <v>5.97</v>
      </c>
      <c r="N807" t="str">
        <f t="shared" si="24"/>
        <v>Robusta</v>
      </c>
      <c r="O807" t="str">
        <f t="shared" si="25"/>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f>
        <v/>
      </c>
      <c r="H808" s="2">
        <f>_xlfn.XLOOKUP(orders!C808,customers!$A$1:$A$1001,customers!G807:G1807,,0)</f>
        <v>0</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8">
        <f>INDEX(products!$A$1:$G$49,MATCH(orders!$D808,products!$A$1:$A$49,0),MATCH(orders!L$1,products!$A$1:$G$1,0))</f>
        <v>3.8849999999999998</v>
      </c>
      <c r="M808" s="8">
        <f>L808*E808</f>
        <v>7.77</v>
      </c>
      <c r="N808" t="str">
        <f t="shared" si="24"/>
        <v>Liberica</v>
      </c>
      <c r="O808" t="str">
        <f t="shared" si="25"/>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f>
        <v>kferrettimf@huffingtonpost.com</v>
      </c>
      <c r="H809" s="2">
        <f>_xlfn.XLOOKUP(orders!C809,customers!$A$1:$A$1001,customers!G808:G1808,,0)</f>
        <v>0</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8">
        <f>INDEX(products!$A$1:$G$49,MATCH(orders!$D809,products!$A$1:$A$49,0),MATCH(orders!L$1,products!$A$1:$G$1,0))</f>
        <v>7.77</v>
      </c>
      <c r="M809" s="8">
        <f>L809*E809</f>
        <v>23.31</v>
      </c>
      <c r="N809" t="str">
        <f t="shared" si="24"/>
        <v>Liberica</v>
      </c>
      <c r="O809" t="str">
        <f t="shared" si="25"/>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f>
        <v/>
      </c>
      <c r="H810" s="2">
        <f>_xlfn.XLOOKUP(orders!C810,customers!$A$1:$A$1001,customers!G809:G1809,,0)</f>
        <v>0</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8">
        <f>INDEX(products!$A$1:$G$49,MATCH(orders!$D810,products!$A$1:$A$49,0),MATCH(orders!L$1,products!$A$1:$G$1,0))</f>
        <v>27.484999999999996</v>
      </c>
      <c r="M810" s="8">
        <f>L810*E810</f>
        <v>137.42499999999998</v>
      </c>
      <c r="N810" t="str">
        <f t="shared" si="24"/>
        <v>Robusta</v>
      </c>
      <c r="O810" t="str">
        <f t="shared" si="25"/>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f>
        <v/>
      </c>
      <c r="H811" s="2">
        <f>_xlfn.XLOOKUP(orders!C811,customers!$A$1:$A$1001,customers!G810:G1810,,0)</f>
        <v>0</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8">
        <f>INDEX(products!$A$1:$G$49,MATCH(orders!$D811,products!$A$1:$A$49,0),MATCH(orders!L$1,products!$A$1:$G$1,0))</f>
        <v>2.6849999999999996</v>
      </c>
      <c r="M811" s="8">
        <f>L811*E811</f>
        <v>8.0549999999999997</v>
      </c>
      <c r="N811" t="str">
        <f t="shared" si="24"/>
        <v>Robusta</v>
      </c>
      <c r="O811" t="str">
        <f t="shared" si="25"/>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f>
        <v>abalsdonemi@toplist.cz</v>
      </c>
      <c r="H812" s="2">
        <f>_xlfn.XLOOKUP(orders!C812,customers!$A$1:$A$1001,customers!G811:G1811,,0)</f>
        <v>0</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8">
        <f>INDEX(products!$A$1:$G$49,MATCH(orders!$D812,products!$A$1:$A$49,0),MATCH(orders!L$1,products!$A$1:$G$1,0))</f>
        <v>9.51</v>
      </c>
      <c r="M812" s="8">
        <f>L812*E812</f>
        <v>28.53</v>
      </c>
      <c r="N812" t="str">
        <f t="shared" si="24"/>
        <v>Liberica</v>
      </c>
      <c r="O812" t="str">
        <f t="shared" si="25"/>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f>
        <v>bromeramj@list-manage.com</v>
      </c>
      <c r="H813" s="2">
        <f>_xlfn.XLOOKUP(orders!C813,customers!$A$1:$A$1001,customers!G812:G1812,,0)</f>
        <v>0</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8">
        <f>INDEX(products!$A$1:$G$49,MATCH(orders!$D813,products!$A$1:$A$49,0),MATCH(orders!L$1,products!$A$1:$G$1,0))</f>
        <v>11.25</v>
      </c>
      <c r="M813" s="8">
        <f>L813*E813</f>
        <v>67.5</v>
      </c>
      <c r="N813" t="str">
        <f t="shared" si="24"/>
        <v>Arabica</v>
      </c>
      <c r="O813" t="str">
        <f t="shared" si="25"/>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f>
        <v>bromeramj@list-manage.com</v>
      </c>
      <c r="H814" s="2">
        <f>_xlfn.XLOOKUP(orders!C814,customers!$A$1:$A$1001,customers!G813:G1813,,0)</f>
        <v>0</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8">
        <f>INDEX(products!$A$1:$G$49,MATCH(orders!$D814,products!$A$1:$A$49,0),MATCH(orders!L$1,products!$A$1:$G$1,0))</f>
        <v>29.784999999999997</v>
      </c>
      <c r="M814" s="8">
        <f>L814*E814</f>
        <v>178.70999999999998</v>
      </c>
      <c r="N814" t="str">
        <f t="shared" si="24"/>
        <v>Liberica</v>
      </c>
      <c r="O814" t="str">
        <f t="shared" si="25"/>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f>
        <v>cbrydeml@tuttocitta.it</v>
      </c>
      <c r="H815" s="2">
        <f>_xlfn.XLOOKUP(orders!C815,customers!$A$1:$A$1001,customers!G814:G1814,,0)</f>
        <v>0</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8">
        <f>INDEX(products!$A$1:$G$49,MATCH(orders!$D815,products!$A$1:$A$49,0),MATCH(orders!L$1,products!$A$1:$G$1,0))</f>
        <v>31.624999999999996</v>
      </c>
      <c r="M815" s="8">
        <f>L815*E815</f>
        <v>31.624999999999996</v>
      </c>
      <c r="N815" t="str">
        <f t="shared" si="24"/>
        <v>Excelsa</v>
      </c>
      <c r="O815" t="str">
        <f t="shared" si="25"/>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f>
        <v>senefermm@blog.com</v>
      </c>
      <c r="H816" s="2">
        <f>_xlfn.XLOOKUP(orders!C816,customers!$A$1:$A$1001,customers!G815:G1815,,0)</f>
        <v>0</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8">
        <f>INDEX(products!$A$1:$G$49,MATCH(orders!$D816,products!$A$1:$A$49,0),MATCH(orders!L$1,products!$A$1:$G$1,0))</f>
        <v>4.4550000000000001</v>
      </c>
      <c r="M816" s="8">
        <f>L816*E816</f>
        <v>8.91</v>
      </c>
      <c r="N816" t="str">
        <f t="shared" si="24"/>
        <v>Excelsa</v>
      </c>
      <c r="O816" t="str">
        <f t="shared" si="25"/>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f>
        <v>lhaggerstonemn@independent.co.uk</v>
      </c>
      <c r="H817" s="2">
        <f>_xlfn.XLOOKUP(orders!C817,customers!$A$1:$A$1001,customers!G816:G1816,,0)</f>
        <v>0</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8">
        <f>INDEX(products!$A$1:$G$49,MATCH(orders!$D817,products!$A$1:$A$49,0),MATCH(orders!L$1,products!$A$1:$G$1,0))</f>
        <v>5.97</v>
      </c>
      <c r="M817" s="8">
        <f>L817*E817</f>
        <v>35.82</v>
      </c>
      <c r="N817" t="str">
        <f t="shared" si="24"/>
        <v>Robusta</v>
      </c>
      <c r="O817" t="str">
        <f t="shared" si="25"/>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f>
        <v>mgundrymo@omniture.com</v>
      </c>
      <c r="H818" s="2">
        <f>_xlfn.XLOOKUP(orders!C818,customers!$A$1:$A$1001,customers!G817:G1817,,0)</f>
        <v>0</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8">
        <f>INDEX(products!$A$1:$G$49,MATCH(orders!$D818,products!$A$1:$A$49,0),MATCH(orders!L$1,products!$A$1:$G$1,0))</f>
        <v>9.51</v>
      </c>
      <c r="M818" s="8">
        <f>L818*E818</f>
        <v>38.04</v>
      </c>
      <c r="N818" t="str">
        <f t="shared" si="24"/>
        <v>Liberica</v>
      </c>
      <c r="O818" t="str">
        <f t="shared" si="25"/>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f>
        <v>bwellanmp@cafepress.com</v>
      </c>
      <c r="H819" s="2">
        <f>_xlfn.XLOOKUP(orders!C819,customers!$A$1:$A$1001,customers!G818:G1818,,0)</f>
        <v>0</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8">
        <f>INDEX(products!$A$1:$G$49,MATCH(orders!$D819,products!$A$1:$A$49,0),MATCH(orders!L$1,products!$A$1:$G$1,0))</f>
        <v>7.77</v>
      </c>
      <c r="M819" s="8">
        <f>L819*E819</f>
        <v>15.54</v>
      </c>
      <c r="N819" t="str">
        <f t="shared" si="24"/>
        <v>Liberica</v>
      </c>
      <c r="O819" t="str">
        <f t="shared" si="25"/>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f>
        <v/>
      </c>
      <c r="H820" s="2">
        <f>_xlfn.XLOOKUP(orders!C820,customers!$A$1:$A$1001,customers!G819:G1819,,0)</f>
        <v>0</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8">
        <f>INDEX(products!$A$1:$G$49,MATCH(orders!$D820,products!$A$1:$A$49,0),MATCH(orders!L$1,products!$A$1:$G$1,0))</f>
        <v>15.85</v>
      </c>
      <c r="M820" s="8">
        <f>L820*E820</f>
        <v>79.25</v>
      </c>
      <c r="N820" t="str">
        <f t="shared" si="24"/>
        <v>Liberica</v>
      </c>
      <c r="O820" t="str">
        <f t="shared" si="25"/>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f>
        <v>catchesonmr@xinhuanet.com</v>
      </c>
      <c r="H821" s="2">
        <f>_xlfn.XLOOKUP(orders!C821,customers!$A$1:$A$1001,customers!G820:G1820,,0)</f>
        <v>0</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8">
        <f>INDEX(products!$A$1:$G$49,MATCH(orders!$D821,products!$A$1:$A$49,0),MATCH(orders!L$1,products!$A$1:$G$1,0))</f>
        <v>4.7549999999999999</v>
      </c>
      <c r="M821" s="8">
        <f>L821*E821</f>
        <v>4.7549999999999999</v>
      </c>
      <c r="N821" t="str">
        <f t="shared" si="24"/>
        <v>Liberica</v>
      </c>
      <c r="O821" t="str">
        <f t="shared" si="25"/>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f>
        <v>estentonms@google.it</v>
      </c>
      <c r="H822" s="2">
        <f>_xlfn.XLOOKUP(orders!C822,customers!$A$1:$A$1001,customers!G821:G1821,,0)</f>
        <v>0</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8">
        <f>INDEX(products!$A$1:$G$49,MATCH(orders!$D822,products!$A$1:$A$49,0),MATCH(orders!L$1,products!$A$1:$G$1,0))</f>
        <v>13.75</v>
      </c>
      <c r="M822" s="8">
        <f>L822*E822</f>
        <v>55</v>
      </c>
      <c r="N822" t="str">
        <f t="shared" si="24"/>
        <v>Excelsa</v>
      </c>
      <c r="O822" t="str">
        <f t="shared" si="25"/>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f>
        <v>etrippmt@wp.com</v>
      </c>
      <c r="H823" s="2">
        <f>_xlfn.XLOOKUP(orders!C823,customers!$A$1:$A$1001,customers!G822:G1822,,0)</f>
        <v>0</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8">
        <f>INDEX(products!$A$1:$G$49,MATCH(orders!$D823,products!$A$1:$A$49,0),MATCH(orders!L$1,products!$A$1:$G$1,0))</f>
        <v>5.3699999999999992</v>
      </c>
      <c r="M823" s="8">
        <f>L823*E823</f>
        <v>26.849999999999994</v>
      </c>
      <c r="N823" t="str">
        <f t="shared" si="24"/>
        <v>Robusta</v>
      </c>
      <c r="O823" t="str">
        <f t="shared" si="25"/>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f>
        <v>lmacmanusmu@imdb.com</v>
      </c>
      <c r="H824" s="2">
        <f>_xlfn.XLOOKUP(orders!C824,customers!$A$1:$A$1001,customers!G823:G1823,,0)</f>
        <v>0</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8">
        <f>INDEX(products!$A$1:$G$49,MATCH(orders!$D824,products!$A$1:$A$49,0),MATCH(orders!L$1,products!$A$1:$G$1,0))</f>
        <v>34.154999999999994</v>
      </c>
      <c r="M824" s="8">
        <f>L824*E824</f>
        <v>136.61999999999998</v>
      </c>
      <c r="N824" t="str">
        <f t="shared" si="24"/>
        <v>Excelsa</v>
      </c>
      <c r="O824" t="str">
        <f t="shared" si="25"/>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f>
        <v>tbenediktovichmv@ebay.com</v>
      </c>
      <c r="H825" s="2">
        <f>_xlfn.XLOOKUP(orders!C825,customers!$A$1:$A$1001,customers!G824:G1824,,0)</f>
        <v>0</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8">
        <f>INDEX(products!$A$1:$G$49,MATCH(orders!$D825,products!$A$1:$A$49,0),MATCH(orders!L$1,products!$A$1:$G$1,0))</f>
        <v>15.85</v>
      </c>
      <c r="M825" s="8">
        <f>L825*E825</f>
        <v>47.55</v>
      </c>
      <c r="N825" t="str">
        <f t="shared" si="24"/>
        <v>Liberica</v>
      </c>
      <c r="O825" t="str">
        <f t="shared" si="25"/>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f>
        <v>cbournermw@chronoengine.com</v>
      </c>
      <c r="H826" s="2">
        <f>_xlfn.XLOOKUP(orders!C826,customers!$A$1:$A$1001,customers!G825:G1825,,0)</f>
        <v>0</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8">
        <f>INDEX(products!$A$1:$G$49,MATCH(orders!$D826,products!$A$1:$A$49,0),MATCH(orders!L$1,products!$A$1:$G$1,0))</f>
        <v>3.375</v>
      </c>
      <c r="M826" s="8">
        <f>L826*E826</f>
        <v>16.875</v>
      </c>
      <c r="N826" t="str">
        <f t="shared" si="24"/>
        <v>Arabica</v>
      </c>
      <c r="O826" t="str">
        <f t="shared" si="25"/>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f>
        <v>oskermen3@hatena.ne.jp</v>
      </c>
      <c r="H827" s="2">
        <f>_xlfn.XLOOKUP(orders!C827,customers!$A$1:$A$1001,customers!G826:G1826,,0)</f>
        <v>0</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8">
        <f>INDEX(products!$A$1:$G$49,MATCH(orders!$D827,products!$A$1:$A$49,0),MATCH(orders!L$1,products!$A$1:$G$1,0))</f>
        <v>9.9499999999999993</v>
      </c>
      <c r="M827" s="8">
        <f>L827*E827</f>
        <v>29.849999999999998</v>
      </c>
      <c r="N827" t="str">
        <f t="shared" si="24"/>
        <v>Arabica</v>
      </c>
      <c r="O827" t="str">
        <f t="shared" si="25"/>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f>
        <v>kheddanmy@icq.com</v>
      </c>
      <c r="H828" s="2">
        <f>_xlfn.XLOOKUP(orders!C828,customers!$A$1:$A$1001,customers!G827:G1827,,0)</f>
        <v>0</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8">
        <f>INDEX(products!$A$1:$G$49,MATCH(orders!$D828,products!$A$1:$A$49,0),MATCH(orders!L$1,products!$A$1:$G$1,0))</f>
        <v>8.25</v>
      </c>
      <c r="M828" s="8">
        <f>L828*E828</f>
        <v>41.25</v>
      </c>
      <c r="N828" t="str">
        <f t="shared" si="24"/>
        <v>Excelsa</v>
      </c>
      <c r="O828" t="str">
        <f t="shared" si="25"/>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f>
        <v>ichartersmz@abc.net.au</v>
      </c>
      <c r="H829" s="2">
        <f>_xlfn.XLOOKUP(orders!C829,customers!$A$1:$A$1001,customers!G828:G1828,,0)</f>
        <v>0</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8">
        <f>INDEX(products!$A$1:$G$49,MATCH(orders!$D829,products!$A$1:$A$49,0),MATCH(orders!L$1,products!$A$1:$G$1,0))</f>
        <v>4.125</v>
      </c>
      <c r="M829" s="8">
        <f>L829*E829</f>
        <v>20.625</v>
      </c>
      <c r="N829" t="str">
        <f t="shared" si="24"/>
        <v>Excelsa</v>
      </c>
      <c r="O829" t="str">
        <f t="shared" si="25"/>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f>
        <v>aroubertn0@tmall.com</v>
      </c>
      <c r="H830" s="2">
        <f>_xlfn.XLOOKUP(orders!C830,customers!$A$1:$A$1001,customers!G829:G1829,,0)</f>
        <v>0</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8">
        <f>INDEX(products!$A$1:$G$49,MATCH(orders!$D830,products!$A$1:$A$49,0),MATCH(orders!L$1,products!$A$1:$G$1,0))</f>
        <v>22.884999999999998</v>
      </c>
      <c r="M830" s="8">
        <f>L830*E830</f>
        <v>137.31</v>
      </c>
      <c r="N830" t="str">
        <f t="shared" si="24"/>
        <v>Arabica</v>
      </c>
      <c r="O830" t="str">
        <f t="shared" si="25"/>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f>
        <v>hmairsn1@so-net.ne.jp</v>
      </c>
      <c r="H831" s="2">
        <f>_xlfn.XLOOKUP(orders!C831,customers!$A$1:$A$1001,customers!G830:G1830,,0)</f>
        <v>0</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8">
        <f>INDEX(products!$A$1:$G$49,MATCH(orders!$D831,products!$A$1:$A$49,0),MATCH(orders!L$1,products!$A$1:$G$1,0))</f>
        <v>2.9849999999999999</v>
      </c>
      <c r="M831" s="8">
        <f>L831*E831</f>
        <v>2.9849999999999999</v>
      </c>
      <c r="N831" t="str">
        <f t="shared" si="24"/>
        <v>Arabica</v>
      </c>
      <c r="O831" t="str">
        <f t="shared" si="25"/>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f>
        <v>hrainforthn2@blog.com</v>
      </c>
      <c r="H832" s="2">
        <f>_xlfn.XLOOKUP(orders!C832,customers!$A$1:$A$1001,customers!G831:G1831,,0)</f>
        <v>0</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8">
        <f>INDEX(products!$A$1:$G$49,MATCH(orders!$D832,products!$A$1:$A$49,0),MATCH(orders!L$1,products!$A$1:$G$1,0))</f>
        <v>13.75</v>
      </c>
      <c r="M832" s="8">
        <f>L832*E832</f>
        <v>27.5</v>
      </c>
      <c r="N832" t="str">
        <f t="shared" si="24"/>
        <v>Excelsa</v>
      </c>
      <c r="O832" t="str">
        <f t="shared" si="25"/>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f>
        <v>hrainforthn2@blog.com</v>
      </c>
      <c r="H833" s="2">
        <f>_xlfn.XLOOKUP(orders!C833,customers!$A$1:$A$1001,customers!G832:G1832,,0)</f>
        <v>0</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8">
        <f>INDEX(products!$A$1:$G$49,MATCH(orders!$D833,products!$A$1:$A$49,0),MATCH(orders!L$1,products!$A$1:$G$1,0))</f>
        <v>2.9849999999999999</v>
      </c>
      <c r="M833" s="8">
        <f>L833*E833</f>
        <v>5.97</v>
      </c>
      <c r="N833" t="str">
        <f t="shared" si="24"/>
        <v>Arabica</v>
      </c>
      <c r="O833" t="str">
        <f t="shared" si="25"/>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f>
        <v>ijespern4@theglobeandmail.com</v>
      </c>
      <c r="H834" s="2">
        <f>_xlfn.XLOOKUP(orders!C834,customers!$A$1:$A$1001,customers!G833:G1833,,0)</f>
        <v>0</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8">
        <f>INDEX(products!$A$1:$G$49,MATCH(orders!$D834,products!$A$1:$A$49,0),MATCH(orders!L$1,products!$A$1:$G$1,0))</f>
        <v>9.9499999999999993</v>
      </c>
      <c r="M834" s="8">
        <f>L834*E834</f>
        <v>59.699999999999996</v>
      </c>
      <c r="N834" t="str">
        <f t="shared" si="24"/>
        <v>Robusta</v>
      </c>
      <c r="O834" t="str">
        <f t="shared" si="25"/>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f>
        <v>ldwerryhousen5@gravatar.com</v>
      </c>
      <c r="H835" s="2">
        <f>_xlfn.XLOOKUP(orders!C835,customers!$A$1:$A$1001,customers!G834:G1834,,0)</f>
        <v>0</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8">
        <f>INDEX(products!$A$1:$G$49,MATCH(orders!$D835,products!$A$1:$A$49,0),MATCH(orders!L$1,products!$A$1:$G$1,0))</f>
        <v>20.584999999999997</v>
      </c>
      <c r="M835" s="8">
        <f>L835*E835</f>
        <v>82.339999999999989</v>
      </c>
      <c r="N835" t="str">
        <f t="shared" ref="N835:N898" si="26">IF(I835="Rob","Robusta",IF(I835="Exc","Excelsa",IF(I835="Ara","Arabica",IF(I835="Lib","Liberica",""))))</f>
        <v>Robusta</v>
      </c>
      <c r="O835" t="str">
        <f t="shared" ref="O835:O898" si="27">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f>
        <v>nbroomern6@examiner.com</v>
      </c>
      <c r="H836" s="2">
        <f>_xlfn.XLOOKUP(orders!C836,customers!$A$1:$A$1001,customers!G835:G1835,,0)</f>
        <v>0</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8">
        <f>INDEX(products!$A$1:$G$49,MATCH(orders!$D836,products!$A$1:$A$49,0),MATCH(orders!L$1,products!$A$1:$G$1,0))</f>
        <v>22.884999999999998</v>
      </c>
      <c r="M836" s="8">
        <f>L836*E836</f>
        <v>22.884999999999998</v>
      </c>
      <c r="N836" t="str">
        <f t="shared" si="26"/>
        <v>Arabica</v>
      </c>
      <c r="O836" t="str">
        <f t="shared" si="27"/>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f>
        <v>kthoumassonn7@bloglovin.com</v>
      </c>
      <c r="H837" s="2">
        <f>_xlfn.XLOOKUP(orders!C837,customers!$A$1:$A$1001,customers!G836:G1836,,0)</f>
        <v>0</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8">
        <f>INDEX(products!$A$1:$G$49,MATCH(orders!$D837,products!$A$1:$A$49,0),MATCH(orders!L$1,products!$A$1:$G$1,0))</f>
        <v>8.91</v>
      </c>
      <c r="M837" s="8">
        <f>L837*E837</f>
        <v>8.91</v>
      </c>
      <c r="N837" t="str">
        <f t="shared" si="26"/>
        <v>Excelsa</v>
      </c>
      <c r="O837" t="str">
        <f t="shared" si="27"/>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f>
        <v>fhabberghamn8@discovery.com</v>
      </c>
      <c r="H838" s="2">
        <f>_xlfn.XLOOKUP(orders!C838,customers!$A$1:$A$1001,customers!G837:G1837,,0)</f>
        <v>0</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8">
        <f>INDEX(products!$A$1:$G$49,MATCH(orders!$D838,products!$A$1:$A$49,0),MATCH(orders!L$1,products!$A$1:$G$1,0))</f>
        <v>2.9849999999999999</v>
      </c>
      <c r="M838" s="8">
        <f>L838*E838</f>
        <v>11.94</v>
      </c>
      <c r="N838" t="str">
        <f t="shared" si="26"/>
        <v>Arabica</v>
      </c>
      <c r="O838" t="str">
        <f t="shared" si="27"/>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f>
        <v/>
      </c>
      <c r="H839" s="2">
        <f>_xlfn.XLOOKUP(orders!C839,customers!$A$1:$A$1001,customers!G838:G1838,,0)</f>
        <v>0</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8">
        <f>INDEX(products!$A$1:$G$49,MATCH(orders!$D839,products!$A$1:$A$49,0),MATCH(orders!L$1,products!$A$1:$G$1,0))</f>
        <v>33.464999999999996</v>
      </c>
      <c r="M839" s="8">
        <f>L839*E839</f>
        <v>100.39499999999998</v>
      </c>
      <c r="N839" t="str">
        <f t="shared" si="26"/>
        <v>Liberica</v>
      </c>
      <c r="O839" t="str">
        <f t="shared" si="27"/>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f>
        <v>ravrashinna@tamu.edu</v>
      </c>
      <c r="H840" s="2">
        <f>_xlfn.XLOOKUP(orders!C840,customers!$A$1:$A$1001,customers!G839:G1839,,0)</f>
        <v>0</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8">
        <f>INDEX(products!$A$1:$G$49,MATCH(orders!$D840,products!$A$1:$A$49,0),MATCH(orders!L$1,products!$A$1:$G$1,0))</f>
        <v>22.884999999999998</v>
      </c>
      <c r="M840" s="8">
        <f>L840*E840</f>
        <v>114.42499999999998</v>
      </c>
      <c r="N840" t="str">
        <f t="shared" si="26"/>
        <v>Arabica</v>
      </c>
      <c r="O840" t="str">
        <f t="shared" si="27"/>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f>
        <v>mdoidgenb@etsy.com</v>
      </c>
      <c r="H841" s="2">
        <f>_xlfn.XLOOKUP(orders!C841,customers!$A$1:$A$1001,customers!G840:G1840,,0)</f>
        <v>0</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8">
        <f>INDEX(products!$A$1:$G$49,MATCH(orders!$D841,products!$A$1:$A$49,0),MATCH(orders!L$1,products!$A$1:$G$1,0))</f>
        <v>8.25</v>
      </c>
      <c r="M841" s="8">
        <f>L841*E841</f>
        <v>41.25</v>
      </c>
      <c r="N841" t="str">
        <f t="shared" si="26"/>
        <v>Excelsa</v>
      </c>
      <c r="O841" t="str">
        <f t="shared" si="27"/>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f>
        <v>jedinboronc@reverbnation.com</v>
      </c>
      <c r="H842" s="2">
        <f>_xlfn.XLOOKUP(orders!C842,customers!$A$1:$A$1001,customers!G841:G1841,,0)</f>
        <v>0</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8">
        <f>INDEX(products!$A$1:$G$49,MATCH(orders!$D842,products!$A$1:$A$49,0),MATCH(orders!L$1,products!$A$1:$G$1,0))</f>
        <v>7.169999999999999</v>
      </c>
      <c r="M842" s="8">
        <f>L842*E842</f>
        <v>28.679999999999996</v>
      </c>
      <c r="N842" t="str">
        <f t="shared" si="26"/>
        <v>Robusta</v>
      </c>
      <c r="O842" t="str">
        <f t="shared" si="27"/>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f>
        <v>ttewelsonnd@cdbaby.com</v>
      </c>
      <c r="H843" s="2">
        <f>_xlfn.XLOOKUP(orders!C843,customers!$A$1:$A$1001,customers!G842:G1842,,0)</f>
        <v>0</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8">
        <f>INDEX(products!$A$1:$G$49,MATCH(orders!$D843,products!$A$1:$A$49,0),MATCH(orders!L$1,products!$A$1:$G$1,0))</f>
        <v>4.3650000000000002</v>
      </c>
      <c r="M843" s="8">
        <f>L843*E843</f>
        <v>4.3650000000000002</v>
      </c>
      <c r="N843" t="str">
        <f t="shared" si="26"/>
        <v>Liberica</v>
      </c>
      <c r="O843" t="str">
        <f t="shared" si="27"/>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f>
        <v>oskermen3@hatena.ne.jp</v>
      </c>
      <c r="H844" s="2">
        <f>_xlfn.XLOOKUP(orders!C844,customers!$A$1:$A$1001,customers!G843:G1843,,0)</f>
        <v>0</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8">
        <f>INDEX(products!$A$1:$G$49,MATCH(orders!$D844,products!$A$1:$A$49,0),MATCH(orders!L$1,products!$A$1:$G$1,0))</f>
        <v>4.125</v>
      </c>
      <c r="M844" s="8">
        <f>L844*E844</f>
        <v>8.25</v>
      </c>
      <c r="N844" t="str">
        <f t="shared" si="26"/>
        <v>Excelsa</v>
      </c>
      <c r="O844" t="str">
        <f t="shared" si="27"/>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f>
        <v>ddrewittnf@mapquest.com</v>
      </c>
      <c r="H845" s="2">
        <f>_xlfn.XLOOKUP(orders!C845,customers!$A$1:$A$1001,customers!G844:G1844,,0)</f>
        <v>0</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8">
        <f>INDEX(products!$A$1:$G$49,MATCH(orders!$D845,products!$A$1:$A$49,0),MATCH(orders!L$1,products!$A$1:$G$1,0))</f>
        <v>4.125</v>
      </c>
      <c r="M845" s="8">
        <f>L845*E845</f>
        <v>8.25</v>
      </c>
      <c r="N845" t="str">
        <f t="shared" si="26"/>
        <v>Excelsa</v>
      </c>
      <c r="O845" t="str">
        <f t="shared" si="27"/>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f>
        <v>agladhillng@stanford.edu</v>
      </c>
      <c r="H846" s="2">
        <f>_xlfn.XLOOKUP(orders!C846,customers!$A$1:$A$1001,customers!G845:G1845,,0)</f>
        <v>0</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8">
        <f>INDEX(products!$A$1:$G$49,MATCH(orders!$D846,products!$A$1:$A$49,0),MATCH(orders!L$1,products!$A$1:$G$1,0))</f>
        <v>5.97</v>
      </c>
      <c r="M846" s="8">
        <f>L846*E846</f>
        <v>35.82</v>
      </c>
      <c r="N846" t="str">
        <f t="shared" si="26"/>
        <v>Arabica</v>
      </c>
      <c r="O846" t="str">
        <f t="shared" si="27"/>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f>
        <v>mlorineznh@whitehouse.gov</v>
      </c>
      <c r="H847" s="2">
        <f>_xlfn.XLOOKUP(orders!C847,customers!$A$1:$A$1001,customers!G846:G1846,,0)</f>
        <v>0</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8">
        <f>INDEX(products!$A$1:$G$49,MATCH(orders!$D847,products!$A$1:$A$49,0),MATCH(orders!L$1,products!$A$1:$G$1,0))</f>
        <v>27.945</v>
      </c>
      <c r="M847" s="8">
        <f>L847*E847</f>
        <v>167.67000000000002</v>
      </c>
      <c r="N847" t="str">
        <f t="shared" si="26"/>
        <v>Excelsa</v>
      </c>
      <c r="O847" t="str">
        <f t="shared" si="27"/>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f>
        <v/>
      </c>
      <c r="H848" s="2">
        <f>_xlfn.XLOOKUP(orders!C848,customers!$A$1:$A$1001,customers!G847:G1847,,0)</f>
        <v>0</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8">
        <f>INDEX(products!$A$1:$G$49,MATCH(orders!$D848,products!$A$1:$A$49,0),MATCH(orders!L$1,products!$A$1:$G$1,0))</f>
        <v>25.874999999999996</v>
      </c>
      <c r="M848" s="8">
        <f>L848*E848</f>
        <v>51.749999999999993</v>
      </c>
      <c r="N848" t="str">
        <f t="shared" si="26"/>
        <v>Arabica</v>
      </c>
      <c r="O848" t="str">
        <f t="shared" si="27"/>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f>
        <v>mvannj@wikipedia.org</v>
      </c>
      <c r="H849" s="2">
        <f>_xlfn.XLOOKUP(orders!C849,customers!$A$1:$A$1001,customers!G848:G1848,,0)</f>
        <v>0</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8">
        <f>INDEX(products!$A$1:$G$49,MATCH(orders!$D849,products!$A$1:$A$49,0),MATCH(orders!L$1,products!$A$1:$G$1,0))</f>
        <v>2.9849999999999999</v>
      </c>
      <c r="M849" s="8">
        <f>L849*E849</f>
        <v>8.9550000000000001</v>
      </c>
      <c r="N849" t="str">
        <f t="shared" si="26"/>
        <v>Arabica</v>
      </c>
      <c r="O849" t="str">
        <f t="shared" si="27"/>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f>
        <v/>
      </c>
      <c r="H850" s="2">
        <f>_xlfn.XLOOKUP(orders!C850,customers!$A$1:$A$1001,customers!G849:G1849,,0)</f>
        <v>0</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8">
        <f>INDEX(products!$A$1:$G$49,MATCH(orders!$D850,products!$A$1:$A$49,0),MATCH(orders!L$1,products!$A$1:$G$1,0))</f>
        <v>8.91</v>
      </c>
      <c r="M850" s="8">
        <f>L850*E850</f>
        <v>53.46</v>
      </c>
      <c r="N850" t="str">
        <f t="shared" si="26"/>
        <v>Excelsa</v>
      </c>
      <c r="O850" t="str">
        <f t="shared" si="27"/>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f>
        <v>jethelstonnl@creativecommons.org</v>
      </c>
      <c r="H851" s="2">
        <f>_xlfn.XLOOKUP(orders!C851,customers!$A$1:$A$1001,customers!G850:G1850,,0)</f>
        <v>0</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8">
        <f>INDEX(products!$A$1:$G$49,MATCH(orders!$D851,products!$A$1:$A$49,0),MATCH(orders!L$1,products!$A$1:$G$1,0))</f>
        <v>3.8849999999999998</v>
      </c>
      <c r="M851" s="8">
        <f>L851*E851</f>
        <v>23.31</v>
      </c>
      <c r="N851" t="str">
        <f t="shared" si="26"/>
        <v>Arabica</v>
      </c>
      <c r="O851" t="str">
        <f t="shared" si="27"/>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f>
        <v>jethelstonnl@creativecommons.org</v>
      </c>
      <c r="H852" s="2">
        <f>_xlfn.XLOOKUP(orders!C852,customers!$A$1:$A$1001,customers!G851:G1851,,0)</f>
        <v>0</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8">
        <f>INDEX(products!$A$1:$G$49,MATCH(orders!$D852,products!$A$1:$A$49,0),MATCH(orders!L$1,products!$A$1:$G$1,0))</f>
        <v>3.375</v>
      </c>
      <c r="M852" s="8">
        <f>L852*E852</f>
        <v>6.75</v>
      </c>
      <c r="N852" t="str">
        <f t="shared" si="26"/>
        <v>Arabica</v>
      </c>
      <c r="O852" t="str">
        <f t="shared" si="27"/>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f>
        <v>peberznn@woothemes.com</v>
      </c>
      <c r="H853" s="2">
        <f>_xlfn.XLOOKUP(orders!C853,customers!$A$1:$A$1001,customers!G852:G1852,,0)</f>
        <v>0</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8">
        <f>INDEX(products!$A$1:$G$49,MATCH(orders!$D853,products!$A$1:$A$49,0),MATCH(orders!L$1,products!$A$1:$G$1,0))</f>
        <v>7.77</v>
      </c>
      <c r="M853" s="8">
        <f>L853*E853</f>
        <v>7.77</v>
      </c>
      <c r="N853" t="str">
        <f t="shared" si="26"/>
        <v>Liberica</v>
      </c>
      <c r="O853" t="str">
        <f t="shared" si="27"/>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f>
        <v>bgaishno@altervista.org</v>
      </c>
      <c r="H854" s="2">
        <f>_xlfn.XLOOKUP(orders!C854,customers!$A$1:$A$1001,customers!G853:G1853,,0)</f>
        <v>0</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8">
        <f>INDEX(products!$A$1:$G$49,MATCH(orders!$D854,products!$A$1:$A$49,0),MATCH(orders!L$1,products!$A$1:$G$1,0))</f>
        <v>29.784999999999997</v>
      </c>
      <c r="M854" s="8">
        <f>L854*E854</f>
        <v>119.13999999999999</v>
      </c>
      <c r="N854" t="str">
        <f t="shared" si="26"/>
        <v>Liberica</v>
      </c>
      <c r="O854" t="str">
        <f t="shared" si="27"/>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f>
        <v>ldantonnp@miitbeian.gov.cn</v>
      </c>
      <c r="H855" s="2">
        <f>_xlfn.XLOOKUP(orders!C855,customers!$A$1:$A$1001,customers!G854:G1854,,0)</f>
        <v>0</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8">
        <f>INDEX(products!$A$1:$G$49,MATCH(orders!$D855,products!$A$1:$A$49,0),MATCH(orders!L$1,products!$A$1:$G$1,0))</f>
        <v>9.9499999999999993</v>
      </c>
      <c r="M855" s="8">
        <f>L855*E855</f>
        <v>19.899999999999999</v>
      </c>
      <c r="N855" t="str">
        <f t="shared" si="26"/>
        <v>Arabica</v>
      </c>
      <c r="O855" t="str">
        <f t="shared" si="27"/>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f>
        <v>smorrallnq@answers.com</v>
      </c>
      <c r="H856" s="2">
        <f>_xlfn.XLOOKUP(orders!C856,customers!$A$1:$A$1001,customers!G855:G1855,,0)</f>
        <v>0</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8">
        <f>INDEX(products!$A$1:$G$49,MATCH(orders!$D856,products!$A$1:$A$49,0),MATCH(orders!L$1,products!$A$1:$G$1,0))</f>
        <v>7.169999999999999</v>
      </c>
      <c r="M856" s="8">
        <f>L856*E856</f>
        <v>35.849999999999994</v>
      </c>
      <c r="N856" t="str">
        <f t="shared" si="26"/>
        <v>Robusta</v>
      </c>
      <c r="O856" t="str">
        <f t="shared" si="27"/>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f>
        <v>dcrownshawnr@photobucket.com</v>
      </c>
      <c r="H857" s="2">
        <f>_xlfn.XLOOKUP(orders!C857,customers!$A$1:$A$1001,customers!G856:G1856,,0)</f>
        <v>0</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8">
        <f>INDEX(products!$A$1:$G$49,MATCH(orders!$D857,products!$A$1:$A$49,0),MATCH(orders!L$1,products!$A$1:$G$1,0))</f>
        <v>29.784999999999997</v>
      </c>
      <c r="M857" s="8">
        <f>L857*E857</f>
        <v>89.35499999999999</v>
      </c>
      <c r="N857" t="str">
        <f t="shared" si="26"/>
        <v>Liberica</v>
      </c>
      <c r="O857" t="str">
        <f t="shared" si="27"/>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f>
        <v>oskermen3@hatena.ne.jp</v>
      </c>
      <c r="H858" s="2">
        <f>_xlfn.XLOOKUP(orders!C858,customers!$A$1:$A$1001,customers!G857:G1857,,0)</f>
        <v>0</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8">
        <f>INDEX(products!$A$1:$G$49,MATCH(orders!$D858,products!$A$1:$A$49,0),MATCH(orders!L$1,products!$A$1:$G$1,0))</f>
        <v>4.3650000000000002</v>
      </c>
      <c r="M858" s="8">
        <f>L858*E858</f>
        <v>8.73</v>
      </c>
      <c r="N858" t="str">
        <f t="shared" si="26"/>
        <v>Liberica</v>
      </c>
      <c r="O858" t="str">
        <f t="shared" si="27"/>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f>
        <v>jreddochnt@sun.com</v>
      </c>
      <c r="H859" s="2">
        <f>_xlfn.XLOOKUP(orders!C859,customers!$A$1:$A$1001,customers!G858:G1858,,0)</f>
        <v>0</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8">
        <f>INDEX(products!$A$1:$G$49,MATCH(orders!$D859,products!$A$1:$A$49,0),MATCH(orders!L$1,products!$A$1:$G$1,0))</f>
        <v>27.484999999999996</v>
      </c>
      <c r="M859" s="8">
        <f>L859*E859</f>
        <v>137.42499999999998</v>
      </c>
      <c r="N859" t="str">
        <f t="shared" si="26"/>
        <v>Robusta</v>
      </c>
      <c r="O859" t="str">
        <f t="shared" si="27"/>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f>
        <v>stitleynu@whitehouse.gov</v>
      </c>
      <c r="H860" s="2">
        <f>_xlfn.XLOOKUP(orders!C860,customers!$A$1:$A$1001,customers!G859:G1859,,0)</f>
        <v>0</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8">
        <f>INDEX(products!$A$1:$G$49,MATCH(orders!$D860,products!$A$1:$A$49,0),MATCH(orders!L$1,products!$A$1:$G$1,0))</f>
        <v>8.73</v>
      </c>
      <c r="M860" s="8">
        <f>L860*E860</f>
        <v>34.92</v>
      </c>
      <c r="N860" t="str">
        <f t="shared" si="26"/>
        <v>Liberica</v>
      </c>
      <c r="O860" t="str">
        <f t="shared" si="27"/>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f>
        <v>rsimaonv@simplemachines.org</v>
      </c>
      <c r="H861" s="2">
        <f>_xlfn.XLOOKUP(orders!C861,customers!$A$1:$A$1001,customers!G860:G1860,,0)</f>
        <v>0</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8">
        <f>INDEX(products!$A$1:$G$49,MATCH(orders!$D861,products!$A$1:$A$49,0),MATCH(orders!L$1,products!$A$1:$G$1,0))</f>
        <v>29.784999999999997</v>
      </c>
      <c r="M861" s="8">
        <f>L861*E861</f>
        <v>178.70999999999998</v>
      </c>
      <c r="N861" t="str">
        <f t="shared" si="26"/>
        <v>Arabica</v>
      </c>
      <c r="O861" t="str">
        <f t="shared" si="27"/>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f>
        <v/>
      </c>
      <c r="H862" s="2">
        <f>_xlfn.XLOOKUP(orders!C862,customers!$A$1:$A$1001,customers!G861:G1861,,0)</f>
        <v>0</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8">
        <f>INDEX(products!$A$1:$G$49,MATCH(orders!$D862,products!$A$1:$A$49,0),MATCH(orders!L$1,products!$A$1:$G$1,0))</f>
        <v>25.874999999999996</v>
      </c>
      <c r="M862" s="8">
        <f>L862*E862</f>
        <v>25.874999999999996</v>
      </c>
      <c r="N862" t="str">
        <f t="shared" si="26"/>
        <v>Arabica</v>
      </c>
      <c r="O862" t="str">
        <f t="shared" si="27"/>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f>
        <v>nchisholmnx@example.com</v>
      </c>
      <c r="H863" s="2">
        <f>_xlfn.XLOOKUP(orders!C863,customers!$A$1:$A$1001,customers!G862:G1862,,0)</f>
        <v>0</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8">
        <f>INDEX(products!$A$1:$G$49,MATCH(orders!$D863,products!$A$1:$A$49,0),MATCH(orders!L$1,products!$A$1:$G$1,0))</f>
        <v>12.95</v>
      </c>
      <c r="M863" s="8">
        <f>L863*E863</f>
        <v>77.699999999999989</v>
      </c>
      <c r="N863" t="str">
        <f t="shared" si="26"/>
        <v>Liberica</v>
      </c>
      <c r="O863" t="str">
        <f t="shared" si="27"/>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f>
        <v>goatsny@live.com</v>
      </c>
      <c r="H864" s="2">
        <f>_xlfn.XLOOKUP(orders!C864,customers!$A$1:$A$1001,customers!G863:G1863,,0)</f>
        <v>0</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8">
        <f>INDEX(products!$A$1:$G$49,MATCH(orders!$D864,products!$A$1:$A$49,0),MATCH(orders!L$1,products!$A$1:$G$1,0))</f>
        <v>9.9499999999999993</v>
      </c>
      <c r="M864" s="8">
        <f>L864*E864</f>
        <v>9.9499999999999993</v>
      </c>
      <c r="N864" t="str">
        <f t="shared" si="26"/>
        <v>Robusta</v>
      </c>
      <c r="O864" t="str">
        <f t="shared" si="27"/>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f>
        <v>mbirkinnz@java.com</v>
      </c>
      <c r="H865" s="2">
        <f>_xlfn.XLOOKUP(orders!C865,customers!$A$1:$A$1001,customers!G864:G1864,,0)</f>
        <v>0</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8">
        <f>INDEX(products!$A$1:$G$49,MATCH(orders!$D865,products!$A$1:$A$49,0),MATCH(orders!L$1,products!$A$1:$G$1,0))</f>
        <v>14.55</v>
      </c>
      <c r="M865" s="8">
        <f>L865*E865</f>
        <v>29.1</v>
      </c>
      <c r="N865" t="str">
        <f t="shared" si="26"/>
        <v>Liberica</v>
      </c>
      <c r="O865" t="str">
        <f t="shared" si="27"/>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f>
        <v>rpysono0@constantcontact.com</v>
      </c>
      <c r="H866" s="2">
        <f>_xlfn.XLOOKUP(orders!C866,customers!$A$1:$A$1001,customers!G865:G1865,,0)</f>
        <v>0</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8">
        <f>INDEX(products!$A$1:$G$49,MATCH(orders!$D866,products!$A$1:$A$49,0),MATCH(orders!L$1,products!$A$1:$G$1,0))</f>
        <v>3.5849999999999995</v>
      </c>
      <c r="M866" s="8">
        <f>L866*E866</f>
        <v>21.509999999999998</v>
      </c>
      <c r="N866" t="str">
        <f t="shared" si="26"/>
        <v>Robusta</v>
      </c>
      <c r="O866" t="str">
        <f t="shared" si="27"/>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f>
        <v>mmacconnechieo9@reuters.com</v>
      </c>
      <c r="H867" s="2">
        <f>_xlfn.XLOOKUP(orders!C867,customers!$A$1:$A$1001,customers!G866:G1866,,0)</f>
        <v>0</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8">
        <f>INDEX(products!$A$1:$G$49,MATCH(orders!$D867,products!$A$1:$A$49,0),MATCH(orders!L$1,products!$A$1:$G$1,0))</f>
        <v>6.75</v>
      </c>
      <c r="M867" s="8">
        <f>L867*E867</f>
        <v>6.75</v>
      </c>
      <c r="N867" t="str">
        <f t="shared" si="26"/>
        <v>Arabica</v>
      </c>
      <c r="O867" t="str">
        <f t="shared" si="27"/>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f>
        <v>rtreachero2@usa.gov</v>
      </c>
      <c r="H868" s="2">
        <f>_xlfn.XLOOKUP(orders!C868,customers!$A$1:$A$1001,customers!G867:G1867,,0)</f>
        <v>0</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8">
        <f>INDEX(products!$A$1:$G$49,MATCH(orders!$D868,products!$A$1:$A$49,0),MATCH(orders!L$1,products!$A$1:$G$1,0))</f>
        <v>5.97</v>
      </c>
      <c r="M868" s="8">
        <f>L868*E868</f>
        <v>17.91</v>
      </c>
      <c r="N868" t="str">
        <f t="shared" si="26"/>
        <v>Arabica</v>
      </c>
      <c r="O868" t="str">
        <f t="shared" si="27"/>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f>
        <v>bfattorinio3@quantcast.com</v>
      </c>
      <c r="H869" s="2">
        <f>_xlfn.XLOOKUP(orders!C869,customers!$A$1:$A$1001,customers!G868:G1868,,0)</f>
        <v>0</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8">
        <f>INDEX(products!$A$1:$G$49,MATCH(orders!$D869,products!$A$1:$A$49,0),MATCH(orders!L$1,products!$A$1:$G$1,0))</f>
        <v>29.784999999999997</v>
      </c>
      <c r="M869" s="8">
        <f>L869*E869</f>
        <v>29.784999999999997</v>
      </c>
      <c r="N869" t="str">
        <f t="shared" si="26"/>
        <v>Arabica</v>
      </c>
      <c r="O869" t="str">
        <f t="shared" si="27"/>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f>
        <v>mpalleskeo4@nyu.edu</v>
      </c>
      <c r="H870" s="2">
        <f>_xlfn.XLOOKUP(orders!C870,customers!$A$1:$A$1001,customers!G869:G1869,,0)</f>
        <v>0</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8">
        <f>INDEX(products!$A$1:$G$49,MATCH(orders!$D870,products!$A$1:$A$49,0),MATCH(orders!L$1,products!$A$1:$G$1,0))</f>
        <v>8.25</v>
      </c>
      <c r="M870" s="8">
        <f>L870*E870</f>
        <v>41.25</v>
      </c>
      <c r="N870" t="str">
        <f t="shared" si="26"/>
        <v>Excelsa</v>
      </c>
      <c r="O870" t="str">
        <f t="shared" si="27"/>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f>
        <v/>
      </c>
      <c r="H871" s="2">
        <f>_xlfn.XLOOKUP(orders!C871,customers!$A$1:$A$1001,customers!G870:G1870,,0)</f>
        <v>0</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8">
        <f>INDEX(products!$A$1:$G$49,MATCH(orders!$D871,products!$A$1:$A$49,0),MATCH(orders!L$1,products!$A$1:$G$1,0))</f>
        <v>5.97</v>
      </c>
      <c r="M871" s="8">
        <f>L871*E871</f>
        <v>17.91</v>
      </c>
      <c r="N871" t="str">
        <f t="shared" si="26"/>
        <v>Robusta</v>
      </c>
      <c r="O871" t="str">
        <f t="shared" si="27"/>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f>
        <v>fantcliffeo6@amazon.co.jp</v>
      </c>
      <c r="H872" s="2">
        <f>_xlfn.XLOOKUP(orders!C872,customers!$A$1:$A$1001,customers!G871:G1871,,0)</f>
        <v>0</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8">
        <f>INDEX(products!$A$1:$G$49,MATCH(orders!$D872,products!$A$1:$A$49,0),MATCH(orders!L$1,products!$A$1:$G$1,0))</f>
        <v>7.29</v>
      </c>
      <c r="M872" s="8">
        <f>L872*E872</f>
        <v>7.29</v>
      </c>
      <c r="N872" t="str">
        <f t="shared" si="26"/>
        <v>Excelsa</v>
      </c>
      <c r="O872" t="str">
        <f t="shared" si="27"/>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f>
        <v>pmatignono7@harvard.edu</v>
      </c>
      <c r="H873" s="2">
        <f>_xlfn.XLOOKUP(orders!C873,customers!$A$1:$A$1001,customers!G872:G1872,,0)</f>
        <v>0</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8">
        <f>INDEX(products!$A$1:$G$49,MATCH(orders!$D873,products!$A$1:$A$49,0),MATCH(orders!L$1,products!$A$1:$G$1,0))</f>
        <v>14.85</v>
      </c>
      <c r="M873" s="8">
        <f>L873*E873</f>
        <v>29.7</v>
      </c>
      <c r="N873" t="str">
        <f t="shared" si="26"/>
        <v>Excelsa</v>
      </c>
      <c r="O873" t="str">
        <f t="shared" si="27"/>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f>
        <v>cweondo8@theglobeandmail.com</v>
      </c>
      <c r="H874" s="2">
        <f>_xlfn.XLOOKUP(orders!C874,customers!$A$1:$A$1001,customers!G873:G1873,,0)</f>
        <v>0</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8">
        <f>INDEX(products!$A$1:$G$49,MATCH(orders!$D874,products!$A$1:$A$49,0),MATCH(orders!L$1,products!$A$1:$G$1,0))</f>
        <v>11.25</v>
      </c>
      <c r="M874" s="8">
        <f>L874*E874</f>
        <v>22.5</v>
      </c>
      <c r="N874" t="str">
        <f t="shared" si="26"/>
        <v>Arabica</v>
      </c>
      <c r="O874" t="str">
        <f t="shared" si="27"/>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f>
        <v>mmacconnechieo9@reuters.com</v>
      </c>
      <c r="H875" s="2">
        <f>_xlfn.XLOOKUP(orders!C875,customers!$A$1:$A$1001,customers!G874:G1874,,0)</f>
        <v>0</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8">
        <f>INDEX(products!$A$1:$G$49,MATCH(orders!$D875,products!$A$1:$A$49,0),MATCH(orders!L$1,products!$A$1:$G$1,0))</f>
        <v>2.9849999999999999</v>
      </c>
      <c r="M875" s="8">
        <f>L875*E875</f>
        <v>11.94</v>
      </c>
      <c r="N875" t="str">
        <f t="shared" si="26"/>
        <v>Robusta</v>
      </c>
      <c r="O875" t="str">
        <f t="shared" si="27"/>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f>
        <v>jskentelberyoa@paypal.com</v>
      </c>
      <c r="H876" s="2">
        <f>_xlfn.XLOOKUP(orders!C876,customers!$A$1:$A$1001,customers!G875:G1875,,0)</f>
        <v>0</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8">
        <f>INDEX(products!$A$1:$G$49,MATCH(orders!$D876,products!$A$1:$A$49,0),MATCH(orders!L$1,products!$A$1:$G$1,0))</f>
        <v>12.95</v>
      </c>
      <c r="M876" s="8">
        <f>L876*E876</f>
        <v>25.9</v>
      </c>
      <c r="N876" t="str">
        <f t="shared" si="26"/>
        <v>Arabica</v>
      </c>
      <c r="O876" t="str">
        <f t="shared" si="27"/>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f>
        <v>ocomberob@goo.gl</v>
      </c>
      <c r="H877" s="2">
        <f>_xlfn.XLOOKUP(orders!C877,customers!$A$1:$A$1001,customers!G876:G1876,,0)</f>
        <v>0</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8">
        <f>INDEX(products!$A$1:$G$49,MATCH(orders!$D877,products!$A$1:$A$49,0),MATCH(orders!L$1,products!$A$1:$G$1,0))</f>
        <v>8.73</v>
      </c>
      <c r="M877" s="8">
        <f>L877*E877</f>
        <v>43.650000000000006</v>
      </c>
      <c r="N877" t="str">
        <f t="shared" si="26"/>
        <v>Liberica</v>
      </c>
      <c r="O877" t="str">
        <f t="shared" si="27"/>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f>
        <v>ocomberob@goo.gl</v>
      </c>
      <c r="H878" s="2">
        <f>_xlfn.XLOOKUP(orders!C878,customers!$A$1:$A$1001,customers!G877:G1877,,0)</f>
        <v>0</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8">
        <f>INDEX(products!$A$1:$G$49,MATCH(orders!$D878,products!$A$1:$A$49,0),MATCH(orders!L$1,products!$A$1:$G$1,0))</f>
        <v>7.77</v>
      </c>
      <c r="M878" s="8">
        <f>L878*E878</f>
        <v>46.62</v>
      </c>
      <c r="N878" t="str">
        <f t="shared" si="26"/>
        <v>Arabica</v>
      </c>
      <c r="O878" t="str">
        <f t="shared" si="27"/>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f>
        <v>ztramelod@netlog.com</v>
      </c>
      <c r="H879" s="2">
        <f>_xlfn.XLOOKUP(orders!C879,customers!$A$1:$A$1001,customers!G878:G1878,,0)</f>
        <v>0</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8">
        <f>INDEX(products!$A$1:$G$49,MATCH(orders!$D879,products!$A$1:$A$49,0),MATCH(orders!L$1,products!$A$1:$G$1,0))</f>
        <v>9.51</v>
      </c>
      <c r="M879" s="8">
        <f>L879*E879</f>
        <v>28.53</v>
      </c>
      <c r="N879" t="str">
        <f t="shared" si="26"/>
        <v>Liberica</v>
      </c>
      <c r="O879" t="str">
        <f t="shared" si="27"/>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f>
        <v/>
      </c>
      <c r="H880" s="2">
        <f>_xlfn.XLOOKUP(orders!C880,customers!$A$1:$A$1001,customers!G879:G1879,,0)</f>
        <v>0</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8">
        <f>INDEX(products!$A$1:$G$49,MATCH(orders!$D880,products!$A$1:$A$49,0),MATCH(orders!L$1,products!$A$1:$G$1,0))</f>
        <v>27.484999999999996</v>
      </c>
      <c r="M880" s="8">
        <f>L880*E880</f>
        <v>27.484999999999996</v>
      </c>
      <c r="N880" t="str">
        <f t="shared" si="26"/>
        <v>Robusta</v>
      </c>
      <c r="O880" t="str">
        <f t="shared" si="27"/>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f>
        <v/>
      </c>
      <c r="H881" s="2">
        <f>_xlfn.XLOOKUP(orders!C881,customers!$A$1:$A$1001,customers!G880:G1880,,0)</f>
        <v>0</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8">
        <f>INDEX(products!$A$1:$G$49,MATCH(orders!$D881,products!$A$1:$A$49,0),MATCH(orders!L$1,products!$A$1:$G$1,0))</f>
        <v>3.645</v>
      </c>
      <c r="M881" s="8">
        <f>L881*E881</f>
        <v>10.935</v>
      </c>
      <c r="N881" t="str">
        <f t="shared" si="26"/>
        <v>Excelsa</v>
      </c>
      <c r="O881" t="str">
        <f t="shared" si="27"/>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f>
        <v>chatfullog@ebay.com</v>
      </c>
      <c r="H882" s="2">
        <f>_xlfn.XLOOKUP(orders!C882,customers!$A$1:$A$1001,customers!G881:G1881,,0)</f>
        <v>0</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8">
        <f>INDEX(products!$A$1:$G$49,MATCH(orders!$D882,products!$A$1:$A$49,0),MATCH(orders!L$1,products!$A$1:$G$1,0))</f>
        <v>3.5849999999999995</v>
      </c>
      <c r="M882" s="8">
        <f>L882*E882</f>
        <v>7.169999999999999</v>
      </c>
      <c r="N882" t="str">
        <f t="shared" si="26"/>
        <v>Robusta</v>
      </c>
      <c r="O882" t="str">
        <f t="shared" si="27"/>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f>
        <v/>
      </c>
      <c r="H883" s="2">
        <f>_xlfn.XLOOKUP(orders!C883,customers!$A$1:$A$1001,customers!G882:G1882,,0)</f>
        <v>0</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8">
        <f>INDEX(products!$A$1:$G$49,MATCH(orders!$D883,products!$A$1:$A$49,0),MATCH(orders!L$1,products!$A$1:$G$1,0))</f>
        <v>3.8849999999999998</v>
      </c>
      <c r="M883" s="8">
        <f>L883*E883</f>
        <v>23.31</v>
      </c>
      <c r="N883" t="str">
        <f t="shared" si="26"/>
        <v>Arabica</v>
      </c>
      <c r="O883" t="str">
        <f t="shared" si="27"/>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f>
        <v>kmarrisonoq@dropbox.com</v>
      </c>
      <c r="H884" s="2">
        <f>_xlfn.XLOOKUP(orders!C884,customers!$A$1:$A$1001,customers!G883:G1883,,0)</f>
        <v>0</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8">
        <f>INDEX(products!$A$1:$G$49,MATCH(orders!$D884,products!$A$1:$A$49,0),MATCH(orders!L$1,products!$A$1:$G$1,0))</f>
        <v>22.884999999999998</v>
      </c>
      <c r="M884" s="8">
        <f>L884*E884</f>
        <v>114.42499999999998</v>
      </c>
      <c r="N884" t="str">
        <f t="shared" si="26"/>
        <v>Arabica</v>
      </c>
      <c r="O884" t="str">
        <f t="shared" si="27"/>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f>
        <v>lagnolooj@pinterest.com</v>
      </c>
      <c r="H885" s="2">
        <f>_xlfn.XLOOKUP(orders!C885,customers!$A$1:$A$1001,customers!G884:G1884,,0)</f>
        <v>0</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8">
        <f>INDEX(products!$A$1:$G$49,MATCH(orders!$D885,products!$A$1:$A$49,0),MATCH(orders!L$1,products!$A$1:$G$1,0))</f>
        <v>25.874999999999996</v>
      </c>
      <c r="M885" s="8">
        <f>L885*E885</f>
        <v>77.624999999999986</v>
      </c>
      <c r="N885" t="str">
        <f t="shared" si="26"/>
        <v>Arabica</v>
      </c>
      <c r="O885" t="str">
        <f t="shared" si="27"/>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f>
        <v>dkiddyok@fda.gov</v>
      </c>
      <c r="H886" s="2">
        <f>_xlfn.XLOOKUP(orders!C886,customers!$A$1:$A$1001,customers!G885:G1885,,0)</f>
        <v>0</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8">
        <f>INDEX(products!$A$1:$G$49,MATCH(orders!$D886,products!$A$1:$A$49,0),MATCH(orders!L$1,products!$A$1:$G$1,0))</f>
        <v>5.3699999999999992</v>
      </c>
      <c r="M886" s="8">
        <f>L886*E886</f>
        <v>5.3699999999999992</v>
      </c>
      <c r="N886" t="str">
        <f t="shared" si="26"/>
        <v>Robusta</v>
      </c>
      <c r="O886" t="str">
        <f t="shared" si="27"/>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f>
        <v>hpetroulisol@state.tx.us</v>
      </c>
      <c r="H887" s="2">
        <f>_xlfn.XLOOKUP(orders!C887,customers!$A$1:$A$1001,customers!G886:G1886,,0)</f>
        <v>0</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8">
        <f>INDEX(products!$A$1:$G$49,MATCH(orders!$D887,products!$A$1:$A$49,0),MATCH(orders!L$1,products!$A$1:$G$1,0))</f>
        <v>20.584999999999997</v>
      </c>
      <c r="M887" s="8">
        <f>L887*E887</f>
        <v>123.50999999999999</v>
      </c>
      <c r="N887" t="str">
        <f t="shared" si="26"/>
        <v>Robusta</v>
      </c>
      <c r="O887" t="str">
        <f t="shared" si="27"/>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f>
        <v>mschollom@taobao.com</v>
      </c>
      <c r="H888" s="2">
        <f>_xlfn.XLOOKUP(orders!C888,customers!$A$1:$A$1001,customers!G887:G1887,,0)</f>
        <v>0</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8">
        <f>INDEX(products!$A$1:$G$49,MATCH(orders!$D888,products!$A$1:$A$49,0),MATCH(orders!L$1,products!$A$1:$G$1,0))</f>
        <v>8.73</v>
      </c>
      <c r="M888" s="8">
        <f>L888*E888</f>
        <v>17.46</v>
      </c>
      <c r="N888" t="str">
        <f t="shared" si="26"/>
        <v>Liberica</v>
      </c>
      <c r="O888" t="str">
        <f t="shared" si="27"/>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f>
        <v>kfersonon@g.co</v>
      </c>
      <c r="H889" s="2">
        <f>_xlfn.XLOOKUP(orders!C889,customers!$A$1:$A$1001,customers!G888:G1888,,0)</f>
        <v>0</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8">
        <f>INDEX(products!$A$1:$G$49,MATCH(orders!$D889,products!$A$1:$A$49,0),MATCH(orders!L$1,products!$A$1:$G$1,0))</f>
        <v>4.4550000000000001</v>
      </c>
      <c r="M889" s="8">
        <f>L889*E889</f>
        <v>13.365</v>
      </c>
      <c r="N889" t="str">
        <f t="shared" si="26"/>
        <v>Excelsa</v>
      </c>
      <c r="O889" t="str">
        <f t="shared" si="27"/>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f>
        <v>bkellowayoo@omniture.com</v>
      </c>
      <c r="H890" s="2">
        <f>_xlfn.XLOOKUP(orders!C890,customers!$A$1:$A$1001,customers!G889:G1889,,0)</f>
        <v>0</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8">
        <f>INDEX(products!$A$1:$G$49,MATCH(orders!$D890,products!$A$1:$A$49,0),MATCH(orders!L$1,products!$A$1:$G$1,0))</f>
        <v>3.8849999999999998</v>
      </c>
      <c r="M890" s="8">
        <f>L890*E890</f>
        <v>7.77</v>
      </c>
      <c r="N890" t="str">
        <f t="shared" si="26"/>
        <v>Arabica</v>
      </c>
      <c r="O890" t="str">
        <f t="shared" si="27"/>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f>
        <v>soliffeop@yellowbook.com</v>
      </c>
      <c r="H891" s="2">
        <f>_xlfn.XLOOKUP(orders!C891,customers!$A$1:$A$1001,customers!G890:G1890,,0)</f>
        <v>0</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8">
        <f>INDEX(products!$A$1:$G$49,MATCH(orders!$D891,products!$A$1:$A$49,0),MATCH(orders!L$1,products!$A$1:$G$1,0))</f>
        <v>2.6849999999999996</v>
      </c>
      <c r="M891" s="8">
        <f>L891*E891</f>
        <v>2.6849999999999996</v>
      </c>
      <c r="N891" t="str">
        <f t="shared" si="26"/>
        <v>Robusta</v>
      </c>
      <c r="O891" t="str">
        <f t="shared" si="27"/>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f>
        <v>kmarrisonoq@dropbox.com</v>
      </c>
      <c r="H892" s="2">
        <f>_xlfn.XLOOKUP(orders!C892,customers!$A$1:$A$1001,customers!G891:G1891,,0)</f>
        <v>0</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8">
        <f>INDEX(products!$A$1:$G$49,MATCH(orders!$D892,products!$A$1:$A$49,0),MATCH(orders!L$1,products!$A$1:$G$1,0))</f>
        <v>20.584999999999997</v>
      </c>
      <c r="M892" s="8">
        <f>L892*E892</f>
        <v>20.584999999999997</v>
      </c>
      <c r="N892" t="str">
        <f t="shared" si="26"/>
        <v>Robusta</v>
      </c>
      <c r="O892" t="str">
        <f t="shared" si="27"/>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f>
        <v>cdolohuntyor@dailymail.co.uk</v>
      </c>
      <c r="H893" s="2">
        <f>_xlfn.XLOOKUP(orders!C893,customers!$A$1:$A$1001,customers!G892:G1892,,0)</f>
        <v>0</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8">
        <f>INDEX(products!$A$1:$G$49,MATCH(orders!$D893,products!$A$1:$A$49,0),MATCH(orders!L$1,products!$A$1:$G$1,0))</f>
        <v>22.884999999999998</v>
      </c>
      <c r="M893" s="8">
        <f>L893*E893</f>
        <v>114.42499999999998</v>
      </c>
      <c r="N893" t="str">
        <f t="shared" si="26"/>
        <v>Arabica</v>
      </c>
      <c r="O893" t="str">
        <f t="shared" si="27"/>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f>
        <v>pvasilenkoos@addtoany.com</v>
      </c>
      <c r="H894" s="2">
        <f>_xlfn.XLOOKUP(orders!C894,customers!$A$1:$A$1001,customers!G893:G1893,,0)</f>
        <v>0</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8">
        <f>INDEX(products!$A$1:$G$49,MATCH(orders!$D894,products!$A$1:$A$49,0),MATCH(orders!L$1,products!$A$1:$G$1,0))</f>
        <v>4.125</v>
      </c>
      <c r="M894" s="8">
        <f>L894*E894</f>
        <v>20.625</v>
      </c>
      <c r="N894" t="str">
        <f t="shared" si="26"/>
        <v>Excelsa</v>
      </c>
      <c r="O894" t="str">
        <f t="shared" si="27"/>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f>
        <v>rschankelborgot@ameblo.jp</v>
      </c>
      <c r="H895" s="2">
        <f>_xlfn.XLOOKUP(orders!C895,customers!$A$1:$A$1001,customers!G894:G1894,,0)</f>
        <v>0</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8">
        <f>INDEX(products!$A$1:$G$49,MATCH(orders!$D895,products!$A$1:$A$49,0),MATCH(orders!L$1,products!$A$1:$G$1,0))</f>
        <v>9.51</v>
      </c>
      <c r="M895" s="8">
        <f>L895*E895</f>
        <v>57.06</v>
      </c>
      <c r="N895" t="str">
        <f t="shared" si="26"/>
        <v>Liberica</v>
      </c>
      <c r="O895" t="str">
        <f t="shared" si="27"/>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f>
        <v/>
      </c>
      <c r="H896" s="2">
        <f>_xlfn.XLOOKUP(orders!C896,customers!$A$1:$A$1001,customers!G895:G1895,,0)</f>
        <v>0</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8">
        <f>INDEX(products!$A$1:$G$49,MATCH(orders!$D896,products!$A$1:$A$49,0),MATCH(orders!L$1,products!$A$1:$G$1,0))</f>
        <v>20.584999999999997</v>
      </c>
      <c r="M896" s="8">
        <f>L896*E896</f>
        <v>82.339999999999989</v>
      </c>
      <c r="N896" t="str">
        <f t="shared" si="26"/>
        <v>Robusta</v>
      </c>
      <c r="O896" t="str">
        <f t="shared" si="27"/>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f>
        <v/>
      </c>
      <c r="H897" s="2">
        <f>_xlfn.XLOOKUP(orders!C897,customers!$A$1:$A$1001,customers!G896:G1896,,0)</f>
        <v>0</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8">
        <f>INDEX(products!$A$1:$G$49,MATCH(orders!$D897,products!$A$1:$A$49,0),MATCH(orders!L$1,products!$A$1:$G$1,0))</f>
        <v>31.624999999999996</v>
      </c>
      <c r="M897" s="8">
        <f>L897*E897</f>
        <v>158.12499999999997</v>
      </c>
      <c r="N897" t="str">
        <f t="shared" si="26"/>
        <v>Excelsa</v>
      </c>
      <c r="O897" t="str">
        <f t="shared" si="27"/>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f>
        <v>bcargenow@geocities.jp</v>
      </c>
      <c r="H898" s="2">
        <f>_xlfn.XLOOKUP(orders!C898,customers!$A$1:$A$1001,customers!G897:G1897,,0)</f>
        <v>0</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8">
        <f>INDEX(products!$A$1:$G$49,MATCH(orders!$D898,products!$A$1:$A$49,0),MATCH(orders!L$1,products!$A$1:$G$1,0))</f>
        <v>5.3699999999999992</v>
      </c>
      <c r="M898" s="8">
        <f>L898*E898</f>
        <v>32.22</v>
      </c>
      <c r="N898" t="str">
        <f t="shared" si="26"/>
        <v>Robusta</v>
      </c>
      <c r="O898" t="str">
        <f t="shared" si="27"/>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f>
        <v>rsticklerox@printfriendly.com</v>
      </c>
      <c r="H899" s="2">
        <f>_xlfn.XLOOKUP(orders!C899,customers!$A$1:$A$1001,customers!G898:G1898,,0)</f>
        <v>0</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8">
        <f>INDEX(products!$A$1:$G$49,MATCH(orders!$D899,products!$A$1:$A$49,0),MATCH(orders!L$1,products!$A$1:$G$1,0))</f>
        <v>12.15</v>
      </c>
      <c r="M899" s="8">
        <f>L899*E899</f>
        <v>24.3</v>
      </c>
      <c r="N899" t="str">
        <f t="shared" ref="N899:N962" si="28">IF(I899="Rob","Robusta",IF(I899="Exc","Excelsa",IF(I899="Ara","Arabica",IF(I899="Lib","Liberica",""))))</f>
        <v>Excelsa</v>
      </c>
      <c r="O899" t="str">
        <f t="shared" ref="O899:O962" si="29">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f>
        <v/>
      </c>
      <c r="H900" s="2">
        <f>_xlfn.XLOOKUP(orders!C900,customers!$A$1:$A$1001,customers!G899:G1899,,0)</f>
        <v>0</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8">
        <f>INDEX(products!$A$1:$G$49,MATCH(orders!$D900,products!$A$1:$A$49,0),MATCH(orders!L$1,products!$A$1:$G$1,0))</f>
        <v>7.169999999999999</v>
      </c>
      <c r="M900" s="8">
        <f>L900*E900</f>
        <v>35.849999999999994</v>
      </c>
      <c r="N900" t="str">
        <f t="shared" si="28"/>
        <v>Robusta</v>
      </c>
      <c r="O900" t="str">
        <f t="shared" si="29"/>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f>
        <v/>
      </c>
      <c r="H901" s="2">
        <f>_xlfn.XLOOKUP(orders!C901,customers!$A$1:$A$1001,customers!G900:G1900,,0)</f>
        <v>0</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8">
        <f>INDEX(products!$A$1:$G$49,MATCH(orders!$D901,products!$A$1:$A$49,0),MATCH(orders!L$1,products!$A$1:$G$1,0))</f>
        <v>14.55</v>
      </c>
      <c r="M901" s="8">
        <f>L901*E901</f>
        <v>72.75</v>
      </c>
      <c r="N901" t="str">
        <f t="shared" si="28"/>
        <v>Liberica</v>
      </c>
      <c r="O901" t="str">
        <f t="shared" si="29"/>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f>
        <v/>
      </c>
      <c r="H902" s="2">
        <f>_xlfn.XLOOKUP(orders!C902,customers!$A$1:$A$1001,customers!G901:G1901,,0)</f>
        <v>0</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8">
        <f>INDEX(products!$A$1:$G$49,MATCH(orders!$D902,products!$A$1:$A$49,0),MATCH(orders!L$1,products!$A$1:$G$1,0))</f>
        <v>15.85</v>
      </c>
      <c r="M902" s="8">
        <f>L902*E902</f>
        <v>47.55</v>
      </c>
      <c r="N902" t="str">
        <f t="shared" si="28"/>
        <v>Liberica</v>
      </c>
      <c r="O902" t="str">
        <f t="shared" si="29"/>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f>
        <v>djevonp1@ibm.com</v>
      </c>
      <c r="H903" s="2">
        <f>_xlfn.XLOOKUP(orders!C903,customers!$A$1:$A$1001,customers!G902:G1902,,0)</f>
        <v>0</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8">
        <f>INDEX(products!$A$1:$G$49,MATCH(orders!$D903,products!$A$1:$A$49,0),MATCH(orders!L$1,products!$A$1:$G$1,0))</f>
        <v>3.5849999999999995</v>
      </c>
      <c r="M903" s="8">
        <f>L903*E903</f>
        <v>3.5849999999999995</v>
      </c>
      <c r="N903" t="str">
        <f t="shared" si="28"/>
        <v>Robusta</v>
      </c>
      <c r="O903" t="str">
        <f t="shared" si="29"/>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f>
        <v>hrannerp2@omniture.com</v>
      </c>
      <c r="H904" s="2">
        <f>_xlfn.XLOOKUP(orders!C904,customers!$A$1:$A$1001,customers!G903:G1903,,0)</f>
        <v>0</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8">
        <f>INDEX(products!$A$1:$G$49,MATCH(orders!$D904,products!$A$1:$A$49,0),MATCH(orders!L$1,products!$A$1:$G$1,0))</f>
        <v>31.624999999999996</v>
      </c>
      <c r="M904" s="8">
        <f>L904*E904</f>
        <v>158.12499999999997</v>
      </c>
      <c r="N904" t="str">
        <f t="shared" si="28"/>
        <v>Excelsa</v>
      </c>
      <c r="O904" t="str">
        <f t="shared" si="29"/>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f>
        <v>bimriep3@addtoany.com</v>
      </c>
      <c r="H905" s="2">
        <f>_xlfn.XLOOKUP(orders!C905,customers!$A$1:$A$1001,customers!G904:G1904,,0)</f>
        <v>0</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8">
        <f>INDEX(products!$A$1:$G$49,MATCH(orders!$D905,products!$A$1:$A$49,0),MATCH(orders!L$1,products!$A$1:$G$1,0))</f>
        <v>8.73</v>
      </c>
      <c r="M905" s="8">
        <f>L905*E905</f>
        <v>17.46</v>
      </c>
      <c r="N905" t="str">
        <f t="shared" si="28"/>
        <v>Liberica</v>
      </c>
      <c r="O905" t="str">
        <f t="shared" si="29"/>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f>
        <v>dsopperp4@eventbrite.com</v>
      </c>
      <c r="H906" s="2">
        <f>_xlfn.XLOOKUP(orders!C906,customers!$A$1:$A$1001,customers!G905:G1905,,0)</f>
        <v>0</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8">
        <f>INDEX(products!$A$1:$G$49,MATCH(orders!$D906,products!$A$1:$A$49,0),MATCH(orders!L$1,products!$A$1:$G$1,0))</f>
        <v>29.784999999999997</v>
      </c>
      <c r="M906" s="8">
        <f>L906*E906</f>
        <v>148.92499999999998</v>
      </c>
      <c r="N906" t="str">
        <f t="shared" si="28"/>
        <v>Arabica</v>
      </c>
      <c r="O906" t="str">
        <f t="shared" si="29"/>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f>
        <v/>
      </c>
      <c r="H907" s="2">
        <f>_xlfn.XLOOKUP(orders!C907,customers!$A$1:$A$1001,customers!G906:G1906,,0)</f>
        <v>0</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8">
        <f>INDEX(products!$A$1:$G$49,MATCH(orders!$D907,products!$A$1:$A$49,0),MATCH(orders!L$1,products!$A$1:$G$1,0))</f>
        <v>6.75</v>
      </c>
      <c r="M907" s="8">
        <f>L907*E907</f>
        <v>40.5</v>
      </c>
      <c r="N907" t="str">
        <f t="shared" si="28"/>
        <v>Arabica</v>
      </c>
      <c r="O907" t="str">
        <f t="shared" si="29"/>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f>
        <v>lledgleyp6@de.vu</v>
      </c>
      <c r="H908" s="2">
        <f>_xlfn.XLOOKUP(orders!C908,customers!$A$1:$A$1001,customers!G907:G1907,,0)</f>
        <v>0</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8">
        <f>INDEX(products!$A$1:$G$49,MATCH(orders!$D908,products!$A$1:$A$49,0),MATCH(orders!L$1,products!$A$1:$G$1,0))</f>
        <v>6.75</v>
      </c>
      <c r="M908" s="8">
        <f>L908*E908</f>
        <v>27</v>
      </c>
      <c r="N908" t="str">
        <f t="shared" si="28"/>
        <v>Arabica</v>
      </c>
      <c r="O908" t="str">
        <f t="shared" si="29"/>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f>
        <v>tmenaryp7@phoca.cz</v>
      </c>
      <c r="H909" s="2">
        <f>_xlfn.XLOOKUP(orders!C909,customers!$A$1:$A$1001,customers!G908:G1908,,0)</f>
        <v>0</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8">
        <f>INDEX(products!$A$1:$G$49,MATCH(orders!$D909,products!$A$1:$A$49,0),MATCH(orders!L$1,products!$A$1:$G$1,0))</f>
        <v>12.95</v>
      </c>
      <c r="M909" s="8">
        <f>L909*E909</f>
        <v>38.849999999999994</v>
      </c>
      <c r="N909" t="str">
        <f t="shared" si="28"/>
        <v>Liberica</v>
      </c>
      <c r="O909" t="str">
        <f t="shared" si="29"/>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f>
        <v>gciccottip8@so-net.ne.jp</v>
      </c>
      <c r="H910" s="2">
        <f>_xlfn.XLOOKUP(orders!C910,customers!$A$1:$A$1001,customers!G909:G1909,,0)</f>
        <v>0</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8">
        <f>INDEX(products!$A$1:$G$49,MATCH(orders!$D910,products!$A$1:$A$49,0),MATCH(orders!L$1,products!$A$1:$G$1,0))</f>
        <v>11.95</v>
      </c>
      <c r="M910" s="8">
        <f>L910*E910</f>
        <v>59.75</v>
      </c>
      <c r="N910" t="str">
        <f t="shared" si="28"/>
        <v>Robusta</v>
      </c>
      <c r="O910" t="str">
        <f t="shared" si="29"/>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f>
        <v/>
      </c>
      <c r="H911" s="2">
        <f>_xlfn.XLOOKUP(orders!C911,customers!$A$1:$A$1001,customers!G910:G1910,,0)</f>
        <v>0</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8">
        <f>INDEX(products!$A$1:$G$49,MATCH(orders!$D911,products!$A$1:$A$49,0),MATCH(orders!L$1,products!$A$1:$G$1,0))</f>
        <v>3.5849999999999995</v>
      </c>
      <c r="M911" s="8">
        <f>L911*E911</f>
        <v>10.754999999999999</v>
      </c>
      <c r="N911" t="str">
        <f t="shared" si="28"/>
        <v>Robusta</v>
      </c>
      <c r="O911" t="str">
        <f t="shared" si="29"/>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f>
        <v>wjallinpa@pcworld.com</v>
      </c>
      <c r="H912" s="2">
        <f>_xlfn.XLOOKUP(orders!C912,customers!$A$1:$A$1001,customers!G911:G1911,,0)</f>
        <v>0</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8">
        <f>INDEX(products!$A$1:$G$49,MATCH(orders!$D912,products!$A$1:$A$49,0),MATCH(orders!L$1,products!$A$1:$G$1,0))</f>
        <v>22.884999999999998</v>
      </c>
      <c r="M912" s="8">
        <f>L912*E912</f>
        <v>91.539999999999992</v>
      </c>
      <c r="N912" t="str">
        <f t="shared" si="28"/>
        <v>Arabica</v>
      </c>
      <c r="O912" t="str">
        <f t="shared" si="29"/>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f>
        <v>mbogeypb@thetimes.co.uk</v>
      </c>
      <c r="H913" s="2">
        <f>_xlfn.XLOOKUP(orders!C913,customers!$A$1:$A$1001,customers!G912:G1912,,0)</f>
        <v>0</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8">
        <f>INDEX(products!$A$1:$G$49,MATCH(orders!$D913,products!$A$1:$A$49,0),MATCH(orders!L$1,products!$A$1:$G$1,0))</f>
        <v>11.25</v>
      </c>
      <c r="M913" s="8">
        <f>L913*E913</f>
        <v>45</v>
      </c>
      <c r="N913" t="str">
        <f t="shared" si="28"/>
        <v>Arabica</v>
      </c>
      <c r="O913" t="str">
        <f t="shared" si="29"/>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f>
        <v/>
      </c>
      <c r="H914" s="2">
        <f>_xlfn.XLOOKUP(orders!C914,customers!$A$1:$A$1001,customers!G913:G1913,,0)</f>
        <v>0</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8">
        <f>INDEX(products!$A$1:$G$49,MATCH(orders!$D914,products!$A$1:$A$49,0),MATCH(orders!L$1,products!$A$1:$G$1,0))</f>
        <v>22.884999999999998</v>
      </c>
      <c r="M914" s="8">
        <f>L914*E914</f>
        <v>137.31</v>
      </c>
      <c r="N914" t="str">
        <f t="shared" si="28"/>
        <v>Robusta</v>
      </c>
      <c r="O914" t="str">
        <f t="shared" si="29"/>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f>
        <v>mcobbledickpd@ucsd.edu</v>
      </c>
      <c r="H915" s="2">
        <f>_xlfn.XLOOKUP(orders!C915,customers!$A$1:$A$1001,customers!G914:G1914,,0)</f>
        <v>0</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8">
        <f>INDEX(products!$A$1:$G$49,MATCH(orders!$D915,products!$A$1:$A$49,0),MATCH(orders!L$1,products!$A$1:$G$1,0))</f>
        <v>6.75</v>
      </c>
      <c r="M915" s="8">
        <f>L915*E915</f>
        <v>6.75</v>
      </c>
      <c r="N915" t="str">
        <f t="shared" si="28"/>
        <v>Arabica</v>
      </c>
      <c r="O915" t="str">
        <f t="shared" si="29"/>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f>
        <v>alewrype@whitehouse.gov</v>
      </c>
      <c r="H916" s="2">
        <f>_xlfn.XLOOKUP(orders!C916,customers!$A$1:$A$1001,customers!G915:G1915,,0)</f>
        <v>0</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8">
        <f>INDEX(products!$A$1:$G$49,MATCH(orders!$D916,products!$A$1:$A$49,0),MATCH(orders!L$1,products!$A$1:$G$1,0))</f>
        <v>11.25</v>
      </c>
      <c r="M916" s="8">
        <f>L916*E916</f>
        <v>45</v>
      </c>
      <c r="N916" t="str">
        <f t="shared" si="28"/>
        <v>Arabica</v>
      </c>
      <c r="O916" t="str">
        <f t="shared" si="29"/>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f>
        <v>ihesselpf@ox.ac.uk</v>
      </c>
      <c r="H917" s="2">
        <f>_xlfn.XLOOKUP(orders!C917,customers!$A$1:$A$1001,customers!G916:G1916,,0)</f>
        <v>0</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8">
        <f>INDEX(products!$A$1:$G$49,MATCH(orders!$D917,products!$A$1:$A$49,0),MATCH(orders!L$1,products!$A$1:$G$1,0))</f>
        <v>27.945</v>
      </c>
      <c r="M917" s="8">
        <f>L917*E917</f>
        <v>83.835000000000008</v>
      </c>
      <c r="N917" t="str">
        <f t="shared" si="28"/>
        <v>Excelsa</v>
      </c>
      <c r="O917" t="str">
        <f t="shared" si="29"/>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f>
        <v/>
      </c>
      <c r="H918" s="2">
        <f>_xlfn.XLOOKUP(orders!C918,customers!$A$1:$A$1001,customers!G917:G1917,,0)</f>
        <v>0</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8">
        <f>INDEX(products!$A$1:$G$49,MATCH(orders!$D918,products!$A$1:$A$49,0),MATCH(orders!L$1,products!$A$1:$G$1,0))</f>
        <v>3.645</v>
      </c>
      <c r="M918" s="8">
        <f>L918*E918</f>
        <v>3.645</v>
      </c>
      <c r="N918" t="str">
        <f t="shared" si="28"/>
        <v>Excelsa</v>
      </c>
      <c r="O918" t="str">
        <f t="shared" si="29"/>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f>
        <v>csorrellph@amazon.com</v>
      </c>
      <c r="H919" s="2">
        <f>_xlfn.XLOOKUP(orders!C919,customers!$A$1:$A$1001,customers!G918:G1918,,0)</f>
        <v>0</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8">
        <f>INDEX(products!$A$1:$G$49,MATCH(orders!$D919,products!$A$1:$A$49,0),MATCH(orders!L$1,products!$A$1:$G$1,0))</f>
        <v>6.75</v>
      </c>
      <c r="M919" s="8">
        <f>L919*E919</f>
        <v>6.75</v>
      </c>
      <c r="N919" t="str">
        <f t="shared" si="28"/>
        <v>Arabica</v>
      </c>
      <c r="O919" t="str">
        <f t="shared" si="29"/>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f>
        <v>csorrellph@amazon.com</v>
      </c>
      <c r="H920" s="2">
        <f>_xlfn.XLOOKUP(orders!C920,customers!$A$1:$A$1001,customers!G919:G1919,,0)</f>
        <v>0</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8">
        <f>INDEX(products!$A$1:$G$49,MATCH(orders!$D920,products!$A$1:$A$49,0),MATCH(orders!L$1,products!$A$1:$G$1,0))</f>
        <v>7.29</v>
      </c>
      <c r="M920" s="8">
        <f>L920*E920</f>
        <v>21.87</v>
      </c>
      <c r="N920" t="str">
        <f t="shared" si="28"/>
        <v>Excelsa</v>
      </c>
      <c r="O920" t="str">
        <f t="shared" si="29"/>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f>
        <v>qheavysidepj@unc.edu</v>
      </c>
      <c r="H921" s="2">
        <f>_xlfn.XLOOKUP(orders!C921,customers!$A$1:$A$1001,customers!G920:G1920,,0)</f>
        <v>0</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8">
        <f>INDEX(products!$A$1:$G$49,MATCH(orders!$D921,products!$A$1:$A$49,0),MATCH(orders!L$1,products!$A$1:$G$1,0))</f>
        <v>2.6849999999999996</v>
      </c>
      <c r="M921" s="8">
        <f>L921*E921</f>
        <v>13.424999999999997</v>
      </c>
      <c r="N921" t="str">
        <f t="shared" si="28"/>
        <v>Robusta</v>
      </c>
      <c r="O921" t="str">
        <f t="shared" si="29"/>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f>
        <v>hreuvenpk@whitehouse.gov</v>
      </c>
      <c r="H922" s="2">
        <f>_xlfn.XLOOKUP(orders!C922,customers!$A$1:$A$1001,customers!G921:G1921,,0)</f>
        <v>0</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8">
        <f>INDEX(products!$A$1:$G$49,MATCH(orders!$D922,products!$A$1:$A$49,0),MATCH(orders!L$1,products!$A$1:$G$1,0))</f>
        <v>20.584999999999997</v>
      </c>
      <c r="M922" s="8">
        <f>L922*E922</f>
        <v>123.50999999999999</v>
      </c>
      <c r="N922" t="str">
        <f t="shared" si="28"/>
        <v>Robusta</v>
      </c>
      <c r="O922" t="str">
        <f t="shared" si="29"/>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f>
        <v>mattwoolpl@nba.com</v>
      </c>
      <c r="H923" s="2">
        <f>_xlfn.XLOOKUP(orders!C923,customers!$A$1:$A$1001,customers!G922:G1922,,0)</f>
        <v>0</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8">
        <f>INDEX(products!$A$1:$G$49,MATCH(orders!$D923,products!$A$1:$A$49,0),MATCH(orders!L$1,products!$A$1:$G$1,0))</f>
        <v>3.8849999999999998</v>
      </c>
      <c r="M923" s="8">
        <f>L923*E923</f>
        <v>7.77</v>
      </c>
      <c r="N923" t="str">
        <f t="shared" si="28"/>
        <v>Liberica</v>
      </c>
      <c r="O923" t="str">
        <f t="shared" si="29"/>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f>
        <v/>
      </c>
      <c r="H924" s="2">
        <f>_xlfn.XLOOKUP(orders!C924,customers!$A$1:$A$1001,customers!G923:G1923,,0)</f>
        <v>0</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8">
        <f>INDEX(products!$A$1:$G$49,MATCH(orders!$D924,products!$A$1:$A$49,0),MATCH(orders!L$1,products!$A$1:$G$1,0))</f>
        <v>11.25</v>
      </c>
      <c r="M924" s="8">
        <f>L924*E924</f>
        <v>67.5</v>
      </c>
      <c r="N924" t="str">
        <f t="shared" si="28"/>
        <v>Arabica</v>
      </c>
      <c r="O924" t="str">
        <f t="shared" si="29"/>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f>
        <v>gwynespn@dagondesign.com</v>
      </c>
      <c r="H925" s="2">
        <f>_xlfn.XLOOKUP(orders!C925,customers!$A$1:$A$1001,customers!G924:G1924,,0)</f>
        <v>0</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8">
        <f>INDEX(products!$A$1:$G$49,MATCH(orders!$D925,products!$A$1:$A$49,0),MATCH(orders!L$1,products!$A$1:$G$1,0))</f>
        <v>27.945</v>
      </c>
      <c r="M925" s="8">
        <f>L925*E925</f>
        <v>27.945</v>
      </c>
      <c r="N925" t="str">
        <f t="shared" si="28"/>
        <v>Excelsa</v>
      </c>
      <c r="O925" t="str">
        <f t="shared" si="29"/>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f>
        <v>cmaccourtpo@amazon.com</v>
      </c>
      <c r="H926" s="2">
        <f>_xlfn.XLOOKUP(orders!C926,customers!$A$1:$A$1001,customers!G925:G1925,,0)</f>
        <v>0</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8">
        <f>INDEX(products!$A$1:$G$49,MATCH(orders!$D926,products!$A$1:$A$49,0),MATCH(orders!L$1,products!$A$1:$G$1,0))</f>
        <v>29.784999999999997</v>
      </c>
      <c r="M926" s="8">
        <f>L926*E926</f>
        <v>89.35499999999999</v>
      </c>
      <c r="N926" t="str">
        <f t="shared" si="28"/>
        <v>Arabica</v>
      </c>
      <c r="O926" t="str">
        <f t="shared" si="29"/>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f>
        <v/>
      </c>
      <c r="H927" s="2">
        <f>_xlfn.XLOOKUP(orders!C927,customers!$A$1:$A$1001,customers!G926:G1926,,0)</f>
        <v>0</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8">
        <f>INDEX(products!$A$1:$G$49,MATCH(orders!$D927,products!$A$1:$A$49,0),MATCH(orders!L$1,products!$A$1:$G$1,0))</f>
        <v>6.75</v>
      </c>
      <c r="M927" s="8">
        <f>L927*E927</f>
        <v>20.25</v>
      </c>
      <c r="N927" t="str">
        <f t="shared" si="28"/>
        <v>Arabica</v>
      </c>
      <c r="O927" t="str">
        <f t="shared" si="29"/>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f>
        <v>ewilsonepq@eepurl.com</v>
      </c>
      <c r="H928" s="2">
        <f>_xlfn.XLOOKUP(orders!C928,customers!$A$1:$A$1001,customers!G927:G1927,,0)</f>
        <v>0</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8">
        <f>INDEX(products!$A$1:$G$49,MATCH(orders!$D928,products!$A$1:$A$49,0),MATCH(orders!L$1,products!$A$1:$G$1,0))</f>
        <v>6.75</v>
      </c>
      <c r="M928" s="8">
        <f>L928*E928</f>
        <v>33.75</v>
      </c>
      <c r="N928" t="str">
        <f t="shared" si="28"/>
        <v>Arabica</v>
      </c>
      <c r="O928" t="str">
        <f t="shared" si="29"/>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f>
        <v>dduffiepr@time.com</v>
      </c>
      <c r="H929" s="2">
        <f>_xlfn.XLOOKUP(orders!C929,customers!$A$1:$A$1001,customers!G928:G1928,,0)</f>
        <v>0</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8">
        <f>INDEX(products!$A$1:$G$49,MATCH(orders!$D929,products!$A$1:$A$49,0),MATCH(orders!L$1,products!$A$1:$G$1,0))</f>
        <v>27.945</v>
      </c>
      <c r="M929" s="8">
        <f>L929*E929</f>
        <v>111.78</v>
      </c>
      <c r="N929" t="str">
        <f t="shared" si="28"/>
        <v>Excelsa</v>
      </c>
      <c r="O929" t="str">
        <f t="shared" si="29"/>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f>
        <v>mmatiasekps@ucoz.ru</v>
      </c>
      <c r="H930" s="2">
        <f>_xlfn.XLOOKUP(orders!C930,customers!$A$1:$A$1001,customers!G929:G1929,,0)</f>
        <v>0</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8">
        <f>INDEX(products!$A$1:$G$49,MATCH(orders!$D930,products!$A$1:$A$49,0),MATCH(orders!L$1,products!$A$1:$G$1,0))</f>
        <v>31.624999999999996</v>
      </c>
      <c r="M930" s="8">
        <f>L930*E930</f>
        <v>63.249999999999993</v>
      </c>
      <c r="N930" t="str">
        <f t="shared" si="28"/>
        <v>Excelsa</v>
      </c>
      <c r="O930" t="str">
        <f t="shared" si="29"/>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f>
        <v>jcamillopt@shinystat.com</v>
      </c>
      <c r="H931" s="2">
        <f>_xlfn.XLOOKUP(orders!C931,customers!$A$1:$A$1001,customers!G930:G1930,,0)</f>
        <v>0</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8">
        <f>INDEX(products!$A$1:$G$49,MATCH(orders!$D931,products!$A$1:$A$49,0),MATCH(orders!L$1,products!$A$1:$G$1,0))</f>
        <v>4.4550000000000001</v>
      </c>
      <c r="M931" s="8">
        <f>L931*E931</f>
        <v>8.91</v>
      </c>
      <c r="N931" t="str">
        <f t="shared" si="28"/>
        <v>Excelsa</v>
      </c>
      <c r="O931" t="str">
        <f t="shared" si="29"/>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f>
        <v>kphilbrickpu@cdc.gov</v>
      </c>
      <c r="H932" s="2">
        <f>_xlfn.XLOOKUP(orders!C932,customers!$A$1:$A$1001,customers!G931:G1931,,0)</f>
        <v>0</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8">
        <f>INDEX(products!$A$1:$G$49,MATCH(orders!$D932,products!$A$1:$A$49,0),MATCH(orders!L$1,products!$A$1:$G$1,0))</f>
        <v>12.15</v>
      </c>
      <c r="M932" s="8">
        <f>L932*E932</f>
        <v>12.15</v>
      </c>
      <c r="N932" t="str">
        <f t="shared" si="28"/>
        <v>Excelsa</v>
      </c>
      <c r="O932" t="str">
        <f t="shared" si="29"/>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f>
        <v/>
      </c>
      <c r="H933" s="2">
        <f>_xlfn.XLOOKUP(orders!C933,customers!$A$1:$A$1001,customers!G932:G1932,,0)</f>
        <v>0</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8">
        <f>INDEX(products!$A$1:$G$49,MATCH(orders!$D933,products!$A$1:$A$49,0),MATCH(orders!L$1,products!$A$1:$G$1,0))</f>
        <v>5.97</v>
      </c>
      <c r="M933" s="8">
        <f>L933*E933</f>
        <v>23.88</v>
      </c>
      <c r="N933" t="str">
        <f t="shared" si="28"/>
        <v>Arabica</v>
      </c>
      <c r="O933" t="str">
        <f t="shared" si="29"/>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f>
        <v>bsillispw@istockphoto.com</v>
      </c>
      <c r="H934" s="2">
        <f>_xlfn.XLOOKUP(orders!C934,customers!$A$1:$A$1001,customers!G933:G1933,,0)</f>
        <v>0</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8">
        <f>INDEX(products!$A$1:$G$49,MATCH(orders!$D934,products!$A$1:$A$49,0),MATCH(orders!L$1,products!$A$1:$G$1,0))</f>
        <v>13.75</v>
      </c>
      <c r="M934" s="8">
        <f>L934*E934</f>
        <v>55</v>
      </c>
      <c r="N934" t="str">
        <f t="shared" si="28"/>
        <v>Excelsa</v>
      </c>
      <c r="O934" t="str">
        <f t="shared" si="29"/>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f>
        <v/>
      </c>
      <c r="H935" s="2">
        <f>_xlfn.XLOOKUP(orders!C935,customers!$A$1:$A$1001,customers!G934:G1934,,0)</f>
        <v>0</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8">
        <f>INDEX(products!$A$1:$G$49,MATCH(orders!$D935,products!$A$1:$A$49,0),MATCH(orders!L$1,products!$A$1:$G$1,0))</f>
        <v>8.9499999999999993</v>
      </c>
      <c r="M935" s="8">
        <f>L935*E935</f>
        <v>26.849999999999998</v>
      </c>
      <c r="N935" t="str">
        <f t="shared" si="28"/>
        <v>Robusta</v>
      </c>
      <c r="O935" t="str">
        <f t="shared" si="29"/>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f>
        <v>rcuttspy@techcrunch.com</v>
      </c>
      <c r="H936" s="2">
        <f>_xlfn.XLOOKUP(orders!C936,customers!$A$1:$A$1001,customers!G935:G1935,,0)</f>
        <v>0</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8">
        <f>INDEX(products!$A$1:$G$49,MATCH(orders!$D936,products!$A$1:$A$49,0),MATCH(orders!L$1,products!$A$1:$G$1,0))</f>
        <v>22.884999999999998</v>
      </c>
      <c r="M936" s="8">
        <f>L936*E936</f>
        <v>114.42499999999998</v>
      </c>
      <c r="N936" t="str">
        <f t="shared" si="28"/>
        <v>Robusta</v>
      </c>
      <c r="O936" t="str">
        <f t="shared" si="29"/>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f>
        <v>mdelvespz@nature.com</v>
      </c>
      <c r="H937" s="2">
        <f>_xlfn.XLOOKUP(orders!C937,customers!$A$1:$A$1001,customers!G936:G1936,,0)</f>
        <v>0</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8">
        <f>INDEX(products!$A$1:$G$49,MATCH(orders!$D937,products!$A$1:$A$49,0),MATCH(orders!L$1,products!$A$1:$G$1,0))</f>
        <v>25.874999999999996</v>
      </c>
      <c r="M937" s="8">
        <f>L937*E937</f>
        <v>155.24999999999997</v>
      </c>
      <c r="N937" t="str">
        <f t="shared" si="28"/>
        <v>Arabica</v>
      </c>
      <c r="O937" t="str">
        <f t="shared" si="29"/>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f>
        <v>dgrittonq0@nydailynews.com</v>
      </c>
      <c r="H938" s="2">
        <f>_xlfn.XLOOKUP(orders!C938,customers!$A$1:$A$1001,customers!G937:G1937,,0)</f>
        <v>0</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8">
        <f>INDEX(products!$A$1:$G$49,MATCH(orders!$D938,products!$A$1:$A$49,0),MATCH(orders!L$1,products!$A$1:$G$1,0))</f>
        <v>7.77</v>
      </c>
      <c r="M938" s="8">
        <f>L938*E938</f>
        <v>23.31</v>
      </c>
      <c r="N938" t="str">
        <f t="shared" si="28"/>
        <v>Liberica</v>
      </c>
      <c r="O938" t="str">
        <f t="shared" si="29"/>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f>
        <v>dgrittonq0@nydailynews.com</v>
      </c>
      <c r="H939" s="2">
        <f>_xlfn.XLOOKUP(orders!C939,customers!$A$1:$A$1001,customers!G938:G1938,,0)</f>
        <v>0</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8">
        <f>INDEX(products!$A$1:$G$49,MATCH(orders!$D939,products!$A$1:$A$49,0),MATCH(orders!L$1,products!$A$1:$G$1,0))</f>
        <v>22.884999999999998</v>
      </c>
      <c r="M939" s="8">
        <f>L939*E939</f>
        <v>91.539999999999992</v>
      </c>
      <c r="N939" t="str">
        <f t="shared" si="28"/>
        <v>Robusta</v>
      </c>
      <c r="O939" t="str">
        <f t="shared" si="29"/>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f>
        <v>dgutq2@umich.edu</v>
      </c>
      <c r="H940" s="2">
        <f>_xlfn.XLOOKUP(orders!C940,customers!$A$1:$A$1001,customers!G939:G1939,,0)</f>
        <v>0</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8">
        <f>INDEX(products!$A$1:$G$49,MATCH(orders!$D940,products!$A$1:$A$49,0),MATCH(orders!L$1,products!$A$1:$G$1,0))</f>
        <v>14.85</v>
      </c>
      <c r="M940" s="8">
        <f>L940*E940</f>
        <v>74.25</v>
      </c>
      <c r="N940" t="str">
        <f t="shared" si="28"/>
        <v>Excelsa</v>
      </c>
      <c r="O940" t="str">
        <f t="shared" si="29"/>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f>
        <v>wpummeryq3@topsy.com</v>
      </c>
      <c r="H941" s="2">
        <f>_xlfn.XLOOKUP(orders!C941,customers!$A$1:$A$1001,customers!G940:G1940,,0)</f>
        <v>0</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8">
        <f>INDEX(products!$A$1:$G$49,MATCH(orders!$D941,products!$A$1:$A$49,0),MATCH(orders!L$1,products!$A$1:$G$1,0))</f>
        <v>4.7549999999999999</v>
      </c>
      <c r="M941" s="8">
        <f>L941*E941</f>
        <v>28.53</v>
      </c>
      <c r="N941" t="str">
        <f t="shared" si="28"/>
        <v>Liberica</v>
      </c>
      <c r="O941" t="str">
        <f t="shared" si="29"/>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f>
        <v>gsiudaq4@nytimes.com</v>
      </c>
      <c r="H942" s="2">
        <f>_xlfn.XLOOKUP(orders!C942,customers!$A$1:$A$1001,customers!G941:G1941,,0)</f>
        <v>0</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8">
        <f>INDEX(products!$A$1:$G$49,MATCH(orders!$D942,products!$A$1:$A$49,0),MATCH(orders!L$1,products!$A$1:$G$1,0))</f>
        <v>7.169999999999999</v>
      </c>
      <c r="M942" s="8">
        <f>L942*E942</f>
        <v>14.339999999999998</v>
      </c>
      <c r="N942" t="str">
        <f t="shared" si="28"/>
        <v>Robusta</v>
      </c>
      <c r="O942" t="str">
        <f t="shared" si="29"/>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f>
        <v>hcrowneq5@wufoo.com</v>
      </c>
      <c r="H943" s="2">
        <f>_xlfn.XLOOKUP(orders!C943,customers!$A$1:$A$1001,customers!G942:G1942,,0)</f>
        <v>0</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8">
        <f>INDEX(products!$A$1:$G$49,MATCH(orders!$D943,products!$A$1:$A$49,0),MATCH(orders!L$1,products!$A$1:$G$1,0))</f>
        <v>7.77</v>
      </c>
      <c r="M943" s="8">
        <f>L943*E943</f>
        <v>15.54</v>
      </c>
      <c r="N943" t="str">
        <f t="shared" si="28"/>
        <v>Arabica</v>
      </c>
      <c r="O943" t="str">
        <f t="shared" si="29"/>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f>
        <v>vpawseyq6@tiny.cc</v>
      </c>
      <c r="H944" s="2">
        <f>_xlfn.XLOOKUP(orders!C944,customers!$A$1:$A$1001,customers!G943:G1943,,0)</f>
        <v>0</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8">
        <f>INDEX(products!$A$1:$G$49,MATCH(orders!$D944,products!$A$1:$A$49,0),MATCH(orders!L$1,products!$A$1:$G$1,0))</f>
        <v>11.95</v>
      </c>
      <c r="M944" s="8">
        <f>L944*E944</f>
        <v>35.849999999999994</v>
      </c>
      <c r="N944" t="str">
        <f t="shared" si="28"/>
        <v>Robusta</v>
      </c>
      <c r="O944" t="str">
        <f t="shared" si="29"/>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f>
        <v>awaterhouseq7@istockphoto.com</v>
      </c>
      <c r="H945" s="2">
        <f>_xlfn.XLOOKUP(orders!C945,customers!$A$1:$A$1001,customers!G944:G1944,,0)</f>
        <v>0</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8">
        <f>INDEX(products!$A$1:$G$49,MATCH(orders!$D945,products!$A$1:$A$49,0),MATCH(orders!L$1,products!$A$1:$G$1,0))</f>
        <v>7.77</v>
      </c>
      <c r="M945" s="8">
        <f>L945*E945</f>
        <v>46.62</v>
      </c>
      <c r="N945" t="str">
        <f t="shared" si="28"/>
        <v>Arabica</v>
      </c>
      <c r="O945" t="str">
        <f t="shared" si="29"/>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f>
        <v>fhaughianq8@1688.com</v>
      </c>
      <c r="H946" s="2">
        <f>_xlfn.XLOOKUP(orders!C946,customers!$A$1:$A$1001,customers!G945:G1945,,0)</f>
        <v>0</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8">
        <f>INDEX(products!$A$1:$G$49,MATCH(orders!$D946,products!$A$1:$A$49,0),MATCH(orders!L$1,products!$A$1:$G$1,0))</f>
        <v>7.169999999999999</v>
      </c>
      <c r="M946" s="8">
        <f>L946*E946</f>
        <v>35.849999999999994</v>
      </c>
      <c r="N946" t="str">
        <f t="shared" si="28"/>
        <v>Robusta</v>
      </c>
      <c r="O946" t="str">
        <f t="shared" si="29"/>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f>
        <v/>
      </c>
      <c r="H947" s="2">
        <f>_xlfn.XLOOKUP(orders!C947,customers!$A$1:$A$1001,customers!G946:G1946,,0)</f>
        <v>0</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8">
        <f>INDEX(products!$A$1:$G$49,MATCH(orders!$D947,products!$A$1:$A$49,0),MATCH(orders!L$1,products!$A$1:$G$1,0))</f>
        <v>29.784999999999997</v>
      </c>
      <c r="M947" s="8">
        <f>L947*E947</f>
        <v>119.13999999999999</v>
      </c>
      <c r="N947" t="str">
        <f t="shared" si="28"/>
        <v>Liberica</v>
      </c>
      <c r="O947" t="str">
        <f t="shared" si="29"/>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f>
        <v/>
      </c>
      <c r="H948" s="2">
        <f>_xlfn.XLOOKUP(orders!C948,customers!$A$1:$A$1001,customers!G947:G1947,,0)</f>
        <v>0</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8">
        <f>INDEX(products!$A$1:$G$49,MATCH(orders!$D948,products!$A$1:$A$49,0),MATCH(orders!L$1,products!$A$1:$G$1,0))</f>
        <v>7.77</v>
      </c>
      <c r="M948" s="8">
        <f>L948*E948</f>
        <v>23.31</v>
      </c>
      <c r="N948" t="str">
        <f t="shared" si="28"/>
        <v>Liberica</v>
      </c>
      <c r="O948" t="str">
        <f t="shared" si="29"/>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f>
        <v>rfaltinqb@topsy.com</v>
      </c>
      <c r="H949" s="2">
        <f>_xlfn.XLOOKUP(orders!C949,customers!$A$1:$A$1001,customers!G948:G1948,,0)</f>
        <v>0</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8">
        <f>INDEX(products!$A$1:$G$49,MATCH(orders!$D949,products!$A$1:$A$49,0),MATCH(orders!L$1,products!$A$1:$G$1,0))</f>
        <v>11.25</v>
      </c>
      <c r="M949" s="8">
        <f>L949*E949</f>
        <v>11.25</v>
      </c>
      <c r="N949" t="str">
        <f t="shared" si="28"/>
        <v>Arabica</v>
      </c>
      <c r="O949" t="str">
        <f t="shared" si="29"/>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f>
        <v>gcheekeqc@sitemeter.com</v>
      </c>
      <c r="H950" s="2">
        <f>_xlfn.XLOOKUP(orders!C950,customers!$A$1:$A$1001,customers!G949:G1949,,0)</f>
        <v>0</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8">
        <f>INDEX(products!$A$1:$G$49,MATCH(orders!$D950,products!$A$1:$A$49,0),MATCH(orders!L$1,products!$A$1:$G$1,0))</f>
        <v>27.945</v>
      </c>
      <c r="M950" s="8">
        <f>L950*E950</f>
        <v>83.835000000000008</v>
      </c>
      <c r="N950" t="str">
        <f t="shared" si="28"/>
        <v>Excelsa</v>
      </c>
      <c r="O950" t="str">
        <f t="shared" si="29"/>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f>
        <v>grattqd@phpbb.com</v>
      </c>
      <c r="H951" s="2">
        <f>_xlfn.XLOOKUP(orders!C951,customers!$A$1:$A$1001,customers!G950:G1950,,0)</f>
        <v>0</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8">
        <f>INDEX(products!$A$1:$G$49,MATCH(orders!$D951,products!$A$1:$A$49,0),MATCH(orders!L$1,products!$A$1:$G$1,0))</f>
        <v>27.484999999999996</v>
      </c>
      <c r="M951" s="8">
        <f>L951*E951</f>
        <v>109.93999999999998</v>
      </c>
      <c r="N951" t="str">
        <f t="shared" si="28"/>
        <v>Robusta</v>
      </c>
      <c r="O951" t="str">
        <f t="shared" si="29"/>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f>
        <v/>
      </c>
      <c r="H952" s="2">
        <f>_xlfn.XLOOKUP(orders!C952,customers!$A$1:$A$1001,customers!G951:G1951,,0)</f>
        <v>0</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8">
        <f>INDEX(products!$A$1:$G$49,MATCH(orders!$D952,products!$A$1:$A$49,0),MATCH(orders!L$1,products!$A$1:$G$1,0))</f>
        <v>3.5849999999999995</v>
      </c>
      <c r="M952" s="8">
        <f>L952*E952</f>
        <v>14.339999999999998</v>
      </c>
      <c r="N952" t="str">
        <f t="shared" si="28"/>
        <v>Robusta</v>
      </c>
      <c r="O952" t="str">
        <f t="shared" si="29"/>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f>
        <v>ieberleinqf@hc360.com</v>
      </c>
      <c r="H953" s="2">
        <f>_xlfn.XLOOKUP(orders!C953,customers!$A$1:$A$1001,customers!G952:G1952,,0)</f>
        <v>0</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8">
        <f>INDEX(products!$A$1:$G$49,MATCH(orders!$D953,products!$A$1:$A$49,0),MATCH(orders!L$1,products!$A$1:$G$1,0))</f>
        <v>3.5849999999999995</v>
      </c>
      <c r="M953" s="8">
        <f>L953*E953</f>
        <v>21.509999999999998</v>
      </c>
      <c r="N953" t="str">
        <f t="shared" si="28"/>
        <v>Robusta</v>
      </c>
      <c r="O953" t="str">
        <f t="shared" si="29"/>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f>
        <v>jdrengqg@uiuc.edu</v>
      </c>
      <c r="H954" s="2">
        <f>_xlfn.XLOOKUP(orders!C954,customers!$A$1:$A$1001,customers!G953:G1953,,0)</f>
        <v>0</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8">
        <f>INDEX(products!$A$1:$G$49,MATCH(orders!$D954,products!$A$1:$A$49,0),MATCH(orders!L$1,products!$A$1:$G$1,0))</f>
        <v>11.25</v>
      </c>
      <c r="M954" s="8">
        <f>L954*E954</f>
        <v>22.5</v>
      </c>
      <c r="N954" t="str">
        <f t="shared" si="28"/>
        <v>Arabica</v>
      </c>
      <c r="O954" t="str">
        <f t="shared" si="29"/>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f>
        <v/>
      </c>
      <c r="H955" s="2">
        <f>_xlfn.XLOOKUP(orders!C955,customers!$A$1:$A$1001,customers!G954:G1954,,0)</f>
        <v>0</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8">
        <f>INDEX(products!$A$1:$G$49,MATCH(orders!$D955,products!$A$1:$A$49,0),MATCH(orders!L$1,products!$A$1:$G$1,0))</f>
        <v>3.8849999999999998</v>
      </c>
      <c r="M955" s="8">
        <f>L955*E955</f>
        <v>3.8849999999999998</v>
      </c>
      <c r="N955" t="str">
        <f t="shared" si="28"/>
        <v>Arabica</v>
      </c>
      <c r="O955" t="str">
        <f t="shared" si="29"/>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f>
        <v/>
      </c>
      <c r="H956" s="2">
        <f>_xlfn.XLOOKUP(orders!C956,customers!$A$1:$A$1001,customers!G955:G1955,,0)</f>
        <v>0</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8">
        <f>INDEX(products!$A$1:$G$49,MATCH(orders!$D956,products!$A$1:$A$49,0),MATCH(orders!L$1,products!$A$1:$G$1,0))</f>
        <v>27.945</v>
      </c>
      <c r="M956" s="8">
        <f>L956*E956</f>
        <v>27.945</v>
      </c>
      <c r="N956" t="str">
        <f t="shared" si="28"/>
        <v>Excelsa</v>
      </c>
      <c r="O956" t="str">
        <f t="shared" si="29"/>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f>
        <v/>
      </c>
      <c r="H957" s="2">
        <f>_xlfn.XLOOKUP(orders!C957,customers!$A$1:$A$1001,customers!G956:G1956,,0)</f>
        <v>0</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8">
        <f>INDEX(products!$A$1:$G$49,MATCH(orders!$D957,products!$A$1:$A$49,0),MATCH(orders!L$1,products!$A$1:$G$1,0))</f>
        <v>34.154999999999994</v>
      </c>
      <c r="M957" s="8">
        <f>L957*E957</f>
        <v>170.77499999999998</v>
      </c>
      <c r="N957" t="str">
        <f t="shared" si="28"/>
        <v>Excelsa</v>
      </c>
      <c r="O957" t="str">
        <f t="shared" si="29"/>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f>
        <v/>
      </c>
      <c r="H958" s="2">
        <f>_xlfn.XLOOKUP(orders!C958,customers!$A$1:$A$1001,customers!G957:G1957,,0)</f>
        <v>0</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8">
        <f>INDEX(products!$A$1:$G$49,MATCH(orders!$D958,products!$A$1:$A$49,0),MATCH(orders!L$1,products!$A$1:$G$1,0))</f>
        <v>27.484999999999996</v>
      </c>
      <c r="M958" s="8">
        <f>L958*E958</f>
        <v>54.969999999999992</v>
      </c>
      <c r="N958" t="str">
        <f t="shared" si="28"/>
        <v>Robusta</v>
      </c>
      <c r="O958" t="str">
        <f t="shared" si="29"/>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f>
        <v/>
      </c>
      <c r="H959" s="2">
        <f>_xlfn.XLOOKUP(orders!C959,customers!$A$1:$A$1001,customers!G958:G1958,,0)</f>
        <v>0</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8">
        <f>INDEX(products!$A$1:$G$49,MATCH(orders!$D959,products!$A$1:$A$49,0),MATCH(orders!L$1,products!$A$1:$G$1,0))</f>
        <v>14.85</v>
      </c>
      <c r="M959" s="8">
        <f>L959*E959</f>
        <v>14.85</v>
      </c>
      <c r="N959" t="str">
        <f t="shared" si="28"/>
        <v>Excelsa</v>
      </c>
      <c r="O959" t="str">
        <f t="shared" si="29"/>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f>
        <v/>
      </c>
      <c r="H960" s="2">
        <f>_xlfn.XLOOKUP(orders!C960,customers!$A$1:$A$1001,customers!G959:G1959,,0)</f>
        <v>0</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8">
        <f>INDEX(products!$A$1:$G$49,MATCH(orders!$D960,products!$A$1:$A$49,0),MATCH(orders!L$1,products!$A$1:$G$1,0))</f>
        <v>3.8849999999999998</v>
      </c>
      <c r="M960" s="8">
        <f>L960*E960</f>
        <v>7.77</v>
      </c>
      <c r="N960" t="str">
        <f t="shared" si="28"/>
        <v>Arabica</v>
      </c>
      <c r="O960" t="str">
        <f t="shared" si="29"/>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f>
        <v>rstrathernqn@devhub.com</v>
      </c>
      <c r="H961" s="2">
        <f>_xlfn.XLOOKUP(orders!C961,customers!$A$1:$A$1001,customers!G960:G1960,,0)</f>
        <v>0</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8">
        <f>INDEX(products!$A$1:$G$49,MATCH(orders!$D961,products!$A$1:$A$49,0),MATCH(orders!L$1,products!$A$1:$G$1,0))</f>
        <v>4.7549999999999999</v>
      </c>
      <c r="M961" s="8">
        <f>L961*E961</f>
        <v>23.774999999999999</v>
      </c>
      <c r="N961" t="str">
        <f t="shared" si="28"/>
        <v>Liberica</v>
      </c>
      <c r="O961" t="str">
        <f t="shared" si="29"/>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f>
        <v>cmiguelqo@exblog.jp</v>
      </c>
      <c r="H962" s="2">
        <f>_xlfn.XLOOKUP(orders!C962,customers!$A$1:$A$1001,customers!G961:G1961,,0)</f>
        <v>0</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8">
        <f>INDEX(products!$A$1:$G$49,MATCH(orders!$D962,products!$A$1:$A$49,0),MATCH(orders!L$1,products!$A$1:$G$1,0))</f>
        <v>15.85</v>
      </c>
      <c r="M962" s="8">
        <f>L962*E962</f>
        <v>79.25</v>
      </c>
      <c r="N962" t="str">
        <f t="shared" si="28"/>
        <v>Liberica</v>
      </c>
      <c r="O962" t="str">
        <f t="shared" si="29"/>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f>
        <v/>
      </c>
      <c r="H963" s="2">
        <f>_xlfn.XLOOKUP(orders!C963,customers!$A$1:$A$1001,customers!G962:G1962,,0)</f>
        <v>0</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8">
        <f>INDEX(products!$A$1:$G$49,MATCH(orders!$D963,products!$A$1:$A$49,0),MATCH(orders!L$1,products!$A$1:$G$1,0))</f>
        <v>22.884999999999998</v>
      </c>
      <c r="M963" s="8">
        <f>L963*E963</f>
        <v>45.769999999999996</v>
      </c>
      <c r="N963" t="str">
        <f t="shared" ref="N963:N1001" si="30">IF(I963="Rob","Robusta",IF(I963="Exc","Excelsa",IF(I963="Ara","Arabica",IF(I963="Lib","Liberica",""))))</f>
        <v>Arabica</v>
      </c>
      <c r="O963" t="str">
        <f t="shared" ref="O963:O1001" si="31">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f>
        <v>mrocksqq@exblog.jp</v>
      </c>
      <c r="H964" s="2">
        <f>_xlfn.XLOOKUP(orders!C964,customers!$A$1:$A$1001,customers!G963:G1963,,0)</f>
        <v>0</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8">
        <f>INDEX(products!$A$1:$G$49,MATCH(orders!$D964,products!$A$1:$A$49,0),MATCH(orders!L$1,products!$A$1:$G$1,0))</f>
        <v>8.9499999999999993</v>
      </c>
      <c r="M964" s="8">
        <f>L964*E964</f>
        <v>8.9499999999999993</v>
      </c>
      <c r="N964" t="str">
        <f t="shared" si="30"/>
        <v>Robusta</v>
      </c>
      <c r="O964" t="str">
        <f t="shared" si="31"/>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f>
        <v>yburrellsqr@vinaora.com</v>
      </c>
      <c r="H965" s="2">
        <f>_xlfn.XLOOKUP(orders!C965,customers!$A$1:$A$1001,customers!G964:G1964,,0)</f>
        <v>0</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8">
        <f>INDEX(products!$A$1:$G$49,MATCH(orders!$D965,products!$A$1:$A$49,0),MATCH(orders!L$1,products!$A$1:$G$1,0))</f>
        <v>5.97</v>
      </c>
      <c r="M965" s="8">
        <f>L965*E965</f>
        <v>23.88</v>
      </c>
      <c r="N965" t="str">
        <f t="shared" si="30"/>
        <v>Robusta</v>
      </c>
      <c r="O965" t="str">
        <f t="shared" si="31"/>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f>
        <v>cgoodrumqs@goodreads.com</v>
      </c>
      <c r="H966" s="2">
        <f>_xlfn.XLOOKUP(orders!C966,customers!$A$1:$A$1001,customers!G965:G1965,,0)</f>
        <v>0</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8">
        <f>INDEX(products!$A$1:$G$49,MATCH(orders!$D966,products!$A$1:$A$49,0),MATCH(orders!L$1,products!$A$1:$G$1,0))</f>
        <v>4.4550000000000001</v>
      </c>
      <c r="M966" s="8">
        <f>L966*E966</f>
        <v>22.274999999999999</v>
      </c>
      <c r="N966" t="str">
        <f t="shared" si="30"/>
        <v>Excelsa</v>
      </c>
      <c r="O966" t="str">
        <f t="shared" si="31"/>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f>
        <v>jjefferysqt@blog.com</v>
      </c>
      <c r="H967" s="2">
        <f>_xlfn.XLOOKUP(orders!C967,customers!$A$1:$A$1001,customers!G966:G1966,,0)</f>
        <v>0</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8">
        <f>INDEX(products!$A$1:$G$49,MATCH(orders!$D967,products!$A$1:$A$49,0),MATCH(orders!L$1,products!$A$1:$G$1,0))</f>
        <v>9.9499999999999993</v>
      </c>
      <c r="M967" s="8">
        <f>L967*E967</f>
        <v>29.849999999999998</v>
      </c>
      <c r="N967" t="str">
        <f t="shared" si="30"/>
        <v>Robusta</v>
      </c>
      <c r="O967" t="str">
        <f t="shared" si="31"/>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f>
        <v>bwardellqu@adobe.com</v>
      </c>
      <c r="H968" s="2">
        <f>_xlfn.XLOOKUP(orders!C968,customers!$A$1:$A$1001,customers!G967:G1967,,0)</f>
        <v>0</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8">
        <f>INDEX(products!$A$1:$G$49,MATCH(orders!$D968,products!$A$1:$A$49,0),MATCH(orders!L$1,products!$A$1:$G$1,0))</f>
        <v>8.91</v>
      </c>
      <c r="M968" s="8">
        <f>L968*E968</f>
        <v>53.46</v>
      </c>
      <c r="N968" t="str">
        <f t="shared" si="30"/>
        <v>Excelsa</v>
      </c>
      <c r="O968" t="str">
        <f t="shared" si="31"/>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f>
        <v>zwalisiakqv@ucsd.edu</v>
      </c>
      <c r="H969" s="2">
        <f>_xlfn.XLOOKUP(orders!C969,customers!$A$1:$A$1001,customers!G968:G1968,,0)</f>
        <v>0</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8">
        <f>INDEX(products!$A$1:$G$49,MATCH(orders!$D969,products!$A$1:$A$49,0),MATCH(orders!L$1,products!$A$1:$G$1,0))</f>
        <v>2.6849999999999996</v>
      </c>
      <c r="M969" s="8">
        <f>L969*E969</f>
        <v>2.6849999999999996</v>
      </c>
      <c r="N969" t="str">
        <f t="shared" si="30"/>
        <v>Robusta</v>
      </c>
      <c r="O969" t="str">
        <f t="shared" si="31"/>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f>
        <v>wleopoldqw@blogspot.com</v>
      </c>
      <c r="H970" s="2">
        <f>_xlfn.XLOOKUP(orders!C970,customers!$A$1:$A$1001,customers!G969:G1969,,0)</f>
        <v>0</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8">
        <f>INDEX(products!$A$1:$G$49,MATCH(orders!$D970,products!$A$1:$A$49,0),MATCH(orders!L$1,products!$A$1:$G$1,0))</f>
        <v>2.9849999999999999</v>
      </c>
      <c r="M970" s="8">
        <f>L970*E970</f>
        <v>5.97</v>
      </c>
      <c r="N970" t="str">
        <f t="shared" si="30"/>
        <v>Robusta</v>
      </c>
      <c r="O970" t="str">
        <f t="shared" si="31"/>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f>
        <v>cshaldersqx@cisco.com</v>
      </c>
      <c r="H971" s="2">
        <f>_xlfn.XLOOKUP(orders!C971,customers!$A$1:$A$1001,customers!G970:G1970,,0)</f>
        <v>0</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8">
        <f>INDEX(products!$A$1:$G$49,MATCH(orders!$D971,products!$A$1:$A$49,0),MATCH(orders!L$1,products!$A$1:$G$1,0))</f>
        <v>12.95</v>
      </c>
      <c r="M971" s="8">
        <f>L971*E971</f>
        <v>12.95</v>
      </c>
      <c r="N971" t="str">
        <f t="shared" si="30"/>
        <v>Liberica</v>
      </c>
      <c r="O971" t="str">
        <f t="shared" si="31"/>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f>
        <v/>
      </c>
      <c r="H972" s="2">
        <f>_xlfn.XLOOKUP(orders!C972,customers!$A$1:$A$1001,customers!G971:G1971,,0)</f>
        <v>0</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8">
        <f>INDEX(products!$A$1:$G$49,MATCH(orders!$D972,products!$A$1:$A$49,0),MATCH(orders!L$1,products!$A$1:$G$1,0))</f>
        <v>8.25</v>
      </c>
      <c r="M972" s="8">
        <f>L972*E972</f>
        <v>8.25</v>
      </c>
      <c r="N972" t="str">
        <f t="shared" si="30"/>
        <v>Excelsa</v>
      </c>
      <c r="O972" t="str">
        <f t="shared" si="31"/>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f>
        <v>nfurberqz@jugem.jp</v>
      </c>
      <c r="H973" s="2">
        <f>_xlfn.XLOOKUP(orders!C973,customers!$A$1:$A$1001,customers!G972:G1972,,0)</f>
        <v>0</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8">
        <f>INDEX(products!$A$1:$G$49,MATCH(orders!$D973,products!$A$1:$A$49,0),MATCH(orders!L$1,products!$A$1:$G$1,0))</f>
        <v>29.784999999999997</v>
      </c>
      <c r="M973" s="8">
        <f>L973*E973</f>
        <v>148.92499999999998</v>
      </c>
      <c r="N973" t="str">
        <f t="shared" si="30"/>
        <v>Arabica</v>
      </c>
      <c r="O973" t="str">
        <f t="shared" si="31"/>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f>
        <v/>
      </c>
      <c r="H974" s="2">
        <f>_xlfn.XLOOKUP(orders!C974,customers!$A$1:$A$1001,customers!G973:G1973,,0)</f>
        <v>0</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8">
        <f>INDEX(products!$A$1:$G$49,MATCH(orders!$D974,products!$A$1:$A$49,0),MATCH(orders!L$1,products!$A$1:$G$1,0))</f>
        <v>29.784999999999997</v>
      </c>
      <c r="M974" s="8">
        <f>L974*E974</f>
        <v>89.35499999999999</v>
      </c>
      <c r="N974" t="str">
        <f t="shared" si="30"/>
        <v>Arabica</v>
      </c>
      <c r="O974" t="str">
        <f t="shared" si="31"/>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f>
        <v>ckeaver1@ucoz.com</v>
      </c>
      <c r="H975" s="2">
        <f>_xlfn.XLOOKUP(orders!C975,customers!$A$1:$A$1001,customers!G974:G1974,,0)</f>
        <v>0</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8">
        <f>INDEX(products!$A$1:$G$49,MATCH(orders!$D975,products!$A$1:$A$49,0),MATCH(orders!L$1,products!$A$1:$G$1,0))</f>
        <v>14.55</v>
      </c>
      <c r="M975" s="8">
        <f>L975*E975</f>
        <v>87.300000000000011</v>
      </c>
      <c r="N975" t="str">
        <f t="shared" si="30"/>
        <v>Liberica</v>
      </c>
      <c r="O975" t="str">
        <f t="shared" si="31"/>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f>
        <v>sroseboroughr2@virginia.edu</v>
      </c>
      <c r="H976" s="2">
        <f>_xlfn.XLOOKUP(orders!C976,customers!$A$1:$A$1001,customers!G975:G1975,,0)</f>
        <v>0</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8">
        <f>INDEX(products!$A$1:$G$49,MATCH(orders!$D976,products!$A$1:$A$49,0),MATCH(orders!L$1,products!$A$1:$G$1,0))</f>
        <v>5.3699999999999992</v>
      </c>
      <c r="M976" s="8">
        <f>L976*E976</f>
        <v>5.3699999999999992</v>
      </c>
      <c r="N976" t="str">
        <f t="shared" si="30"/>
        <v>Robusta</v>
      </c>
      <c r="O976" t="str">
        <f t="shared" si="31"/>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f>
        <v>ckingwellr3@squarespace.com</v>
      </c>
      <c r="H977" s="2">
        <f>_xlfn.XLOOKUP(orders!C977,customers!$A$1:$A$1001,customers!G976:G1976,,0)</f>
        <v>0</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8">
        <f>INDEX(products!$A$1:$G$49,MATCH(orders!$D977,products!$A$1:$A$49,0),MATCH(orders!L$1,products!$A$1:$G$1,0))</f>
        <v>2.9849999999999999</v>
      </c>
      <c r="M977" s="8">
        <f>L977*E977</f>
        <v>8.9550000000000001</v>
      </c>
      <c r="N977" t="str">
        <f t="shared" si="30"/>
        <v>Arabica</v>
      </c>
      <c r="O977" t="str">
        <f t="shared" si="31"/>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f>
        <v>kcantor4@gmpg.org</v>
      </c>
      <c r="H978" s="2">
        <f>_xlfn.XLOOKUP(orders!C978,customers!$A$1:$A$1001,customers!G977:G1977,,0)</f>
        <v>0</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8">
        <f>INDEX(products!$A$1:$G$49,MATCH(orders!$D978,products!$A$1:$A$49,0),MATCH(orders!L$1,products!$A$1:$G$1,0))</f>
        <v>27.484999999999996</v>
      </c>
      <c r="M978" s="8">
        <f>L978*E978</f>
        <v>137.42499999999998</v>
      </c>
      <c r="N978" t="str">
        <f t="shared" si="30"/>
        <v>Robusta</v>
      </c>
      <c r="O978" t="str">
        <f t="shared" si="31"/>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f>
        <v>mblakemorer5@nsw.gov.au</v>
      </c>
      <c r="H979" s="2">
        <f>_xlfn.XLOOKUP(orders!C979,customers!$A$1:$A$1001,customers!G978:G1978,,0)</f>
        <v>0</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8">
        <f>INDEX(products!$A$1:$G$49,MATCH(orders!$D979,products!$A$1:$A$49,0),MATCH(orders!L$1,products!$A$1:$G$1,0))</f>
        <v>11.95</v>
      </c>
      <c r="M979" s="8">
        <f>L979*E979</f>
        <v>59.75</v>
      </c>
      <c r="N979" t="str">
        <f t="shared" si="30"/>
        <v>Robusta</v>
      </c>
      <c r="O979" t="str">
        <f t="shared" si="31"/>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f>
        <v>ckeaver1@ucoz.com</v>
      </c>
      <c r="H980" s="2">
        <f>_xlfn.XLOOKUP(orders!C980,customers!$A$1:$A$1001,customers!G979:G1979,,0)</f>
        <v>0</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8">
        <f>INDEX(products!$A$1:$G$49,MATCH(orders!$D980,products!$A$1:$A$49,0),MATCH(orders!L$1,products!$A$1:$G$1,0))</f>
        <v>7.77</v>
      </c>
      <c r="M980" s="8">
        <f>L980*E980</f>
        <v>23.31</v>
      </c>
      <c r="N980" t="str">
        <f t="shared" si="30"/>
        <v>Arabica</v>
      </c>
      <c r="O980" t="str">
        <f t="shared" si="31"/>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f>
        <v/>
      </c>
      <c r="H981" s="2">
        <f>_xlfn.XLOOKUP(orders!C981,customers!$A$1:$A$1001,customers!G980:G1980,,0)</f>
        <v>0</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8">
        <f>INDEX(products!$A$1:$G$49,MATCH(orders!$D981,products!$A$1:$A$49,0),MATCH(orders!L$1,products!$A$1:$G$1,0))</f>
        <v>5.3699999999999992</v>
      </c>
      <c r="M981" s="8">
        <f>L981*E981</f>
        <v>10.739999999999998</v>
      </c>
      <c r="N981" t="str">
        <f t="shared" si="30"/>
        <v>Robusta</v>
      </c>
      <c r="O981" t="str">
        <f t="shared" si="31"/>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f>
        <v/>
      </c>
      <c r="H982" s="2">
        <f>_xlfn.XLOOKUP(orders!C982,customers!$A$1:$A$1001,customers!G981:G1981,,0)</f>
        <v>0</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8">
        <f>INDEX(products!$A$1:$G$49,MATCH(orders!$D982,products!$A$1:$A$49,0),MATCH(orders!L$1,products!$A$1:$G$1,0))</f>
        <v>27.945</v>
      </c>
      <c r="M982" s="8">
        <f>L982*E982</f>
        <v>167.67000000000002</v>
      </c>
      <c r="N982" t="str">
        <f t="shared" si="30"/>
        <v>Excelsa</v>
      </c>
      <c r="O982" t="str">
        <f t="shared" si="31"/>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f>
        <v>cbernardotr9@wix.com</v>
      </c>
      <c r="H983" s="2">
        <f>_xlfn.XLOOKUP(orders!C983,customers!$A$1:$A$1001,customers!G982:G1982,,0)</f>
        <v>0</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8">
        <f>INDEX(products!$A$1:$G$49,MATCH(orders!$D983,products!$A$1:$A$49,0),MATCH(orders!L$1,products!$A$1:$G$1,0))</f>
        <v>3.645</v>
      </c>
      <c r="M983" s="8">
        <f>L983*E983</f>
        <v>21.87</v>
      </c>
      <c r="N983" t="str">
        <f t="shared" si="30"/>
        <v>Excelsa</v>
      </c>
      <c r="O983" t="str">
        <f t="shared" si="31"/>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f>
        <v>kkemeryra@t.co</v>
      </c>
      <c r="H984" s="2">
        <f>_xlfn.XLOOKUP(orders!C984,customers!$A$1:$A$1001,customers!G983:G1983,,0)</f>
        <v>0</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8">
        <f>INDEX(products!$A$1:$G$49,MATCH(orders!$D984,products!$A$1:$A$49,0),MATCH(orders!L$1,products!$A$1:$G$1,0))</f>
        <v>11.95</v>
      </c>
      <c r="M984" s="8">
        <f>L984*E984</f>
        <v>23.9</v>
      </c>
      <c r="N984" t="str">
        <f t="shared" si="30"/>
        <v>Robusta</v>
      </c>
      <c r="O984" t="str">
        <f t="shared" si="31"/>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f>
        <v>fparlotrb@forbes.com</v>
      </c>
      <c r="H985" s="2">
        <f>_xlfn.XLOOKUP(orders!C985,customers!$A$1:$A$1001,customers!G984:G1984,,0)</f>
        <v>0</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8">
        <f>INDEX(products!$A$1:$G$49,MATCH(orders!$D985,products!$A$1:$A$49,0),MATCH(orders!L$1,products!$A$1:$G$1,0))</f>
        <v>3.375</v>
      </c>
      <c r="M985" s="8">
        <f>L985*E985</f>
        <v>6.75</v>
      </c>
      <c r="N985" t="str">
        <f t="shared" si="30"/>
        <v>Arabica</v>
      </c>
      <c r="O985" t="str">
        <f t="shared" si="31"/>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f>
        <v>rcheakrc@tripadvisor.com</v>
      </c>
      <c r="H986" s="2">
        <f>_xlfn.XLOOKUP(orders!C986,customers!$A$1:$A$1001,customers!G985:G1985,,0)</f>
        <v>0</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8">
        <f>INDEX(products!$A$1:$G$49,MATCH(orders!$D986,products!$A$1:$A$49,0),MATCH(orders!L$1,products!$A$1:$G$1,0))</f>
        <v>31.624999999999996</v>
      </c>
      <c r="M986" s="8">
        <f>L986*E986</f>
        <v>31.624999999999996</v>
      </c>
      <c r="N986" t="str">
        <f t="shared" si="30"/>
        <v>Excelsa</v>
      </c>
      <c r="O986" t="str">
        <f t="shared" si="31"/>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f>
        <v>kogeneayrd@utexas.edu</v>
      </c>
      <c r="H987" s="2">
        <f>_xlfn.XLOOKUP(orders!C987,customers!$A$1:$A$1001,customers!G986:G1986,,0)</f>
        <v>0</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8">
        <f>INDEX(products!$A$1:$G$49,MATCH(orders!$D987,products!$A$1:$A$49,0),MATCH(orders!L$1,products!$A$1:$G$1,0))</f>
        <v>11.95</v>
      </c>
      <c r="M987" s="8">
        <f>L987*E987</f>
        <v>47.8</v>
      </c>
      <c r="N987" t="str">
        <f t="shared" si="30"/>
        <v>Robusta</v>
      </c>
      <c r="O987" t="str">
        <f t="shared" si="31"/>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f>
        <v>cayrere@symantec.com</v>
      </c>
      <c r="H988" s="2">
        <f>_xlfn.XLOOKUP(orders!C988,customers!$A$1:$A$1001,customers!G987:G1987,,0)</f>
        <v>0</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8">
        <f>INDEX(products!$A$1:$G$49,MATCH(orders!$D988,products!$A$1:$A$49,0),MATCH(orders!L$1,products!$A$1:$G$1,0))</f>
        <v>33.464999999999996</v>
      </c>
      <c r="M988" s="8">
        <f>L988*E988</f>
        <v>33.464999999999996</v>
      </c>
      <c r="N988" t="str">
        <f t="shared" si="30"/>
        <v>Liberica</v>
      </c>
      <c r="O988" t="str">
        <f t="shared" si="31"/>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f>
        <v>lkynetonrf@macromedia.com</v>
      </c>
      <c r="H989" s="2">
        <f>_xlfn.XLOOKUP(orders!C989,customers!$A$1:$A$1001,customers!G988:G1988,,0)</f>
        <v>0</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8">
        <f>INDEX(products!$A$1:$G$49,MATCH(orders!$D989,products!$A$1:$A$49,0),MATCH(orders!L$1,products!$A$1:$G$1,0))</f>
        <v>5.97</v>
      </c>
      <c r="M989" s="8">
        <f>L989*E989</f>
        <v>29.849999999999998</v>
      </c>
      <c r="N989" t="str">
        <f t="shared" si="30"/>
        <v>Arabica</v>
      </c>
      <c r="O989" t="str">
        <f t="shared" si="31"/>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f>
        <v/>
      </c>
      <c r="H990" s="2">
        <f>_xlfn.XLOOKUP(orders!C990,customers!$A$1:$A$1001,customers!G989:G1989,,0)</f>
        <v>0</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8">
        <f>INDEX(products!$A$1:$G$49,MATCH(orders!$D990,products!$A$1:$A$49,0),MATCH(orders!L$1,products!$A$1:$G$1,0))</f>
        <v>9.9499999999999993</v>
      </c>
      <c r="M990" s="8">
        <f>L990*E990</f>
        <v>29.849999999999998</v>
      </c>
      <c r="N990" t="str">
        <f t="shared" si="30"/>
        <v>Robusta</v>
      </c>
      <c r="O990" t="str">
        <f t="shared" si="31"/>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f>
        <v/>
      </c>
      <c r="H991" s="2">
        <f>_xlfn.XLOOKUP(orders!C991,customers!$A$1:$A$1001,customers!G990:G1990,,0)</f>
        <v>0</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8">
        <f>INDEX(products!$A$1:$G$49,MATCH(orders!$D991,products!$A$1:$A$49,0),MATCH(orders!L$1,products!$A$1:$G$1,0))</f>
        <v>25.874999999999996</v>
      </c>
      <c r="M991" s="8">
        <f>L991*E991</f>
        <v>155.24999999999997</v>
      </c>
      <c r="N991" t="str">
        <f t="shared" si="30"/>
        <v>Arabica</v>
      </c>
      <c r="O991" t="str">
        <f t="shared" si="31"/>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f>
        <v/>
      </c>
      <c r="H992" s="2">
        <f>_xlfn.XLOOKUP(orders!C992,customers!$A$1:$A$1001,customers!G991:G1991,,0)</f>
        <v>0</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8">
        <f>INDEX(products!$A$1:$G$49,MATCH(orders!$D992,products!$A$1:$A$49,0),MATCH(orders!L$1,products!$A$1:$G$1,0))</f>
        <v>3.645</v>
      </c>
      <c r="M992" s="8">
        <f>L992*E992</f>
        <v>18.225000000000001</v>
      </c>
      <c r="N992" t="str">
        <f t="shared" si="30"/>
        <v>Excelsa</v>
      </c>
      <c r="O992" t="str">
        <f t="shared" si="31"/>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f>
        <v/>
      </c>
      <c r="H993" s="2">
        <f>_xlfn.XLOOKUP(orders!C993,customers!$A$1:$A$1001,customers!G992:G1992,,0)</f>
        <v>0</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8">
        <f>INDEX(products!$A$1:$G$49,MATCH(orders!$D993,products!$A$1:$A$49,0),MATCH(orders!L$1,products!$A$1:$G$1,0))</f>
        <v>7.77</v>
      </c>
      <c r="M993" s="8">
        <f>L993*E993</f>
        <v>15.54</v>
      </c>
      <c r="N993" t="str">
        <f t="shared" si="30"/>
        <v>Liberica</v>
      </c>
      <c r="O993" t="str">
        <f t="shared" si="31"/>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f>
        <v/>
      </c>
      <c r="H994" s="2">
        <f>_xlfn.XLOOKUP(orders!C994,customers!$A$1:$A$1001,customers!G993:G1993,,0)</f>
        <v>0</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8">
        <f>INDEX(products!$A$1:$G$49,MATCH(orders!$D994,products!$A$1:$A$49,0),MATCH(orders!L$1,products!$A$1:$G$1,0))</f>
        <v>36.454999999999998</v>
      </c>
      <c r="M994" s="8">
        <f>L994*E994</f>
        <v>109.36499999999999</v>
      </c>
      <c r="N994" t="str">
        <f t="shared" si="30"/>
        <v>Liberica</v>
      </c>
      <c r="O994" t="str">
        <f t="shared" si="31"/>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f>
        <v/>
      </c>
      <c r="H995" s="2">
        <f>_xlfn.XLOOKUP(orders!C995,customers!$A$1:$A$1001,customers!G994:G1994,,0)</f>
        <v>0</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8">
        <f>INDEX(products!$A$1:$G$49,MATCH(orders!$D995,products!$A$1:$A$49,0),MATCH(orders!L$1,products!$A$1:$G$1,0))</f>
        <v>12.95</v>
      </c>
      <c r="M995" s="8">
        <f>L995*E995</f>
        <v>77.699999999999989</v>
      </c>
      <c r="N995" t="str">
        <f t="shared" si="30"/>
        <v>Arabica</v>
      </c>
      <c r="O995" t="str">
        <f t="shared" si="31"/>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f>
        <v/>
      </c>
      <c r="H996" s="2">
        <f>_xlfn.XLOOKUP(orders!C996,customers!$A$1:$A$1001,customers!G995:G1995,,0)</f>
        <v>0</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8">
        <f>INDEX(products!$A$1:$G$49,MATCH(orders!$D996,products!$A$1:$A$49,0),MATCH(orders!L$1,products!$A$1:$G$1,0))</f>
        <v>2.9849999999999999</v>
      </c>
      <c r="M996" s="8">
        <f>L996*E996</f>
        <v>8.9550000000000001</v>
      </c>
      <c r="N996" t="str">
        <f t="shared" si="30"/>
        <v>Arabica</v>
      </c>
      <c r="O996" t="str">
        <f t="shared" si="31"/>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f>
        <v>jtewelsonrn@samsung.com</v>
      </c>
      <c r="H997" s="2">
        <f>_xlfn.XLOOKUP(orders!C997,customers!$A$1:$A$1001,customers!G996:G1996,,0)</f>
        <v>0</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8">
        <f>INDEX(products!$A$1:$G$49,MATCH(orders!$D997,products!$A$1:$A$49,0),MATCH(orders!L$1,products!$A$1:$G$1,0))</f>
        <v>27.484999999999996</v>
      </c>
      <c r="M997" s="8">
        <f>L997*E997</f>
        <v>27.484999999999996</v>
      </c>
      <c r="N997" t="str">
        <f t="shared" si="30"/>
        <v>Robusta</v>
      </c>
      <c r="O997" t="str">
        <f t="shared" si="31"/>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f>
        <v/>
      </c>
      <c r="H998" s="2">
        <f>_xlfn.XLOOKUP(orders!C998,customers!$A$1:$A$1001,customers!G997:G1997,,0)</f>
        <v>0</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8">
        <f>INDEX(products!$A$1:$G$49,MATCH(orders!$D998,products!$A$1:$A$49,0),MATCH(orders!L$1,products!$A$1:$G$1,0))</f>
        <v>5.97</v>
      </c>
      <c r="M998" s="8">
        <f>L998*E998</f>
        <v>29.849999999999998</v>
      </c>
      <c r="N998" t="str">
        <f t="shared" si="30"/>
        <v>Robusta</v>
      </c>
      <c r="O998" t="str">
        <f t="shared" si="31"/>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f>
        <v/>
      </c>
      <c r="H999" s="2">
        <f>_xlfn.XLOOKUP(orders!C999,customers!$A$1:$A$1001,customers!G998:G1998,,0)</f>
        <v>0</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8">
        <f>INDEX(products!$A$1:$G$49,MATCH(orders!$D999,products!$A$1:$A$49,0),MATCH(orders!L$1,products!$A$1:$G$1,0))</f>
        <v>6.75</v>
      </c>
      <c r="M999" s="8">
        <f>L999*E999</f>
        <v>27</v>
      </c>
      <c r="N999" t="str">
        <f t="shared" si="30"/>
        <v>Arabica</v>
      </c>
      <c r="O999" t="str">
        <f t="shared" si="31"/>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f>
        <v>njennyrq@bigcartel.com</v>
      </c>
      <c r="H1000" s="2">
        <f>_xlfn.XLOOKUP(orders!C1000,customers!$A$1:$A$1001,customers!G999:G1999,,0)</f>
        <v>0</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8">
        <f>INDEX(products!$A$1:$G$49,MATCH(orders!$D1000,products!$A$1:$A$49,0),MATCH(orders!L$1,products!$A$1:$G$1,0))</f>
        <v>9.9499999999999993</v>
      </c>
      <c r="M1000" s="8">
        <f>L1000*E1000</f>
        <v>9.9499999999999993</v>
      </c>
      <c r="N1000" t="str">
        <f t="shared" si="30"/>
        <v>Arabica</v>
      </c>
      <c r="O1000" t="str">
        <f t="shared" si="31"/>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f>
        <v/>
      </c>
      <c r="H1001" s="2">
        <f>_xlfn.XLOOKUP(orders!C1001,customers!$A$1:$A$1001,customers!G1000:G2000,,0)</f>
        <v>0</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8">
        <f>INDEX(products!$A$1:$G$49,MATCH(orders!$D1001,products!$A$1:$A$49,0),MATCH(orders!L$1,products!$A$1:$G$1,0))</f>
        <v>4.125</v>
      </c>
      <c r="M1001" s="8">
        <f>L1001*E1001</f>
        <v>12.375</v>
      </c>
      <c r="N1001" t="str">
        <f t="shared" si="30"/>
        <v>Excelsa</v>
      </c>
      <c r="O1001" t="str">
        <f t="shared" si="31"/>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7"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CountryBarChart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Nimako, Luyolo, (Ms) (s219202125)</cp:lastModifiedBy>
  <cp:revision/>
  <dcterms:created xsi:type="dcterms:W3CDTF">2022-11-26T09:51:45Z</dcterms:created>
  <dcterms:modified xsi:type="dcterms:W3CDTF">2023-09-16T09:24:49Z</dcterms:modified>
  <cp:category/>
  <cp:contentStatus/>
</cp:coreProperties>
</file>