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_covid19\clust\data_completion\"/>
    </mc:Choice>
  </mc:AlternateContent>
  <xr:revisionPtr revIDLastSave="0" documentId="13_ncr:1_{427E981F-0774-4370-B3ED-3224FDD54112}" xr6:coauthVersionLast="36" xr6:coauthVersionMax="36" xr10:uidLastSave="{00000000-0000-0000-0000-000000000000}"/>
  <bookViews>
    <workbookView xWindow="0" yWindow="0" windowWidth="17970" windowHeight="5355" tabRatio="591" xr2:uid="{3AD7FE4D-C460-4B6F-8A26-69D43AD813C6}"/>
  </bookViews>
  <sheets>
    <sheet name="data_filtered" sheetId="1" r:id="rId1"/>
    <sheet name="supporting_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D58" i="1"/>
  <c r="E58" i="1"/>
  <c r="F58" i="1"/>
  <c r="G58" i="1"/>
  <c r="G59" i="1"/>
  <c r="H58" i="1"/>
  <c r="I58" i="1"/>
  <c r="J58" i="1"/>
  <c r="K58" i="1"/>
  <c r="L58" i="1"/>
  <c r="M58" i="1"/>
  <c r="N58" i="1"/>
  <c r="O58" i="1"/>
  <c r="O59" i="1"/>
  <c r="P58" i="1"/>
  <c r="Q58" i="1"/>
  <c r="R58" i="1"/>
  <c r="S58" i="1"/>
  <c r="T58" i="1"/>
  <c r="U58" i="1"/>
  <c r="V58" i="1"/>
  <c r="W58" i="1"/>
  <c r="W59" i="1"/>
  <c r="X58" i="1"/>
  <c r="Y58" i="1"/>
  <c r="Z58" i="1"/>
  <c r="AA58" i="1"/>
  <c r="AB58" i="1"/>
  <c r="AC58" i="1"/>
  <c r="AD58" i="1"/>
  <c r="AE58" i="1"/>
  <c r="AE59" i="1"/>
  <c r="AF58" i="1"/>
  <c r="AG58" i="1"/>
  <c r="AH58" i="1"/>
  <c r="B59" i="1"/>
  <c r="C59" i="1"/>
  <c r="D59" i="1"/>
  <c r="E59" i="1"/>
  <c r="F59" i="1"/>
  <c r="H59" i="1"/>
  <c r="I59" i="1"/>
  <c r="J59" i="1"/>
  <c r="K59" i="1"/>
  <c r="L59" i="1"/>
  <c r="M59" i="1"/>
  <c r="N59" i="1"/>
  <c r="P59" i="1"/>
  <c r="Q59" i="1"/>
  <c r="R59" i="1"/>
  <c r="S59" i="1"/>
  <c r="T59" i="1"/>
  <c r="U59" i="1"/>
  <c r="V59" i="1"/>
  <c r="X59" i="1"/>
  <c r="Y59" i="1"/>
  <c r="Z59" i="1"/>
  <c r="AA59" i="1"/>
  <c r="AB59" i="1"/>
  <c r="AC59" i="1"/>
  <c r="AD59" i="1"/>
  <c r="AF59" i="1"/>
  <c r="AG59" i="1"/>
  <c r="AH59" i="1"/>
  <c r="I3" i="4"/>
  <c r="AJ4" i="1"/>
  <c r="J3" i="4"/>
  <c r="AK4" i="1"/>
  <c r="I4" i="4"/>
  <c r="AJ5" i="1"/>
  <c r="J4" i="4"/>
  <c r="AK5" i="1"/>
  <c r="I5" i="4"/>
  <c r="AJ6" i="1"/>
  <c r="J5" i="4"/>
  <c r="AK6" i="1"/>
  <c r="I6" i="4"/>
  <c r="AJ7" i="1"/>
  <c r="J6" i="4"/>
  <c r="AK7" i="1"/>
  <c r="I7" i="4"/>
  <c r="AJ8" i="1"/>
  <c r="J7" i="4"/>
  <c r="AK8" i="1"/>
  <c r="I8" i="4"/>
  <c r="AJ9" i="1"/>
  <c r="J8" i="4"/>
  <c r="AK9" i="1"/>
  <c r="I9" i="4"/>
  <c r="AJ10" i="1"/>
  <c r="J9" i="4"/>
  <c r="AK10" i="1"/>
  <c r="I10" i="4"/>
  <c r="AJ11" i="1"/>
  <c r="J10" i="4"/>
  <c r="AK11" i="1"/>
  <c r="I11" i="4"/>
  <c r="AJ12" i="1"/>
  <c r="J11" i="4"/>
  <c r="AK12" i="1"/>
  <c r="I12" i="4"/>
  <c r="AJ13" i="1"/>
  <c r="J12" i="4"/>
  <c r="AK13" i="1"/>
  <c r="I13" i="4"/>
  <c r="AJ14" i="1"/>
  <c r="J13" i="4"/>
  <c r="AK14" i="1"/>
  <c r="I14" i="4"/>
  <c r="AJ15" i="1"/>
  <c r="J14" i="4"/>
  <c r="AK15" i="1"/>
  <c r="I15" i="4"/>
  <c r="AJ16" i="1"/>
  <c r="J15" i="4"/>
  <c r="AK16" i="1"/>
  <c r="I16" i="4"/>
  <c r="AJ17" i="1"/>
  <c r="J16" i="4"/>
  <c r="AK17" i="1"/>
  <c r="I17" i="4"/>
  <c r="AJ18" i="1"/>
  <c r="J17" i="4"/>
  <c r="AK18" i="1"/>
  <c r="I18" i="4"/>
  <c r="AJ19" i="1"/>
  <c r="J18" i="4"/>
  <c r="AK19" i="1"/>
  <c r="I19" i="4"/>
  <c r="AJ20" i="1"/>
  <c r="J19" i="4"/>
  <c r="AK20" i="1"/>
  <c r="I20" i="4"/>
  <c r="AJ21" i="1"/>
  <c r="J20" i="4"/>
  <c r="AK21" i="1"/>
  <c r="I21" i="4"/>
  <c r="AJ22" i="1"/>
  <c r="J21" i="4"/>
  <c r="AK22" i="1"/>
  <c r="I22" i="4"/>
  <c r="AJ23" i="1"/>
  <c r="J22" i="4"/>
  <c r="AK23" i="1"/>
  <c r="I23" i="4"/>
  <c r="AJ24" i="1"/>
  <c r="J23" i="4"/>
  <c r="AK24" i="1"/>
  <c r="I24" i="4"/>
  <c r="AJ25" i="1"/>
  <c r="J24" i="4"/>
  <c r="AK25" i="1"/>
  <c r="I25" i="4"/>
  <c r="AJ26" i="1"/>
  <c r="J25" i="4"/>
  <c r="AK26" i="1"/>
  <c r="I26" i="4"/>
  <c r="AJ27" i="1"/>
  <c r="J26" i="4"/>
  <c r="AK27" i="1"/>
  <c r="I27" i="4"/>
  <c r="AJ28" i="1"/>
  <c r="J27" i="4"/>
  <c r="AK28" i="1"/>
  <c r="I28" i="4"/>
  <c r="AJ29" i="1"/>
  <c r="J28" i="4"/>
  <c r="AK29" i="1"/>
  <c r="I29" i="4"/>
  <c r="AJ30" i="1"/>
  <c r="J29" i="4"/>
  <c r="AK30" i="1"/>
  <c r="I30" i="4"/>
  <c r="AJ31" i="1"/>
  <c r="J30" i="4"/>
  <c r="AK31" i="1"/>
  <c r="I31" i="4"/>
  <c r="AJ32" i="1"/>
  <c r="J31" i="4"/>
  <c r="AK32" i="1"/>
  <c r="I32" i="4"/>
  <c r="AJ33" i="1"/>
  <c r="J32" i="4"/>
  <c r="AK33" i="1"/>
  <c r="I33" i="4"/>
  <c r="AJ34" i="1"/>
  <c r="J33" i="4"/>
  <c r="AK34" i="1"/>
  <c r="I34" i="4"/>
  <c r="AJ35" i="1"/>
  <c r="J34" i="4"/>
  <c r="AK35" i="1"/>
  <c r="I35" i="4"/>
  <c r="AJ36" i="1"/>
  <c r="J35" i="4"/>
  <c r="AK36" i="1"/>
  <c r="I36" i="4"/>
  <c r="AJ37" i="1"/>
  <c r="J36" i="4"/>
  <c r="AK37" i="1"/>
  <c r="I37" i="4"/>
  <c r="AJ38" i="1"/>
  <c r="J37" i="4"/>
  <c r="AK38" i="1"/>
  <c r="I38" i="4"/>
  <c r="AJ39" i="1"/>
  <c r="J38" i="4"/>
  <c r="AK39" i="1"/>
  <c r="I39" i="4"/>
  <c r="AJ40" i="1"/>
  <c r="J39" i="4"/>
  <c r="AK40" i="1"/>
  <c r="I40" i="4"/>
  <c r="AJ41" i="1"/>
  <c r="J40" i="4"/>
  <c r="AK41" i="1"/>
  <c r="I41" i="4"/>
  <c r="AJ42" i="1"/>
  <c r="J41" i="4"/>
  <c r="AK42" i="1"/>
  <c r="I42" i="4"/>
  <c r="AJ43" i="1"/>
  <c r="J42" i="4"/>
  <c r="AK43" i="1"/>
  <c r="I43" i="4"/>
  <c r="AJ44" i="1"/>
  <c r="J43" i="4"/>
  <c r="AK44" i="1"/>
  <c r="I44" i="4"/>
  <c r="AJ45" i="1"/>
  <c r="J44" i="4"/>
  <c r="AK45" i="1"/>
  <c r="I45" i="4"/>
  <c r="AJ46" i="1"/>
  <c r="J45" i="4"/>
  <c r="AK46" i="1"/>
  <c r="I46" i="4"/>
  <c r="AJ47" i="1"/>
  <c r="J46" i="4"/>
  <c r="AK47" i="1"/>
  <c r="I47" i="4"/>
  <c r="AJ48" i="1"/>
  <c r="J47" i="4"/>
  <c r="AK48" i="1"/>
  <c r="I48" i="4"/>
  <c r="AJ49" i="1"/>
  <c r="J48" i="4"/>
  <c r="AK49" i="1"/>
  <c r="I49" i="4"/>
  <c r="AJ50" i="1"/>
  <c r="J49" i="4"/>
  <c r="AK50" i="1"/>
  <c r="I50" i="4"/>
  <c r="AJ51" i="1"/>
  <c r="J50" i="4"/>
  <c r="AK51" i="1"/>
  <c r="I51" i="4"/>
  <c r="AJ52" i="1"/>
  <c r="J51" i="4"/>
  <c r="AK52" i="1"/>
  <c r="I52" i="4"/>
  <c r="AJ53" i="1"/>
  <c r="J52" i="4"/>
  <c r="AK53" i="1"/>
  <c r="I53" i="4"/>
  <c r="AJ54" i="1"/>
  <c r="J53" i="4"/>
  <c r="AK54" i="1"/>
  <c r="I54" i="4"/>
  <c r="AJ55" i="1"/>
  <c r="J54" i="4"/>
  <c r="AK55" i="1"/>
  <c r="I55" i="4"/>
  <c r="AJ56" i="1"/>
  <c r="J55" i="4"/>
  <c r="AK56" i="1"/>
  <c r="J2" i="4"/>
  <c r="AK3" i="1"/>
  <c r="I2" i="4"/>
  <c r="AJ3" i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H20" i="1"/>
  <c r="H2" i="4"/>
  <c r="H3" i="4"/>
  <c r="H4" i="4"/>
  <c r="H5" i="4"/>
  <c r="H6" i="4"/>
  <c r="H7" i="4"/>
  <c r="H8" i="4"/>
  <c r="H9" i="4"/>
  <c r="H10" i="4"/>
  <c r="H11" i="4"/>
  <c r="H12" i="4"/>
  <c r="H14" i="4"/>
  <c r="H15" i="4"/>
  <c r="H16" i="4"/>
  <c r="H18" i="4"/>
  <c r="H19" i="4"/>
  <c r="G20" i="1"/>
  <c r="H20" i="4"/>
  <c r="H21" i="4"/>
  <c r="H22" i="4"/>
  <c r="H23" i="4"/>
  <c r="H24" i="4"/>
  <c r="H25" i="4"/>
  <c r="H26" i="4"/>
  <c r="H27" i="4"/>
  <c r="H29" i="4"/>
  <c r="H30" i="4"/>
  <c r="H31" i="4"/>
  <c r="H33" i="4"/>
  <c r="H34" i="4"/>
  <c r="H35" i="4"/>
  <c r="H36" i="4"/>
  <c r="H37" i="4"/>
  <c r="H38" i="4"/>
  <c r="H39" i="4"/>
  <c r="H41" i="4"/>
  <c r="H42" i="4"/>
  <c r="H43" i="4"/>
  <c r="H45" i="4"/>
  <c r="H46" i="4"/>
  <c r="H47" i="4"/>
  <c r="H49" i="4"/>
  <c r="H50" i="4"/>
  <c r="H51" i="4"/>
  <c r="H53" i="4"/>
  <c r="H54" i="4"/>
  <c r="H55" i="4"/>
  <c r="AI58" i="1"/>
  <c r="AI59" i="1"/>
  <c r="H52" i="4"/>
  <c r="H48" i="4"/>
  <c r="H44" i="4"/>
  <c r="H40" i="4"/>
  <c r="H32" i="4"/>
  <c r="H28" i="4"/>
  <c r="H17" i="4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Ousmane Roland YONABA</author>
  </authors>
  <commentList>
    <comment ref="B2" authorId="0" shapeId="0" xr:uid="{4E716538-DBEC-4139-B0CD-FEF89B560E6E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International tourism, number of arrivals ST.INT.ARVL (World Development Indicators)</t>
        </r>
      </text>
    </comment>
    <comment ref="C2" authorId="0" shapeId="0" xr:uid="{87ED85FD-106D-4260-899E-B854A585078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Rapport PNUD 2019</t>
        </r>
      </text>
    </comment>
    <comment ref="D2" authorId="0" shapeId="0" xr:uid="{AA633EB1-D81D-4C5D-BDB1-1921A8510D8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https://donnees.banquemondiale.org/indicateur/SI.POV.GINI</t>
        </r>
      </text>
    </comment>
    <comment ref="E2" authorId="0" shapeId="0" xr:uid="{1EC2BDAF-5267-4F80-9604-8AA594C9F840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https://donnees.banquemondiale.org/indicateur/NY.GDP.PCAP.CD</t>
        </r>
      </text>
    </comment>
    <comment ref="F2" authorId="0" shapeId="0" xr:uid="{31AA8C04-531F-46D3-8BC7-D679D10355DC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https://donnees.banquemondiale.org/indicateur/SE.ADT.LITR.ZS</t>
        </r>
      </text>
    </comment>
    <comment ref="G2" authorId="0" shapeId="0" xr:uid="{805D29FB-6BEE-45B0-B2FA-257A9358F89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pop totale:https://donnees.banquemondiale.org/indicateur/SP.POP.TOTL
superficie:https://donnees.banquemondiale.org/indicateur/AG.SRF.TOTL.K2</t>
        </r>
      </text>
    </comment>
    <comment ref="H2" authorId="0" shapeId="0" xr:uid="{DD88B76B-F065-41A5-B6C9-C96152767918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pop_urb: https://donnees.banquemondiale.org/indicateur/SP.URB.TOTL
pop_totale: https://donnees.banquemondiale.org/indicateur/SP.POP.TOTL</t>
        </r>
      </text>
    </comment>
    <comment ref="I2" authorId="0" shapeId="0" xr:uid="{61BE9B53-0294-4D52-849C-219882C3ED0A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UN Population Division, World Population Prospects, 2017 Revision
https://esa.un.org/unpd/wpp/Download/Standard/Population/</t>
        </r>
      </text>
    </comment>
    <comment ref="J2" authorId="0" shapeId="0" xr:uid="{E2CE6123-F6EC-4CC0-A2A0-769863E0BECD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https://donnees.banquemondiale.org/indicateur/SP.DYN.LE00.IN</t>
        </r>
      </text>
    </comment>
    <comment ref="K2" authorId="0" shapeId="0" xr:uid="{77F5C539-7A25-465E-847C-45F19AA044A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https://donnees.banquemondiale.org/indicateur/SP.POP.65UP.TO.ZS</t>
        </r>
      </text>
    </comment>
    <comment ref="L2" authorId="0" shapeId="0" xr:uid="{47A70B5D-4329-44D6-9B1A-F2053F184FE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M2" authorId="0" shapeId="0" xr:uid="{4DB6DE33-CFE5-4A85-856C-1EAE045BFE2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N2" authorId="0" shapeId="0" xr:uid="{0EC364A6-4297-4071-AF28-F4CFAA12CEE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O2" authorId="0" shapeId="0" xr:uid="{338DD209-20B3-46A7-B67C-2F1B68196D3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P2" authorId="0" shapeId="0" xr:uid="{D85FA7CC-162A-4517-9269-75FA326328D2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Q2" authorId="0" shapeId="0" xr:uid="{D8C0D37A-1B53-41A8-BE81-7B5C71139DB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http://ghdx.healthdata.org/gbd-results-tool</t>
        </r>
      </text>
    </comment>
    <comment ref="R2" authorId="0" shapeId="0" xr:uid="{C6606599-B156-46C7-9883-876B8E3B922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https://databank.worldbank.org/source/health-nutrition-and-population-statistics# 
SH.ALC.PCAP.LI</t>
        </r>
      </text>
    </comment>
    <comment ref="S2" authorId="0" shapeId="0" xr:uid="{55938B88-F021-4EF0-8A8E-153ECD5EDD60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https://donnees.banquemondiale.org/indicateur/SH.MED.PHYS.ZS</t>
        </r>
      </text>
    </comment>
    <comment ref="T2" authorId="0" shapeId="0" xr:uid="{D5BC4077-8928-498D-9596-41CA9E06BA68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https://apps.who.int/gho/data/node.main.GHEDCHEpcUSSHA2011?lang=en</t>
        </r>
      </text>
    </comment>
    <comment ref="U2" authorId="0" shapeId="0" xr:uid="{65494137-A478-404C-84A5-7972F97DA4B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https://donnees.banquemondiale.org/indicateur/SH.STA.WASH.P5</t>
        </r>
      </text>
    </comment>
    <comment ref="V2" authorId="0" shapeId="0" xr:uid="{CD5A81D1-44F0-4B72-BF75-4857A0703E9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https://www.who.int/teams/immunization-vaccines-and-biologicals/immunization-analysis-and-insights/global-monitoring/immunization-coverage/who-unicef-estimates-of-national-immunization-coverage</t>
        </r>
      </text>
    </comment>
    <comment ref="W2" authorId="0" shapeId="0" xr:uid="{0D3C0F16-2311-4101-9841-81ED5AB909CA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https://www.who.int/teams/immunization-vaccines-and-biologicals/immunization-analysis-and-insights/global-monitoring/immunization-coverage/who-unicef-estimates-of-national-immunization-coverage</t>
        </r>
      </text>
    </comment>
    <comment ref="X2" authorId="0" shapeId="0" xr:uid="{56AA06A8-8AF3-4810-81CB-750CEB015D5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https://www.who.int/data/gho/data/indicators/indicator-details/GHO/concentrations-of-fine-particulate-matter-(pm2-5)</t>
        </r>
      </text>
    </comment>
    <comment ref="Y2" authorId="0" shapeId="0" xr:uid="{77A0125F-7351-430B-BAE8-D39BFC09C9FC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https://epi.yale.edu/epi-results/2020/component/epi</t>
        </r>
      </text>
    </comment>
    <comment ref="Z2" authorId="0" shapeId="0" xr:uid="{E80DDB08-AC79-4122-A1F6-CF2EA918A85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https://epi.yale.edu/epi-results/2020/component/epi</t>
        </r>
      </text>
    </comment>
    <comment ref="AA2" authorId="0" shapeId="0" xr:uid="{DD84C971-6EA5-497A-A0BD-3B7AB64A256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B2" authorId="0" shapeId="0" xr:uid="{CF9F2387-FF86-4BEE-ADF4-095CD6E5887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C2" authorId="0" shapeId="0" xr:uid="{2D13D18E-BA9E-4AC2-849E-3D50D128140D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D2" authorId="0" shapeId="0" xr:uid="{7F984DB5-A261-4523-935F-DAB0E12CBCE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F2" authorId="0" shapeId="0" xr:uid="{52A9BC8D-1E35-4AD4-8467-14A1B53181F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G2" authorId="0" shapeId="0" xr:uid="{AFB337A0-DBF8-4C38-A514-58534AF65512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H2" authorId="0" shapeId="0" xr:uid="{A60E868D-4DB6-4037-BF6E-34351F01FF6F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I2" authorId="0" shapeId="0" xr:uid="{D2AFACEC-7287-4498-AE71-7AE9E2BE063B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https://gmao.gsfc.nasa.gov/reanalysis/MERRA-2/</t>
        </r>
      </text>
    </comment>
    <comment ref="AJ2" authorId="0" shapeId="0" xr:uid="{ED3D2359-3E18-47FA-A5AF-DAA3385312E5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https://github.com/CSSEGISandData/COVID-19/</t>
        </r>
      </text>
    </comment>
    <comment ref="F17" authorId="0" shapeId="0" xr:uid="{2A649F8C-533C-4FC3-8289-140ED553B94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https://www.economywatch.com/economic-statistics/Djibouti/Literacy_Rate/</t>
        </r>
      </text>
    </comment>
    <comment ref="D31" authorId="0" shapeId="0" xr:uid="{23BD2045-9F88-4C2B-84CB-7EB91AB6EE86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http://www.ecineq.org/ecineq_nyc17/FILESx2017/CR2/p426.pdf</t>
        </r>
      </text>
    </comment>
    <comment ref="C47" authorId="0" shapeId="0" xr:uid="{2B4071CB-E8BC-4F08-ABFA-FC091669581A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Factsheet 2012 UNDP https://www1.undp.org/content/dam/undp/library/corporate/HDR/Arab%20States/HDR-Somalia-Factsheet-2012-E.pdf</t>
        </r>
      </text>
    </comment>
    <comment ref="F47" authorId="0" shapeId="0" xr:uid="{2F1506BD-1339-4F0E-BFA8-D40543D9F635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https://borgenproject.org/tag/literacy-in-somalia/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Ousmane Roland YONABA</author>
  </authors>
  <commentList>
    <comment ref="B1" authorId="0" shapeId="0" xr:uid="{ACDFE833-7C0D-4450-8846-1CDBCC14A7A4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https://donnees.banquemondiale.org/indicateur/AG.SRF.TOTL.K2</t>
        </r>
      </text>
    </comment>
    <comment ref="C1" authorId="0" shapeId="0" xr:uid="{11354C6F-E97F-46E1-BDD3-894E9E340AB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https://donnees.banquemondiale.org/indicateur/SP.POP.TOTL</t>
        </r>
      </text>
    </comment>
    <comment ref="D1" authorId="0" shapeId="0" xr:uid="{DF6E8663-D100-4B71-B7A6-4C908A2D8013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https://donnees.banquemondiale.org/indicateur/SP.URB.TOTL</t>
        </r>
      </text>
    </comment>
    <comment ref="E1" authorId="0" shapeId="0" xr:uid="{B37C7380-9024-4FEC-B105-7F3E604AC45C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https://github.com/covid19datahub/COVID19/</t>
        </r>
      </text>
    </comment>
    <comment ref="F1" authorId="0" shapeId="0" xr:uid="{7477D8AC-BC93-4391-A1E2-44014DE2E490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https://github.com/covid19datahub/COVID19/</t>
        </r>
      </text>
    </comment>
    <comment ref="C19" authorId="0" shapeId="0" xr:uid="{54A2B984-0451-44A8-96C4-2905EA49EB97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https://ourworldindata.org/country/eritrea</t>
        </r>
      </text>
    </comment>
    <comment ref="G19" authorId="0" shapeId="0" xr:uid="{2C1E9A08-745E-4C03-8893-1B6BC4DE2AC1}">
      <text>
        <r>
          <rPr>
            <b/>
            <sz val="9"/>
            <color indexed="81"/>
            <rFont val="Tahoma"/>
            <family val="2"/>
          </rPr>
          <t>Ousmane Roland YONABA:</t>
        </r>
        <r>
          <rPr>
            <sz val="9"/>
            <color indexed="81"/>
            <rFont val="Tahoma"/>
            <family val="2"/>
          </rPr>
          <t xml:space="preserve">
https://ourworldindata.org/country/eritrea</t>
        </r>
      </text>
    </comment>
  </commentList>
</comments>
</file>

<file path=xl/sharedStrings.xml><?xml version="1.0" encoding="utf-8"?>
<sst xmlns="http://schemas.openxmlformats.org/spreadsheetml/2006/main" count="163" uniqueCount="107">
  <si>
    <t>Code_ISO</t>
  </si>
  <si>
    <t>pm25</t>
  </si>
  <si>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</si>
  <si>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</si>
  <si>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</si>
  <si>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</si>
  <si>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</si>
  <si>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</si>
  <si>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</si>
  <si>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</si>
  <si>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</si>
  <si>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</si>
  <si>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</si>
  <si>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</si>
  <si>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CIV</t>
  </si>
  <si>
    <t>COD</t>
  </si>
  <si>
    <t>DJI</t>
  </si>
  <si>
    <t>EGY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</si>
  <si>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</si>
  <si>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</si>
  <si>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</si>
  <si>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</si>
  <si>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</si>
  <si>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</si>
  <si>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</si>
  <si>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</si>
  <si>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</si>
  <si>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</si>
  <si>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</si>
  <si>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</si>
  <si>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</si>
  <si>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</si>
  <si>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</si>
  <si>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</si>
  <si>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</si>
  <si>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</si>
  <si>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</si>
  <si>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</si>
  <si>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NAM</t>
  </si>
  <si>
    <t>NER</t>
  </si>
  <si>
    <t>NGA</t>
  </si>
  <si>
    <t>RWA</t>
  </si>
  <si>
    <t>STP</t>
  </si>
  <si>
    <t>SEN</t>
  </si>
  <si>
    <t>SYC</t>
  </si>
  <si>
    <t>SLE</t>
  </si>
  <si>
    <t>SOM</t>
  </si>
  <si>
    <t>ZAF</t>
  </si>
  <si>
    <t>SSD</t>
  </si>
  <si>
    <t>SDN</t>
  </si>
  <si>
    <t>TZA</t>
  </si>
  <si>
    <t>TGO</t>
  </si>
  <si>
    <t>TUN</t>
  </si>
  <si>
    <t>UGA</t>
  </si>
  <si>
    <t>ZMB</t>
  </si>
  <si>
    <t>ZWE</t>
  </si>
  <si>
    <t>Missing_Data</t>
  </si>
  <si>
    <t>%Missing</t>
  </si>
  <si>
    <t>gdp_cap</t>
  </si>
  <si>
    <t>alphab</t>
  </si>
  <si>
    <t>gini</t>
  </si>
  <si>
    <t>prev_diab</t>
  </si>
  <si>
    <t>med_1000</t>
  </si>
  <si>
    <t>dens_pop</t>
  </si>
  <si>
    <t>pop_urb</t>
  </si>
  <si>
    <t>lat_abs</t>
  </si>
  <si>
    <t>epi</t>
  </si>
  <si>
    <t>health_exp</t>
  </si>
  <si>
    <t>Pop_urb</t>
  </si>
  <si>
    <t>Pop_Tot</t>
  </si>
  <si>
    <t>Sup (km²)</t>
  </si>
  <si>
    <t>lack_hygien</t>
  </si>
  <si>
    <t>cc_pm</t>
  </si>
  <si>
    <t>dt_pm</t>
  </si>
  <si>
    <t>hous_fossf</t>
  </si>
  <si>
    <t>prev_cvlds</t>
  </si>
  <si>
    <t>prev_ch.resp</t>
  </si>
  <si>
    <t>prev_malaria</t>
  </si>
  <si>
    <t>prev_nutdef</t>
  </si>
  <si>
    <t>pref_respdtub</t>
  </si>
  <si>
    <t>immuniz_bcg</t>
  </si>
  <si>
    <t>immuniz_dtp1</t>
  </si>
  <si>
    <t>tmin_avg</t>
  </si>
  <si>
    <t>tmax_avg</t>
  </si>
  <si>
    <t>tdew_avg</t>
  </si>
  <si>
    <t>rh2m_avg</t>
  </si>
  <si>
    <t>ws2m_avg</t>
  </si>
  <si>
    <t>tmoy_avg</t>
  </si>
  <si>
    <t>insol_avg</t>
  </si>
  <si>
    <t>conf_pm</t>
  </si>
  <si>
    <t>International exposure and socioeconiomic status</t>
  </si>
  <si>
    <t>Population structure</t>
  </si>
  <si>
    <t>Diseases prevalence and risk factors</t>
  </si>
  <si>
    <t>Healthcare systems and environment</t>
  </si>
  <si>
    <t>Climatic setting</t>
  </si>
  <si>
    <t>Cases_Aug21</t>
  </si>
  <si>
    <t>deaths_Aug21</t>
  </si>
  <si>
    <t>Prevalence Aug21</t>
  </si>
  <si>
    <t>arriv</t>
  </si>
  <si>
    <t>hdi</t>
  </si>
  <si>
    <t>urb_pop</t>
  </si>
  <si>
    <t>median_age</t>
  </si>
  <si>
    <t>life_exp</t>
  </si>
  <si>
    <t>p65yrs</t>
  </si>
  <si>
    <t>alcohol_cons</t>
  </si>
  <si>
    <t>ah</t>
  </si>
  <si>
    <t>death_pm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</si>
</sst>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0" fillId="2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0" fillId="0" borderId="0" xfId="0" applyNumberFormat="1" applyBorder="1"/>
    <xf numFmtId="0" fontId="0" fillId="0" borderId="7" xfId="0" applyBorder="1"/>
    <xf numFmtId="0" fontId="0" fillId="0" borderId="2" xfId="0" applyBorder="1"/>
    <xf numFmtId="2" fontId="0" fillId="0" borderId="2" xfId="0" applyNumberFormat="1" applyBorder="1"/>
    <xf numFmtId="0" fontId="0" fillId="0" borderId="8" xfId="0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165" fontId="0" fillId="2" borderId="5" xfId="0" applyNumberFormat="1" applyFill="1" applyBorder="1"/>
    <xf numFmtId="165" fontId="0" fillId="2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6" xfId="0" applyFill="1" applyBorder="1"/>
    <xf numFmtId="2" fontId="0" fillId="4" borderId="6" xfId="0" applyNumberFormat="1" applyFill="1" applyBorder="1"/>
    <xf numFmtId="2" fontId="0" fillId="0" borderId="0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6922-DC5E-474F-99FA-97791F130E7A}">
  <dimension ref="A1:AK59"/>
  <sheetViews>
    <sheetView tabSelected="1" topLeftCell="T1" zoomScaleNormal="100" workbookViewId="0">
      <pane ySplit="2" topLeftCell="A21" activePane="bottomLeft" state="frozen"/>
      <selection pane="bottomLeft" activeCell="Y27" sqref="Y27"/>
    </sheetView>
  </sheetViews>
  <sheetFormatPr baseColWidth="10" defaultRowHeight="15" x14ac:dyDescent="0.25"/>
  <sheetData>
    <row r="1" spans="1:37" s="2" customFormat="1" x14ac:dyDescent="0.25">
      <c r="B1" s="31" t="s">
        <v>90</v>
      </c>
      <c r="C1" s="31"/>
      <c r="D1" s="31"/>
      <c r="E1" s="31"/>
      <c r="F1" s="32"/>
      <c r="G1" s="33" t="s">
        <v>91</v>
      </c>
      <c r="H1" s="34"/>
      <c r="I1" s="34"/>
      <c r="J1" s="34"/>
      <c r="K1" s="35"/>
      <c r="L1" s="36" t="s">
        <v>92</v>
      </c>
      <c r="M1" s="31"/>
      <c r="N1" s="31"/>
      <c r="O1" s="31"/>
      <c r="P1" s="31"/>
      <c r="Q1" s="31"/>
      <c r="R1" s="32"/>
      <c r="S1" s="36" t="s">
        <v>93</v>
      </c>
      <c r="T1" s="31"/>
      <c r="U1" s="31"/>
      <c r="V1" s="31"/>
      <c r="W1" s="31"/>
      <c r="X1" s="31"/>
      <c r="Y1" s="31"/>
      <c r="Z1" s="32"/>
      <c r="AA1" s="33" t="s">
        <v>94</v>
      </c>
      <c r="AB1" s="34"/>
      <c r="AC1" s="34"/>
      <c r="AD1" s="34"/>
      <c r="AE1" s="34"/>
      <c r="AF1" s="34"/>
      <c r="AG1" s="34"/>
      <c r="AH1" s="34"/>
      <c r="AI1" s="35"/>
      <c r="AJ1" s="29" t="s">
        <v>97</v>
      </c>
      <c r="AK1" s="30"/>
    </row>
    <row r="2" spans="1:37" s="2" customFormat="1" x14ac:dyDescent="0.25">
      <c r="A2" s="2" t="s">
        <v>0</v>
      </c>
      <c r="B2" s="20" t="s">
        <v>98</v>
      </c>
      <c r="C2" s="20" t="s">
        <v>99</v>
      </c>
      <c r="D2" s="20" t="s">
        <v>60</v>
      </c>
      <c r="E2" s="20" t="s">
        <v>58</v>
      </c>
      <c r="F2" s="21" t="s">
        <v>59</v>
      </c>
      <c r="G2" s="19" t="s">
        <v>63</v>
      </c>
      <c r="H2" s="20" t="s">
        <v>100</v>
      </c>
      <c r="I2" s="20" t="s">
        <v>101</v>
      </c>
      <c r="J2" s="20" t="s">
        <v>102</v>
      </c>
      <c r="K2" s="21" t="s">
        <v>103</v>
      </c>
      <c r="L2" s="19" t="s">
        <v>75</v>
      </c>
      <c r="M2" s="20" t="s">
        <v>76</v>
      </c>
      <c r="N2" s="20" t="s">
        <v>61</v>
      </c>
      <c r="O2" s="20" t="s">
        <v>77</v>
      </c>
      <c r="P2" s="20" t="s">
        <v>78</v>
      </c>
      <c r="Q2" s="20" t="s">
        <v>79</v>
      </c>
      <c r="R2" s="21" t="s">
        <v>104</v>
      </c>
      <c r="S2" s="20" t="s">
        <v>62</v>
      </c>
      <c r="T2" s="20" t="s">
        <v>67</v>
      </c>
      <c r="U2" s="20" t="s">
        <v>71</v>
      </c>
      <c r="V2" s="20" t="s">
        <v>81</v>
      </c>
      <c r="W2" s="20" t="s">
        <v>80</v>
      </c>
      <c r="X2" s="20" t="s">
        <v>1</v>
      </c>
      <c r="Y2" s="20" t="s">
        <v>74</v>
      </c>
      <c r="Z2" s="21" t="s">
        <v>66</v>
      </c>
      <c r="AA2" s="19" t="s">
        <v>65</v>
      </c>
      <c r="AB2" s="20" t="s">
        <v>105</v>
      </c>
      <c r="AC2" s="20" t="s">
        <v>86</v>
      </c>
      <c r="AD2" s="20" t="s">
        <v>85</v>
      </c>
      <c r="AE2" s="20" t="s">
        <v>84</v>
      </c>
      <c r="AF2" s="20" t="s">
        <v>83</v>
      </c>
      <c r="AG2" s="20" t="s">
        <v>82</v>
      </c>
      <c r="AH2" s="20" t="s">
        <v>87</v>
      </c>
      <c r="AI2" s="21" t="s">
        <v>88</v>
      </c>
      <c r="AJ2" s="2" t="s">
        <v>89</v>
      </c>
      <c r="AK2" s="2" t="s">
        <v>106</v>
      </c>
    </row>
    <row r="3" spans="1:37" x14ac:dyDescent="0.25">
      <c r="A3" t="s">
        <v>2</v>
      </c>
      <c r="B3" s="6">
        <v>2371000</v>
      </c>
      <c r="C3" s="6">
        <v>0.75900000000000001</v>
      </c>
      <c r="D3" s="8">
        <v>27.6</v>
      </c>
      <c r="E3" s="6">
        <v>3973.9640719156541</v>
      </c>
      <c r="F3" s="7">
        <v>81.4078369140625</v>
      </c>
      <c r="G3" s="13">
        <v>18.076295449421242</v>
      </c>
      <c r="H3" s="14">
        <v>73.189000715257038</v>
      </c>
      <c r="I3" s="14">
        <v>29.1</v>
      </c>
      <c r="J3" s="14">
        <v>76.692999999999998</v>
      </c>
      <c r="K3" s="15">
        <v>6.5527778819128599</v>
      </c>
      <c r="L3" s="13">
        <v>2651013.2715954599</v>
      </c>
      <c r="M3" s="14">
        <v>1900258.90426715</v>
      </c>
      <c r="N3" s="14">
        <v>2957147.77128636</v>
      </c>
      <c r="O3" s="14">
        <v>2093.5025519660799</v>
      </c>
      <c r="P3" s="14">
        <v>4438995.4801454004</v>
      </c>
      <c r="Q3" s="14">
        <v>5699925.0897784103</v>
      </c>
      <c r="R3" s="15">
        <v>0.95</v>
      </c>
      <c r="S3" s="14">
        <v>1.7</v>
      </c>
      <c r="T3" s="14">
        <v>255.87</v>
      </c>
      <c r="U3" s="14">
        <v>1.9</v>
      </c>
      <c r="V3" s="14">
        <v>96</v>
      </c>
      <c r="W3" s="14">
        <v>99</v>
      </c>
      <c r="X3" s="6">
        <v>35.18</v>
      </c>
      <c r="Y3" s="6">
        <v>78.900000000000006</v>
      </c>
      <c r="Z3" s="7">
        <v>44.8</v>
      </c>
      <c r="AA3" s="5">
        <v>28.033899999999999</v>
      </c>
      <c r="AB3" s="6">
        <v>5.0662105569331999</v>
      </c>
      <c r="AC3" s="6">
        <v>3.81901477832512</v>
      </c>
      <c r="AD3" s="6">
        <v>22.849261083743801</v>
      </c>
      <c r="AE3" s="6">
        <v>0.14201970443349801</v>
      </c>
      <c r="AF3" s="6">
        <v>34.199277504105098</v>
      </c>
      <c r="AG3" s="6">
        <v>18.520673234811198</v>
      </c>
      <c r="AH3" s="6">
        <v>25.940804597701099</v>
      </c>
      <c r="AI3" s="7">
        <v>20.285894909688</v>
      </c>
      <c r="AJ3" s="3">
        <f>supporting_data!I2</f>
        <v>4554.3807414916491</v>
      </c>
      <c r="AK3" s="3">
        <f>supporting_data!J2</f>
        <v>122.38388477621122</v>
      </c>
    </row>
    <row r="4" spans="1:37" x14ac:dyDescent="0.25">
      <c r="A4" t="s">
        <v>3</v>
      </c>
      <c r="B4" s="6">
        <v>218000</v>
      </c>
      <c r="C4" s="6">
        <v>0.57399999999999995</v>
      </c>
      <c r="D4" s="8">
        <v>51.3</v>
      </c>
      <c r="E4" s="6">
        <v>2790.7266152066459</v>
      </c>
      <c r="F4" s="7">
        <v>66.030113220214801</v>
      </c>
      <c r="G4" s="13">
        <v>25.527628940402664</v>
      </c>
      <c r="H4" s="14">
        <v>66.176998516431667</v>
      </c>
      <c r="I4" s="14">
        <v>16.799999</v>
      </c>
      <c r="J4" s="14">
        <v>60.781999999999996</v>
      </c>
      <c r="K4" s="15">
        <v>2.1993417500136299</v>
      </c>
      <c r="L4" s="13">
        <v>1024265.63749169</v>
      </c>
      <c r="M4" s="14">
        <v>1216879.0570356799</v>
      </c>
      <c r="N4" s="14">
        <v>749062.22358905699</v>
      </c>
      <c r="O4" s="14">
        <v>3471085.2472536801</v>
      </c>
      <c r="P4" s="14">
        <v>7039025.9207378495</v>
      </c>
      <c r="Q4" s="14">
        <v>9744035.7401239108</v>
      </c>
      <c r="R4" s="15">
        <v>6.94</v>
      </c>
      <c r="S4" s="14">
        <v>0.2</v>
      </c>
      <c r="T4" s="14">
        <v>87.62</v>
      </c>
      <c r="U4" s="14">
        <v>48.8</v>
      </c>
      <c r="V4" s="14">
        <v>67</v>
      </c>
      <c r="W4" s="14">
        <v>69</v>
      </c>
      <c r="X4" s="6">
        <v>38.29</v>
      </c>
      <c r="Y4" s="6">
        <v>17.8</v>
      </c>
      <c r="Z4" s="7">
        <v>29.7</v>
      </c>
      <c r="AA4" s="5">
        <v>11.2027</v>
      </c>
      <c r="AB4" s="6">
        <v>12.5783050553128</v>
      </c>
      <c r="AC4" s="6">
        <v>0.92944170771756995</v>
      </c>
      <c r="AD4" s="6">
        <v>68.007898193760298</v>
      </c>
      <c r="AE4" s="6">
        <v>13.751067323481101</v>
      </c>
      <c r="AF4" s="6">
        <v>27.570476190476199</v>
      </c>
      <c r="AG4" s="6">
        <v>15.7161740558292</v>
      </c>
      <c r="AH4" s="6">
        <v>21.173727422003299</v>
      </c>
      <c r="AI4" s="7">
        <v>16.6613628899836</v>
      </c>
      <c r="AJ4" s="3">
        <f>supporting_data!I3</f>
        <v>1493.9060266369879</v>
      </c>
      <c r="AK4" s="3">
        <f>supporting_data!J3</f>
        <v>38.240022598376548</v>
      </c>
    </row>
    <row r="5" spans="1:37" x14ac:dyDescent="0.25">
      <c r="A5" t="s">
        <v>4</v>
      </c>
      <c r="B5" s="6">
        <v>337000</v>
      </c>
      <c r="C5" s="6">
        <v>0.52</v>
      </c>
      <c r="D5" s="8">
        <v>47.8</v>
      </c>
      <c r="E5" s="6">
        <v>1219.4326718587492</v>
      </c>
      <c r="F5" s="7">
        <v>42.362400054931598</v>
      </c>
      <c r="G5" s="13">
        <v>102.83331300104567</v>
      </c>
      <c r="H5" s="14">
        <v>47.86100101591785</v>
      </c>
      <c r="I5" s="14">
        <v>18.799999</v>
      </c>
      <c r="J5" s="14">
        <v>61.47</v>
      </c>
      <c r="K5" s="15">
        <v>3.2648849252077201</v>
      </c>
      <c r="L5" s="13">
        <v>420236.69182277197</v>
      </c>
      <c r="M5" s="14">
        <v>458166.08281826897</v>
      </c>
      <c r="N5" s="14">
        <v>251942.95197002401</v>
      </c>
      <c r="O5" s="14">
        <v>4025992.0228419299</v>
      </c>
      <c r="P5" s="14">
        <v>2540196.06614355</v>
      </c>
      <c r="Q5" s="14">
        <v>2801963.8117801198</v>
      </c>
      <c r="R5" s="15">
        <v>2.81</v>
      </c>
      <c r="S5" s="14">
        <v>0.1</v>
      </c>
      <c r="T5" s="14">
        <v>30.94</v>
      </c>
      <c r="U5" s="14">
        <v>59.7</v>
      </c>
      <c r="V5" s="14">
        <v>84</v>
      </c>
      <c r="W5" s="14">
        <v>89</v>
      </c>
      <c r="X5" s="6">
        <v>42.17</v>
      </c>
      <c r="Y5" s="6">
        <v>9</v>
      </c>
      <c r="Z5" s="7">
        <v>30</v>
      </c>
      <c r="AA5" s="5">
        <v>9.3077000000000005</v>
      </c>
      <c r="AB5" s="6">
        <v>16.554070744010598</v>
      </c>
      <c r="AC5" s="6">
        <v>2.14110016420361</v>
      </c>
      <c r="AD5" s="6">
        <v>65.306354679802993</v>
      </c>
      <c r="AE5" s="6">
        <v>18.107832512315301</v>
      </c>
      <c r="AF5" s="6">
        <v>33.338226600985202</v>
      </c>
      <c r="AG5" s="6">
        <v>21.490591133004902</v>
      </c>
      <c r="AH5" s="6">
        <v>26.773842364532001</v>
      </c>
      <c r="AI5" s="7">
        <v>15.7316420361248</v>
      </c>
      <c r="AJ5" s="3">
        <f>supporting_data!I4</f>
        <v>1132.6013877798871</v>
      </c>
      <c r="AK5" s="3">
        <f>supporting_data!J4</f>
        <v>10.846399643560192</v>
      </c>
    </row>
    <row r="6" spans="1:37" x14ac:dyDescent="0.25">
      <c r="A6" t="s">
        <v>5</v>
      </c>
      <c r="B6" s="6">
        <v>1830000</v>
      </c>
      <c r="C6" s="6">
        <v>0.72799999999999998</v>
      </c>
      <c r="D6" s="8">
        <v>53.3</v>
      </c>
      <c r="E6" s="6">
        <v>7961.3251812388535</v>
      </c>
      <c r="F6" s="7">
        <v>86.823181152343807</v>
      </c>
      <c r="G6" s="13">
        <v>3.960079418286834</v>
      </c>
      <c r="H6" s="14">
        <v>70.171988764147358</v>
      </c>
      <c r="I6" s="14">
        <v>25.799999</v>
      </c>
      <c r="J6" s="14">
        <v>69.275000000000006</v>
      </c>
      <c r="K6" s="15">
        <v>4.3658953412710098</v>
      </c>
      <c r="L6" s="13">
        <v>103617.678177245</v>
      </c>
      <c r="M6" s="14">
        <v>88589.244800791901</v>
      </c>
      <c r="N6" s="14">
        <v>93030.577362361306</v>
      </c>
      <c r="O6" s="14">
        <v>1799.1179309054601</v>
      </c>
      <c r="P6" s="14">
        <v>303038.18434866</v>
      </c>
      <c r="Q6" s="14">
        <v>432031.16487595998</v>
      </c>
      <c r="R6" s="15">
        <v>6.59</v>
      </c>
      <c r="S6" s="14">
        <v>0.5</v>
      </c>
      <c r="T6" s="14">
        <v>482.96</v>
      </c>
      <c r="U6" s="14">
        <v>11.8</v>
      </c>
      <c r="V6" s="14">
        <v>98</v>
      </c>
      <c r="W6" s="14">
        <v>98</v>
      </c>
      <c r="X6" s="6">
        <v>25.16</v>
      </c>
      <c r="Y6" s="6">
        <v>20.8</v>
      </c>
      <c r="Z6" s="7">
        <v>40.4</v>
      </c>
      <c r="AA6" s="5">
        <v>22.328499999999998</v>
      </c>
      <c r="AB6" s="6">
        <v>9.15147194701402</v>
      </c>
      <c r="AC6" s="6">
        <v>2.6521346469622298</v>
      </c>
      <c r="AD6" s="6">
        <v>45.816584564860399</v>
      </c>
      <c r="AE6" s="6">
        <v>7.8372413793103402</v>
      </c>
      <c r="AF6" s="6">
        <v>29.349178981937602</v>
      </c>
      <c r="AG6" s="6">
        <v>14.7288013136289</v>
      </c>
      <c r="AH6" s="6">
        <v>21.768210180623999</v>
      </c>
      <c r="AI6" s="7">
        <v>20.698177339901498</v>
      </c>
      <c r="AJ6" s="3">
        <f>supporting_data!I5</f>
        <v>68119.635524984405</v>
      </c>
      <c r="AK6" s="3">
        <f>supporting_data!J5</f>
        <v>981.46587854218683</v>
      </c>
    </row>
    <row r="7" spans="1:37" x14ac:dyDescent="0.25">
      <c r="A7" t="s">
        <v>6</v>
      </c>
      <c r="B7" s="6">
        <v>143000</v>
      </c>
      <c r="C7" s="6">
        <v>0.434</v>
      </c>
      <c r="D7" s="8">
        <v>35.299999999999997</v>
      </c>
      <c r="E7" s="6">
        <v>786.89563129016778</v>
      </c>
      <c r="F7" s="7">
        <v>41.224449157714801</v>
      </c>
      <c r="G7" s="13">
        <v>74.106111880971483</v>
      </c>
      <c r="H7" s="14">
        <v>29.979999387836791</v>
      </c>
      <c r="I7" s="14">
        <v>17.600000000000001</v>
      </c>
      <c r="J7" s="14">
        <v>61.173999999999999</v>
      </c>
      <c r="K7" s="15">
        <v>2.4072875372920102</v>
      </c>
      <c r="L7" s="13">
        <v>682555.08149255603</v>
      </c>
      <c r="M7" s="14">
        <v>782798.96681173798</v>
      </c>
      <c r="N7" s="14">
        <v>435797.39868047403</v>
      </c>
      <c r="O7" s="14">
        <v>6919632.5072909901</v>
      </c>
      <c r="P7" s="14">
        <v>6604413.4660529904</v>
      </c>
      <c r="Q7" s="14">
        <v>5318297.69506496</v>
      </c>
      <c r="R7" s="15">
        <v>12.03</v>
      </c>
      <c r="S7" s="14">
        <v>0.1</v>
      </c>
      <c r="T7" s="14">
        <v>40.25</v>
      </c>
      <c r="U7" s="14">
        <v>49.6</v>
      </c>
      <c r="V7" s="14">
        <v>95</v>
      </c>
      <c r="W7" s="14">
        <v>98</v>
      </c>
      <c r="X7" s="6">
        <v>55.96</v>
      </c>
      <c r="Y7" s="6">
        <v>6.2</v>
      </c>
      <c r="Z7" s="7">
        <v>38.299999999999997</v>
      </c>
      <c r="AA7" s="5">
        <v>12.238300000000001</v>
      </c>
      <c r="AB7" s="6">
        <v>13.7096752434827</v>
      </c>
      <c r="AC7" s="6">
        <v>2.4033169129720902</v>
      </c>
      <c r="AD7" s="6">
        <v>49.448325123152699</v>
      </c>
      <c r="AE7" s="6">
        <v>14.213875205254499</v>
      </c>
      <c r="AF7" s="6">
        <v>35.4206403940887</v>
      </c>
      <c r="AG7" s="6">
        <v>22.302643678160901</v>
      </c>
      <c r="AH7" s="6">
        <v>28.363743842364499</v>
      </c>
      <c r="AI7" s="7">
        <v>19.448866995073899</v>
      </c>
      <c r="AJ7" s="3">
        <f>supporting_data!I6</f>
        <v>677.95599294496662</v>
      </c>
      <c r="AK7" s="3">
        <f>supporting_data!J6</f>
        <v>8.4147836824845257</v>
      </c>
    </row>
    <row r="8" spans="1:37" x14ac:dyDescent="0.25">
      <c r="A8" t="s">
        <v>7</v>
      </c>
      <c r="B8" s="6">
        <v>299000</v>
      </c>
      <c r="C8" s="6">
        <v>0.42299999999999999</v>
      </c>
      <c r="D8" s="8">
        <v>38.6</v>
      </c>
      <c r="E8" s="6">
        <v>261.24747251574212</v>
      </c>
      <c r="F8" s="7">
        <v>68.375328063964801</v>
      </c>
      <c r="G8" s="13">
        <v>414.32195472511677</v>
      </c>
      <c r="H8" s="14">
        <v>13.365997200487747</v>
      </c>
      <c r="I8" s="14">
        <v>17.5</v>
      </c>
      <c r="J8" s="14">
        <v>61.247</v>
      </c>
      <c r="K8" s="15">
        <v>2.3120953152400001</v>
      </c>
      <c r="L8" s="13">
        <v>417389.59255802201</v>
      </c>
      <c r="M8" s="14">
        <v>607918.175496576</v>
      </c>
      <c r="N8" s="14">
        <v>193188.92633838899</v>
      </c>
      <c r="O8" s="14">
        <v>4106089.81606154</v>
      </c>
      <c r="P8" s="14">
        <v>2271603.1068708901</v>
      </c>
      <c r="Q8" s="14">
        <v>3084442.7249890198</v>
      </c>
      <c r="R8" s="15">
        <v>7.19</v>
      </c>
      <c r="S8" s="14">
        <v>0.1</v>
      </c>
      <c r="T8" s="14">
        <v>24.03</v>
      </c>
      <c r="U8" s="14">
        <v>65.400000000000006</v>
      </c>
      <c r="V8" s="14">
        <v>97</v>
      </c>
      <c r="W8" s="14">
        <v>93</v>
      </c>
      <c r="X8" s="6">
        <v>36.81</v>
      </c>
      <c r="Y8" s="6">
        <v>7.4</v>
      </c>
      <c r="Z8" s="7">
        <v>27</v>
      </c>
      <c r="AA8" s="5">
        <v>3.3731</v>
      </c>
      <c r="AB8" s="6">
        <v>12.883259222664099</v>
      </c>
      <c r="AC8" s="6">
        <v>0.59190476190476204</v>
      </c>
      <c r="AD8" s="6">
        <v>82.499950738916297</v>
      </c>
      <c r="AE8" s="6">
        <v>14.822003284072199</v>
      </c>
      <c r="AF8" s="6">
        <v>23.866568144499201</v>
      </c>
      <c r="AG8" s="6">
        <v>13.948620689655201</v>
      </c>
      <c r="AH8" s="6">
        <v>18.2457142857143</v>
      </c>
      <c r="AI8" s="7">
        <v>15.934236453202001</v>
      </c>
      <c r="AJ8" s="3">
        <f>supporting_data!I7</f>
        <v>1040.1905194708331</v>
      </c>
      <c r="AK8" s="3">
        <f>supporting_data!J7</f>
        <v>3.2955844372095768</v>
      </c>
    </row>
    <row r="9" spans="1:37" x14ac:dyDescent="0.25">
      <c r="A9" t="s">
        <v>8</v>
      </c>
      <c r="B9" s="6">
        <v>997000</v>
      </c>
      <c r="C9" s="6">
        <v>0.56299999999999994</v>
      </c>
      <c r="D9" s="8">
        <v>46.6</v>
      </c>
      <c r="E9" s="6">
        <v>1507.4502059128758</v>
      </c>
      <c r="F9" s="7">
        <v>77.071037292480497</v>
      </c>
      <c r="G9" s="13">
        <v>54.426173649671881</v>
      </c>
      <c r="H9" s="14">
        <v>56.96799938785874</v>
      </c>
      <c r="I9" s="14">
        <v>18.799999</v>
      </c>
      <c r="J9" s="14">
        <v>58.920999999999999</v>
      </c>
      <c r="K9" s="15">
        <v>2.72364990775371</v>
      </c>
      <c r="L9" s="13">
        <v>975954.96505462704</v>
      </c>
      <c r="M9" s="14">
        <v>993033.73637371999</v>
      </c>
      <c r="N9" s="14">
        <v>570504.95316965505</v>
      </c>
      <c r="O9" s="14">
        <v>5937208.0219700402</v>
      </c>
      <c r="P9" s="14">
        <v>5094334.3472360801</v>
      </c>
      <c r="Q9" s="14">
        <v>6603955.4872666998</v>
      </c>
      <c r="R9" s="15">
        <v>5.65</v>
      </c>
      <c r="S9" s="14">
        <v>0.1</v>
      </c>
      <c r="T9" s="14">
        <v>54.14</v>
      </c>
      <c r="U9" s="14">
        <v>45.2</v>
      </c>
      <c r="V9" s="14">
        <v>75</v>
      </c>
      <c r="W9" s="14">
        <v>80</v>
      </c>
      <c r="X9" s="6">
        <v>65.42</v>
      </c>
      <c r="Y9" s="6">
        <v>14.7</v>
      </c>
      <c r="Z9" s="7">
        <v>33.6</v>
      </c>
      <c r="AA9" s="5">
        <v>3.8479999999999999</v>
      </c>
      <c r="AB9" s="6">
        <v>17.3015845953413</v>
      </c>
      <c r="AC9" s="6">
        <v>5.61288998357964</v>
      </c>
      <c r="AD9" s="6">
        <v>81.219720853858803</v>
      </c>
      <c r="AE9" s="6">
        <v>20.078981937602599</v>
      </c>
      <c r="AF9" s="6">
        <v>24.212528735632201</v>
      </c>
      <c r="AG9" s="6">
        <v>22.852118226601</v>
      </c>
      <c r="AH9" s="6">
        <v>23.503054187192099</v>
      </c>
      <c r="AI9" s="7">
        <v>17.516091954023</v>
      </c>
      <c r="AJ9" s="3">
        <f>supporting_data!I8</f>
        <v>1366.2652967687134</v>
      </c>
      <c r="AK9" s="3">
        <f>supporting_data!J8</f>
        <v>12.09597323891518</v>
      </c>
    </row>
    <row r="10" spans="1:37" x14ac:dyDescent="0.25">
      <c r="A10" t="s">
        <v>9</v>
      </c>
      <c r="B10" s="6">
        <v>758000</v>
      </c>
      <c r="C10" s="6">
        <v>0.65100000000000002</v>
      </c>
      <c r="D10" s="8">
        <v>42.4</v>
      </c>
      <c r="E10" s="6">
        <v>3603.7817930451442</v>
      </c>
      <c r="F10" s="7">
        <v>86.790290832519503</v>
      </c>
      <c r="G10" s="13">
        <v>136.46029776674939</v>
      </c>
      <c r="H10" s="14">
        <v>66.194913944375244</v>
      </c>
      <c r="I10" s="14">
        <v>25.700001</v>
      </c>
      <c r="J10" s="14">
        <v>72.781999999999996</v>
      </c>
      <c r="K10" s="15">
        <v>4.6983734441343099</v>
      </c>
      <c r="L10" s="13">
        <v>33331.228625384698</v>
      </c>
      <c r="M10" s="14">
        <v>20452.002262798502</v>
      </c>
      <c r="N10" s="14">
        <v>24279.083721479801</v>
      </c>
      <c r="O10" s="14">
        <v>1414.33481695106</v>
      </c>
      <c r="P10" s="14">
        <v>104335.885563259</v>
      </c>
      <c r="Q10" s="14">
        <v>98457.960658568802</v>
      </c>
      <c r="R10" s="15">
        <v>5.6</v>
      </c>
      <c r="S10" s="14">
        <v>0.8</v>
      </c>
      <c r="T10" s="14">
        <v>194.86</v>
      </c>
      <c r="U10" s="14">
        <v>4.0999999999999996</v>
      </c>
      <c r="V10" s="14">
        <v>96</v>
      </c>
      <c r="W10" s="14">
        <v>98</v>
      </c>
      <c r="X10" s="6">
        <v>62.2</v>
      </c>
      <c r="Y10" s="6">
        <v>30.3</v>
      </c>
      <c r="Z10" s="7">
        <v>32.799999999999997</v>
      </c>
      <c r="AA10" s="5">
        <v>16.538799999999998</v>
      </c>
      <c r="AB10" s="6">
        <v>18.2624562147566</v>
      </c>
      <c r="AC10" s="6">
        <v>1.0406239737274201</v>
      </c>
      <c r="AD10" s="6">
        <v>83.917848932676506</v>
      </c>
      <c r="AE10" s="6">
        <v>20.756732348111701</v>
      </c>
      <c r="AF10" s="6">
        <v>28.3546141215107</v>
      </c>
      <c r="AG10" s="6">
        <v>20.775500821018099</v>
      </c>
      <c r="AH10" s="6">
        <v>24.073497536945801</v>
      </c>
      <c r="AI10" s="7">
        <v>6.2770443349753702</v>
      </c>
      <c r="AJ10" s="3">
        <f>supporting_data!I9</f>
        <v>151699.74633365762</v>
      </c>
      <c r="AK10" s="3">
        <f>supporting_data!J9</f>
        <v>2454.835571476629</v>
      </c>
    </row>
    <row r="11" spans="1:37" x14ac:dyDescent="0.25">
      <c r="A11" t="s">
        <v>10</v>
      </c>
      <c r="B11" s="6">
        <v>109000</v>
      </c>
      <c r="C11" s="6">
        <v>0.38100000000000001</v>
      </c>
      <c r="D11" s="8">
        <v>56.2</v>
      </c>
      <c r="E11" s="6">
        <v>467.9074406363352</v>
      </c>
      <c r="F11" s="7">
        <v>37.395820617675803</v>
      </c>
      <c r="G11" s="13">
        <v>7.6169138656136637</v>
      </c>
      <c r="H11" s="14">
        <v>41.770004752185635</v>
      </c>
      <c r="I11" s="14">
        <v>18.299999</v>
      </c>
      <c r="J11" s="14">
        <v>52.805</v>
      </c>
      <c r="K11" s="15">
        <v>2.8147901504367101</v>
      </c>
      <c r="L11" s="13">
        <v>183036.439520304</v>
      </c>
      <c r="M11" s="14">
        <v>230784.98551388699</v>
      </c>
      <c r="N11" s="14">
        <v>160403.530510935</v>
      </c>
      <c r="O11" s="14">
        <v>1370331.0205182</v>
      </c>
      <c r="P11" s="14">
        <v>1445293.28519739</v>
      </c>
      <c r="Q11" s="14">
        <v>2143841.5485312301</v>
      </c>
      <c r="R11" s="15">
        <v>2.38</v>
      </c>
      <c r="S11" s="14">
        <v>0.1</v>
      </c>
      <c r="T11" s="14">
        <v>53.66</v>
      </c>
      <c r="U11" s="14">
        <v>82.1</v>
      </c>
      <c r="V11" s="14">
        <v>69</v>
      </c>
      <c r="W11" s="14">
        <v>74</v>
      </c>
      <c r="X11" s="6">
        <v>43.27</v>
      </c>
      <c r="Y11" s="6">
        <v>2.8</v>
      </c>
      <c r="Z11" s="7">
        <v>36.9</v>
      </c>
      <c r="AA11" s="5">
        <v>6.6111000000000004</v>
      </c>
      <c r="AB11" s="6">
        <v>16.557179330730499</v>
      </c>
      <c r="AC11" s="6">
        <v>1.70197044334975</v>
      </c>
      <c r="AD11" s="6">
        <v>73.617208538587803</v>
      </c>
      <c r="AE11" s="6">
        <v>18.7546798029557</v>
      </c>
      <c r="AF11" s="6">
        <v>30.252791461412201</v>
      </c>
      <c r="AG11" s="6">
        <v>19.8663054187192</v>
      </c>
      <c r="AH11" s="6">
        <v>24.709376026272601</v>
      </c>
      <c r="AI11" s="7">
        <v>9.7063054187192108</v>
      </c>
      <c r="AJ11" s="3">
        <f>supporting_data!I10</f>
        <v>2380.5183570292834</v>
      </c>
      <c r="AK11" s="3">
        <f>supporting_data!J10</f>
        <v>21.073993953871135</v>
      </c>
    </row>
    <row r="12" spans="1:37" x14ac:dyDescent="0.25">
      <c r="A12" t="s">
        <v>11</v>
      </c>
      <c r="B12" s="6">
        <v>87000</v>
      </c>
      <c r="C12" s="6">
        <v>0.40100000000000002</v>
      </c>
      <c r="D12" s="8">
        <v>43.3</v>
      </c>
      <c r="E12" s="6">
        <v>709.54031013853319</v>
      </c>
      <c r="F12" s="7">
        <v>22.311550140380898</v>
      </c>
      <c r="G12" s="13">
        <v>12.419685358255451</v>
      </c>
      <c r="H12" s="14">
        <v>23.278998344252503</v>
      </c>
      <c r="I12" s="14">
        <v>16.700001</v>
      </c>
      <c r="J12" s="14">
        <v>53.976999999999997</v>
      </c>
      <c r="K12" s="15">
        <v>2.4916416230990999</v>
      </c>
      <c r="L12" s="13">
        <v>471373.70891503902</v>
      </c>
      <c r="M12" s="14">
        <v>491905.53940499999</v>
      </c>
      <c r="N12" s="14">
        <v>269487.33622129401</v>
      </c>
      <c r="O12" s="14">
        <v>1401719.89563547</v>
      </c>
      <c r="P12" s="14">
        <v>4562885.0902348496</v>
      </c>
      <c r="Q12" s="14">
        <v>4146520.6152217202</v>
      </c>
      <c r="R12" s="15">
        <v>1.37</v>
      </c>
      <c r="S12" s="14">
        <v>0</v>
      </c>
      <c r="T12" s="14">
        <v>29.24</v>
      </c>
      <c r="U12" s="14">
        <v>101</v>
      </c>
      <c r="V12" s="14">
        <v>65</v>
      </c>
      <c r="W12" s="14">
        <v>75</v>
      </c>
      <c r="X12" s="6">
        <v>64.27</v>
      </c>
      <c r="Y12" s="6">
        <v>5.3</v>
      </c>
      <c r="Z12" s="7">
        <v>26.7</v>
      </c>
      <c r="AA12" s="5">
        <v>15.4542</v>
      </c>
      <c r="AB12" s="6">
        <v>7.6041420594924301</v>
      </c>
      <c r="AC12" s="6">
        <v>3.3974055829228198</v>
      </c>
      <c r="AD12" s="6">
        <v>26.9944334975369</v>
      </c>
      <c r="AE12" s="6">
        <v>4.1500656814449899</v>
      </c>
      <c r="AF12" s="6">
        <v>36.033875205254503</v>
      </c>
      <c r="AG12" s="6">
        <v>20.987323481116601</v>
      </c>
      <c r="AH12" s="6">
        <v>28.036863711001601</v>
      </c>
      <c r="AI12" s="7">
        <v>24.1537274220033</v>
      </c>
      <c r="AJ12" s="3">
        <f>supporting_data!I11</f>
        <v>313.03936896480542</v>
      </c>
      <c r="AK12" s="3">
        <f>supporting_data!J11</f>
        <v>10.911228004782879</v>
      </c>
    </row>
    <row r="13" spans="1:37" x14ac:dyDescent="0.25">
      <c r="A13" t="s">
        <v>12</v>
      </c>
      <c r="B13" s="6">
        <v>45099.998474121101</v>
      </c>
      <c r="C13" s="6">
        <v>0.53800000000000003</v>
      </c>
      <c r="D13" s="8">
        <v>45.3</v>
      </c>
      <c r="E13" s="6">
        <v>1370.1482067671502</v>
      </c>
      <c r="F13" s="7">
        <v>58.817020416259801</v>
      </c>
      <c r="G13" s="13">
        <v>457.21977431488449</v>
      </c>
      <c r="H13" s="14">
        <v>29.163953808148214</v>
      </c>
      <c r="I13" s="14">
        <v>20.399999999999999</v>
      </c>
      <c r="J13" s="14">
        <v>64.117999999999995</v>
      </c>
      <c r="K13" s="15">
        <v>3.05540342654598</v>
      </c>
      <c r="L13" s="13">
        <v>38190.923852666703</v>
      </c>
      <c r="M13" s="14">
        <v>36391.759864626503</v>
      </c>
      <c r="N13" s="14">
        <v>16309.2599127391</v>
      </c>
      <c r="O13" s="14">
        <v>19271.579929126601</v>
      </c>
      <c r="P13" s="14">
        <v>165801.21300500401</v>
      </c>
      <c r="Q13" s="14">
        <v>184920.90801183999</v>
      </c>
      <c r="R13" s="15">
        <v>0.69</v>
      </c>
      <c r="S13" s="14">
        <v>0.3</v>
      </c>
      <c r="T13" s="14">
        <v>65.23</v>
      </c>
      <c r="U13" s="14">
        <v>50.7</v>
      </c>
      <c r="V13" s="14">
        <v>96</v>
      </c>
      <c r="W13" s="14">
        <v>94</v>
      </c>
      <c r="X13" s="6">
        <v>15.34</v>
      </c>
      <c r="Y13" s="6">
        <v>11.5</v>
      </c>
      <c r="Z13" s="7">
        <v>32.1</v>
      </c>
      <c r="AA13" s="5">
        <v>11.6455</v>
      </c>
      <c r="AB13" s="6">
        <v>19.9162476611444</v>
      </c>
      <c r="AC13" s="6">
        <v>4.0836617405582896</v>
      </c>
      <c r="AD13" s="6">
        <v>77.124794745484394</v>
      </c>
      <c r="AE13" s="6">
        <v>22.645336617405601</v>
      </c>
      <c r="AF13" s="6">
        <v>27.356157635468001</v>
      </c>
      <c r="AG13" s="6">
        <v>26.579917898193798</v>
      </c>
      <c r="AH13" s="6">
        <v>26.9828899835796</v>
      </c>
      <c r="AI13" s="7">
        <v>20.234105090311999</v>
      </c>
      <c r="AJ13" s="3">
        <f>supporting_data!I12</f>
        <v>4780.8989688395395</v>
      </c>
      <c r="AK13" s="3">
        <f>supporting_data!J12</f>
        <v>172.76109843151727</v>
      </c>
    </row>
    <row r="14" spans="1:37" x14ac:dyDescent="0.25">
      <c r="A14" t="s">
        <v>13</v>
      </c>
      <c r="B14" s="6">
        <v>158000</v>
      </c>
      <c r="C14" s="6">
        <v>0.60799999999999998</v>
      </c>
      <c r="D14" s="8">
        <v>48.9</v>
      </c>
      <c r="E14" s="6">
        <v>2279.9691305335514</v>
      </c>
      <c r="F14" s="7">
        <v>80.298759460449205</v>
      </c>
      <c r="G14" s="13">
        <v>15.732479532163742</v>
      </c>
      <c r="H14" s="14">
        <v>67.373006415007652</v>
      </c>
      <c r="I14" s="14">
        <v>19</v>
      </c>
      <c r="J14" s="14">
        <v>64.290000000000006</v>
      </c>
      <c r="K14" s="15">
        <v>2.7214158960454999</v>
      </c>
      <c r="L14" s="13">
        <v>219172.45363970101</v>
      </c>
      <c r="M14" s="14">
        <v>248792.63837507201</v>
      </c>
      <c r="N14" s="14">
        <v>185311.847685165</v>
      </c>
      <c r="O14" s="14">
        <v>965273.25166331802</v>
      </c>
      <c r="P14" s="14">
        <v>1575766.7667095801</v>
      </c>
      <c r="Q14" s="14">
        <v>1743898.09754954</v>
      </c>
      <c r="R14" s="15">
        <v>9.27</v>
      </c>
      <c r="S14" s="14">
        <v>0.2</v>
      </c>
      <c r="T14" s="14">
        <v>47.52</v>
      </c>
      <c r="U14" s="14">
        <v>38.700000000000003</v>
      </c>
      <c r="V14" s="14">
        <v>82</v>
      </c>
      <c r="W14" s="14">
        <v>80</v>
      </c>
      <c r="X14" s="6">
        <v>42.88</v>
      </c>
      <c r="Y14" s="6">
        <v>18.7</v>
      </c>
      <c r="Z14" s="7">
        <v>30.8</v>
      </c>
      <c r="AA14" s="5">
        <v>0.22800000000000001</v>
      </c>
      <c r="AB14" s="6">
        <v>19.952962465426499</v>
      </c>
      <c r="AC14" s="6">
        <v>0.21131362889983599</v>
      </c>
      <c r="AD14" s="6">
        <v>86.848259441707697</v>
      </c>
      <c r="AE14" s="6">
        <v>22.456798029556701</v>
      </c>
      <c r="AF14" s="6">
        <v>28.681970443349801</v>
      </c>
      <c r="AG14" s="6">
        <v>21.787438423645298</v>
      </c>
      <c r="AH14" s="6">
        <v>24.973661740558299</v>
      </c>
      <c r="AI14" s="7">
        <v>15.359967159277501</v>
      </c>
      <c r="AJ14" s="3">
        <f>supporting_data!I13</f>
        <v>2525.4120986345529</v>
      </c>
      <c r="AK14" s="3">
        <f>supporting_data!J13</f>
        <v>34.011658378725578</v>
      </c>
    </row>
    <row r="15" spans="1:37" x14ac:dyDescent="0.25">
      <c r="A15" t="s">
        <v>14</v>
      </c>
      <c r="B15" s="6">
        <v>2070000</v>
      </c>
      <c r="C15" s="6">
        <v>0.51600000000000001</v>
      </c>
      <c r="D15" s="8">
        <v>41.5</v>
      </c>
      <c r="E15" s="6">
        <v>2276.3332790644354</v>
      </c>
      <c r="F15" s="7">
        <v>47.165351867675803</v>
      </c>
      <c r="G15" s="13">
        <v>79.751113316380327</v>
      </c>
      <c r="H15" s="14">
        <v>51.239000077148781</v>
      </c>
      <c r="I15" s="14">
        <v>18.700001</v>
      </c>
      <c r="J15" s="14">
        <v>57.421999999999997</v>
      </c>
      <c r="K15" s="15">
        <v>2.8731193429412598</v>
      </c>
      <c r="L15" s="13">
        <v>925150.27518496604</v>
      </c>
      <c r="M15" s="14">
        <v>1033030.26328398</v>
      </c>
      <c r="N15" s="14">
        <v>555578.50054826005</v>
      </c>
      <c r="O15" s="14">
        <v>7256254.5349730598</v>
      </c>
      <c r="P15" s="14">
        <v>6219985.0374933304</v>
      </c>
      <c r="Q15" s="14">
        <v>6350704.7940403204</v>
      </c>
      <c r="R15" s="15">
        <v>2.71</v>
      </c>
      <c r="S15" s="14">
        <v>0.2</v>
      </c>
      <c r="T15" s="14">
        <v>71.88</v>
      </c>
      <c r="U15" s="14">
        <v>47.2</v>
      </c>
      <c r="V15" s="14">
        <v>98</v>
      </c>
      <c r="W15" s="14">
        <v>93</v>
      </c>
      <c r="X15" s="6">
        <v>57.65</v>
      </c>
      <c r="Y15" s="6">
        <v>10.6</v>
      </c>
      <c r="Z15" s="7">
        <v>25.8</v>
      </c>
      <c r="AA15" s="5">
        <v>7.54</v>
      </c>
      <c r="AB15" s="6">
        <v>18.399005799664199</v>
      </c>
      <c r="AC15" s="6">
        <v>0.30195402298850599</v>
      </c>
      <c r="AD15" s="6">
        <v>80.051116584564895</v>
      </c>
      <c r="AE15" s="6">
        <v>20.9018226600985</v>
      </c>
      <c r="AF15" s="6">
        <v>29.1674055829228</v>
      </c>
      <c r="AG15" s="6">
        <v>21.545960591132999</v>
      </c>
      <c r="AH15" s="6">
        <v>25.0959277504105</v>
      </c>
      <c r="AI15" s="7">
        <v>13.610919540229901</v>
      </c>
      <c r="AJ15" s="3">
        <f>supporting_data!I14</f>
        <v>2133.3737534872494</v>
      </c>
      <c r="AK15" s="3">
        <f>supporting_data!J14</f>
        <v>41.179716839090041</v>
      </c>
    </row>
    <row r="16" spans="1:37" x14ac:dyDescent="0.25">
      <c r="A16" t="s">
        <v>15</v>
      </c>
      <c r="B16" s="6">
        <v>351000</v>
      </c>
      <c r="C16" s="6">
        <v>0.45900000000000002</v>
      </c>
      <c r="D16" s="8">
        <v>42.1</v>
      </c>
      <c r="E16" s="6">
        <v>580.71686720774471</v>
      </c>
      <c r="F16" s="7">
        <v>77.042678833007798</v>
      </c>
      <c r="G16" s="13">
        <v>37.013112509915302</v>
      </c>
      <c r="H16" s="14">
        <v>45.046000217972995</v>
      </c>
      <c r="I16" s="14">
        <v>17</v>
      </c>
      <c r="J16" s="14">
        <v>60.368000000000002</v>
      </c>
      <c r="K16" s="15">
        <v>3.0169396174125702</v>
      </c>
      <c r="L16" s="13">
        <v>2931364.53903704</v>
      </c>
      <c r="M16" s="14">
        <v>3459255.7050020401</v>
      </c>
      <c r="N16" s="14">
        <v>2318956.8860317301</v>
      </c>
      <c r="O16" s="14">
        <v>21739988.1626684</v>
      </c>
      <c r="P16" s="14">
        <v>29347610.270989899</v>
      </c>
      <c r="Q16" s="14">
        <v>30615059.2671647</v>
      </c>
      <c r="R16" s="15">
        <v>2</v>
      </c>
      <c r="S16" s="14">
        <v>0.1</v>
      </c>
      <c r="T16" s="14">
        <v>18.510000000000002</v>
      </c>
      <c r="U16" s="14">
        <v>59.8</v>
      </c>
      <c r="V16" s="14">
        <v>66</v>
      </c>
      <c r="W16" s="14">
        <v>73</v>
      </c>
      <c r="X16" s="6">
        <v>42.5</v>
      </c>
      <c r="Y16" s="6">
        <v>9.8000000000000007</v>
      </c>
      <c r="Z16" s="7">
        <v>36.4</v>
      </c>
      <c r="AA16" s="5">
        <v>4.0382999999999996</v>
      </c>
      <c r="AB16" s="6">
        <v>18.865030185315501</v>
      </c>
      <c r="AC16" s="6">
        <v>1.5856321839080501</v>
      </c>
      <c r="AD16" s="6">
        <v>77.166009852216703</v>
      </c>
      <c r="AE16" s="6">
        <v>21.1751231527094</v>
      </c>
      <c r="AF16" s="6">
        <v>30.8753530377668</v>
      </c>
      <c r="AG16" s="6">
        <v>21.824893267651898</v>
      </c>
      <c r="AH16" s="6">
        <v>26.065648604269299</v>
      </c>
      <c r="AI16" s="7">
        <v>14.748981937602601</v>
      </c>
      <c r="AJ16" s="3">
        <f>supporting_data!I15</f>
        <v>641.41763240237844</v>
      </c>
      <c r="AK16" s="3">
        <f>supporting_data!J15</f>
        <v>5.0811973609989209</v>
      </c>
    </row>
    <row r="17" spans="1:37" x14ac:dyDescent="0.25">
      <c r="A17" t="s">
        <v>16</v>
      </c>
      <c r="B17" s="6">
        <v>63000</v>
      </c>
      <c r="C17" s="6">
        <v>0.495</v>
      </c>
      <c r="D17" s="8">
        <v>41.6</v>
      </c>
      <c r="E17" s="6">
        <v>3414.9248696877885</v>
      </c>
      <c r="F17" s="26">
        <v>67.900000000000006</v>
      </c>
      <c r="G17" s="13">
        <v>41.963793103448275</v>
      </c>
      <c r="H17" s="14">
        <v>77.914971855869183</v>
      </c>
      <c r="I17" s="14">
        <v>25.4</v>
      </c>
      <c r="J17" s="14">
        <v>66.581999999999994</v>
      </c>
      <c r="K17" s="15">
        <v>4.6090636427133402</v>
      </c>
      <c r="L17" s="13">
        <v>53967.315254254601</v>
      </c>
      <c r="M17" s="14">
        <v>58912.977439479801</v>
      </c>
      <c r="N17" s="14">
        <v>27025.542604562401</v>
      </c>
      <c r="O17" s="14">
        <v>15090.6884481139</v>
      </c>
      <c r="P17" s="14">
        <v>384444.52522749</v>
      </c>
      <c r="Q17" s="14">
        <v>260788.87376291401</v>
      </c>
      <c r="R17" s="15">
        <v>0.43</v>
      </c>
      <c r="S17" s="14">
        <v>0.2</v>
      </c>
      <c r="T17" s="14">
        <v>70.86</v>
      </c>
      <c r="U17" s="14">
        <v>31.3</v>
      </c>
      <c r="V17" s="14">
        <v>90</v>
      </c>
      <c r="W17" s="14">
        <v>95</v>
      </c>
      <c r="X17" s="6">
        <v>38.340000000000003</v>
      </c>
      <c r="Y17" s="6">
        <v>25</v>
      </c>
      <c r="Z17" s="7">
        <v>28.1</v>
      </c>
      <c r="AA17" s="5">
        <v>11.825100000000001</v>
      </c>
      <c r="AB17" s="6">
        <v>14.673901667850499</v>
      </c>
      <c r="AC17" s="6">
        <v>3.8611001642036098</v>
      </c>
      <c r="AD17" s="6">
        <v>56.705287356321797</v>
      </c>
      <c r="AE17" s="6">
        <v>16.4674876847291</v>
      </c>
      <c r="AF17" s="6">
        <v>34.313037766830902</v>
      </c>
      <c r="AG17" s="6">
        <v>22.5307553366174</v>
      </c>
      <c r="AH17" s="6">
        <v>27.626387520525501</v>
      </c>
      <c r="AI17" s="7">
        <v>20.1840558292282</v>
      </c>
      <c r="AJ17" s="3">
        <f>supporting_data!I16</f>
        <v>12069.107194215047</v>
      </c>
      <c r="AK17" s="3">
        <f>supporting_data!J16</f>
        <v>161.26381527589464</v>
      </c>
    </row>
    <row r="18" spans="1:37" x14ac:dyDescent="0.25">
      <c r="A18" t="s">
        <v>17</v>
      </c>
      <c r="B18" s="6">
        <v>13026000</v>
      </c>
      <c r="C18" s="6">
        <v>0.7</v>
      </c>
      <c r="D18" s="28">
        <v>31.5</v>
      </c>
      <c r="E18" s="6">
        <v>3019.205828617557</v>
      </c>
      <c r="F18" s="7">
        <v>71.168251037597699</v>
      </c>
      <c r="G18" s="13">
        <v>100.24272105447102</v>
      </c>
      <c r="H18" s="14">
        <v>42.730000405526262</v>
      </c>
      <c r="I18" s="14">
        <v>25.299999</v>
      </c>
      <c r="J18" s="14">
        <v>71.825000000000003</v>
      </c>
      <c r="K18" s="15">
        <v>5.2763329763287699</v>
      </c>
      <c r="L18" s="13">
        <v>6361963.1008711401</v>
      </c>
      <c r="M18" s="14">
        <v>5077153.6894093296</v>
      </c>
      <c r="N18" s="14">
        <v>4398198.5672299797</v>
      </c>
      <c r="O18" s="14">
        <v>0</v>
      </c>
      <c r="P18" s="14">
        <v>12345344.38414</v>
      </c>
      <c r="Q18" s="14">
        <v>30025082.3187906</v>
      </c>
      <c r="R18" s="15">
        <v>0.36</v>
      </c>
      <c r="S18" s="14">
        <v>0.5</v>
      </c>
      <c r="T18" s="14">
        <v>125.55</v>
      </c>
      <c r="U18" s="14">
        <v>2</v>
      </c>
      <c r="V18" s="14">
        <v>96</v>
      </c>
      <c r="W18" s="14">
        <v>96</v>
      </c>
      <c r="X18" s="6">
        <v>72.31</v>
      </c>
      <c r="Y18" s="6">
        <v>85</v>
      </c>
      <c r="Z18" s="7">
        <v>43.3</v>
      </c>
      <c r="AA18" s="5">
        <v>26.820553</v>
      </c>
      <c r="AB18" s="6">
        <v>7.2106034721211598</v>
      </c>
      <c r="AC18" s="6">
        <v>3.1069458128078802</v>
      </c>
      <c r="AD18" s="6">
        <v>38.175336617405598</v>
      </c>
      <c r="AE18" s="6">
        <v>5.0050574712643696</v>
      </c>
      <c r="AF18" s="6">
        <v>30.3701642036125</v>
      </c>
      <c r="AG18" s="6">
        <v>15.3049917898194</v>
      </c>
      <c r="AH18" s="6">
        <v>22.4726436781609</v>
      </c>
      <c r="AI18" s="7">
        <v>24.055402298850598</v>
      </c>
      <c r="AJ18" s="3">
        <f>supporting_data!I17</f>
        <v>2873.2596550588237</v>
      </c>
      <c r="AK18" s="3">
        <f>supporting_data!J17</f>
        <v>166.71303173634979</v>
      </c>
    </row>
    <row r="19" spans="1:37" x14ac:dyDescent="0.25">
      <c r="A19" t="s">
        <v>18</v>
      </c>
      <c r="B19" s="6"/>
      <c r="C19" s="6">
        <v>0.58799999999999997</v>
      </c>
      <c r="D19" s="8"/>
      <c r="E19" s="6">
        <v>8131.9238881091151</v>
      </c>
      <c r="F19" s="7">
        <v>94.370536804199205</v>
      </c>
      <c r="G19" s="13">
        <v>48.341746880570412</v>
      </c>
      <c r="H19" s="14">
        <v>72.62700352363521</v>
      </c>
      <c r="I19" s="14">
        <v>22.4</v>
      </c>
      <c r="J19" s="14">
        <v>58.402000000000001</v>
      </c>
      <c r="K19" s="15">
        <v>2.4245088076130599</v>
      </c>
      <c r="L19" s="13">
        <v>47764.172093267698</v>
      </c>
      <c r="M19" s="14">
        <v>54221.119209512697</v>
      </c>
      <c r="N19" s="14">
        <v>36611.910963696202</v>
      </c>
      <c r="O19" s="14">
        <v>463895.31518306199</v>
      </c>
      <c r="P19" s="14">
        <v>293708.91981782397</v>
      </c>
      <c r="Q19" s="14">
        <v>391323.79348031298</v>
      </c>
      <c r="R19" s="15">
        <v>7.23</v>
      </c>
      <c r="S19" s="14">
        <v>0.4</v>
      </c>
      <c r="T19" s="14">
        <v>314.3</v>
      </c>
      <c r="U19" s="14">
        <v>22.3</v>
      </c>
      <c r="V19" s="14">
        <v>77</v>
      </c>
      <c r="W19" s="14">
        <v>85</v>
      </c>
      <c r="X19" s="6">
        <v>44.47</v>
      </c>
      <c r="Y19" s="6">
        <v>32.799999999999997</v>
      </c>
      <c r="Z19" s="7">
        <v>38.1</v>
      </c>
      <c r="AA19" s="5">
        <v>1.6508</v>
      </c>
      <c r="AB19" s="6">
        <v>20.135646739265901</v>
      </c>
      <c r="AC19" s="6">
        <v>1.0000328407225001</v>
      </c>
      <c r="AD19" s="6">
        <v>88.687996715927795</v>
      </c>
      <c r="AE19" s="6">
        <v>22.619671592774999</v>
      </c>
      <c r="AF19" s="6">
        <v>28.122134646962198</v>
      </c>
      <c r="AG19" s="6">
        <v>22.5423645320197</v>
      </c>
      <c r="AH19" s="6">
        <v>24.743694581280799</v>
      </c>
      <c r="AI19" s="7">
        <v>1.85484400656814</v>
      </c>
      <c r="AJ19" s="3">
        <f>supporting_data!I18</f>
        <v>6989.0102110198777</v>
      </c>
      <c r="AK19" s="3">
        <f>supporting_data!J18</f>
        <v>92.921313346892958</v>
      </c>
    </row>
    <row r="20" spans="1:37" x14ac:dyDescent="0.25">
      <c r="A20" t="s">
        <v>19</v>
      </c>
      <c r="B20" s="6">
        <v>142000</v>
      </c>
      <c r="C20" s="6">
        <v>0.434</v>
      </c>
      <c r="D20" s="8"/>
      <c r="E20" s="6">
        <v>642.5076590636944</v>
      </c>
      <c r="F20" s="7">
        <v>76.570518493652301</v>
      </c>
      <c r="G20" s="22">
        <f>supporting_data!H19</f>
        <v>29.736394557823129</v>
      </c>
      <c r="H20" s="23">
        <f>supporting_data!G19</f>
        <v>40.712000000000003</v>
      </c>
      <c r="I20" s="14">
        <v>19.299999</v>
      </c>
      <c r="J20" s="14">
        <v>65.941000000000003</v>
      </c>
      <c r="K20" s="15">
        <v>4.0839999999999996</v>
      </c>
      <c r="L20" s="13">
        <v>248593.578945941</v>
      </c>
      <c r="M20" s="14">
        <v>352250.62828615302</v>
      </c>
      <c r="N20" s="14">
        <v>130443.43524189699</v>
      </c>
      <c r="O20" s="14">
        <v>78032.510835682595</v>
      </c>
      <c r="P20" s="14">
        <v>1564661.72503784</v>
      </c>
      <c r="Q20" s="14">
        <v>1825654.2230490199</v>
      </c>
      <c r="R20" s="15">
        <v>1.44</v>
      </c>
      <c r="S20" s="14">
        <v>0.1</v>
      </c>
      <c r="T20" s="14">
        <v>23.79</v>
      </c>
      <c r="U20" s="14">
        <v>45.6</v>
      </c>
      <c r="V20" s="14">
        <v>97</v>
      </c>
      <c r="W20" s="14">
        <v>97</v>
      </c>
      <c r="X20" s="6">
        <v>37.020000000000003</v>
      </c>
      <c r="Y20" s="6">
        <v>10.3</v>
      </c>
      <c r="Z20" s="7">
        <v>30.4</v>
      </c>
      <c r="AA20" s="5">
        <v>15.179399999999999</v>
      </c>
      <c r="AB20" s="6">
        <v>15.755952912253701</v>
      </c>
      <c r="AC20" s="6">
        <v>2.93131362889984</v>
      </c>
      <c r="AD20" s="6">
        <v>50.5028078817734</v>
      </c>
      <c r="AE20" s="6">
        <v>18.069277504105099</v>
      </c>
      <c r="AF20" s="6">
        <v>36.193497536945799</v>
      </c>
      <c r="AG20" s="6">
        <v>26.809178981937599</v>
      </c>
      <c r="AH20" s="6">
        <v>30.9218062397373</v>
      </c>
      <c r="AI20" s="7">
        <v>17.2418883415435</v>
      </c>
      <c r="AJ20" s="3">
        <f>supporting_data!I19</f>
        <v>1899.342293394338</v>
      </c>
      <c r="AK20" s="3">
        <f>supporting_data!J19</f>
        <v>10.866456963111238</v>
      </c>
    </row>
    <row r="21" spans="1:37" x14ac:dyDescent="0.25">
      <c r="A21" t="s">
        <v>20</v>
      </c>
      <c r="B21" s="6">
        <v>1226000</v>
      </c>
      <c r="C21" s="6">
        <v>0.60799999999999998</v>
      </c>
      <c r="D21" s="8">
        <v>54.6</v>
      </c>
      <c r="E21" s="6">
        <v>3894.6798068542748</v>
      </c>
      <c r="F21" s="7">
        <v>88.419380187988295</v>
      </c>
      <c r="G21" s="13">
        <v>66.136520737327189</v>
      </c>
      <c r="H21" s="14">
        <v>23.980995183472256</v>
      </c>
      <c r="I21" s="14">
        <v>21.5</v>
      </c>
      <c r="J21" s="14">
        <v>59.401000000000003</v>
      </c>
      <c r="K21" s="15">
        <v>4.0147892660238798</v>
      </c>
      <c r="L21" s="13">
        <v>45002.123193366497</v>
      </c>
      <c r="M21" s="14">
        <v>61020.609502665699</v>
      </c>
      <c r="N21" s="14">
        <v>40266.616589342098</v>
      </c>
      <c r="O21" s="14">
        <v>664.39188636040706</v>
      </c>
      <c r="P21" s="14">
        <v>143056.571885524</v>
      </c>
      <c r="Q21" s="14">
        <v>306326.693543648</v>
      </c>
      <c r="R21" s="15">
        <v>10.039999999999999</v>
      </c>
      <c r="S21" s="14">
        <v>0.3</v>
      </c>
      <c r="T21" s="14">
        <v>271.14</v>
      </c>
      <c r="U21" s="14">
        <v>27.9</v>
      </c>
      <c r="V21" s="14">
        <v>96</v>
      </c>
      <c r="W21" s="14">
        <v>98</v>
      </c>
      <c r="X21" s="6">
        <v>19.899999999999999</v>
      </c>
      <c r="Y21" s="6">
        <v>15.5</v>
      </c>
      <c r="Z21" s="7">
        <v>33.799999999999997</v>
      </c>
      <c r="AA21" s="5">
        <v>26.522500000000001</v>
      </c>
      <c r="AB21" s="6">
        <v>10.879509182399101</v>
      </c>
      <c r="AC21" s="6">
        <v>1.80014778325123</v>
      </c>
      <c r="AD21" s="6">
        <v>64.277372742200299</v>
      </c>
      <c r="AE21" s="6">
        <v>10.702889983579601</v>
      </c>
      <c r="AF21" s="6">
        <v>27.1415599343186</v>
      </c>
      <c r="AG21" s="6">
        <v>12.930870279146101</v>
      </c>
      <c r="AH21" s="6">
        <v>19.089080459770098</v>
      </c>
      <c r="AI21" s="7">
        <v>17.275763546798</v>
      </c>
      <c r="AJ21" s="3">
        <f>supporting_data!I20</f>
        <v>37775.3390295524</v>
      </c>
      <c r="AK21" s="3">
        <f>supporting_data!J20</f>
        <v>958.95064147788139</v>
      </c>
    </row>
    <row r="22" spans="1:37" x14ac:dyDescent="0.25">
      <c r="A22" t="s">
        <v>21</v>
      </c>
      <c r="B22" s="6">
        <v>812000</v>
      </c>
      <c r="C22" s="6">
        <v>0.47</v>
      </c>
      <c r="D22" s="8">
        <v>35</v>
      </c>
      <c r="E22" s="6">
        <v>855.76086228083807</v>
      </c>
      <c r="F22" s="7">
        <v>51.7711791992188</v>
      </c>
      <c r="G22" s="13">
        <v>98.638329428664534</v>
      </c>
      <c r="H22" s="14">
        <v>21.224999605188248</v>
      </c>
      <c r="I22" s="14">
        <v>19.799999</v>
      </c>
      <c r="J22" s="14">
        <v>66.239999999999995</v>
      </c>
      <c r="K22" s="15">
        <v>3.5166904550042601</v>
      </c>
      <c r="L22" s="13">
        <v>3537762.3385164798</v>
      </c>
      <c r="M22" s="14">
        <v>3863516.8948379499</v>
      </c>
      <c r="N22" s="14">
        <v>1427747.79024338</v>
      </c>
      <c r="O22" s="14">
        <v>4480495.4093271298</v>
      </c>
      <c r="P22" s="14">
        <v>26650617.766835</v>
      </c>
      <c r="Q22" s="14">
        <v>37407123.220064402</v>
      </c>
      <c r="R22" s="15">
        <v>2.36</v>
      </c>
      <c r="S22" s="14">
        <v>0.1</v>
      </c>
      <c r="T22" s="14">
        <v>24.23</v>
      </c>
      <c r="U22" s="14">
        <v>43.7</v>
      </c>
      <c r="V22" s="14">
        <v>80</v>
      </c>
      <c r="W22" s="14">
        <v>69</v>
      </c>
      <c r="X22" s="6">
        <v>31.85</v>
      </c>
      <c r="Y22" s="6">
        <v>10.5</v>
      </c>
      <c r="Z22" s="7">
        <v>34.4</v>
      </c>
      <c r="AA22" s="5">
        <v>9.1449999999999996</v>
      </c>
      <c r="AB22" s="6">
        <v>11.4531167555956</v>
      </c>
      <c r="AC22" s="6">
        <v>2.1147454844006601</v>
      </c>
      <c r="AD22" s="6">
        <v>62.0206568144499</v>
      </c>
      <c r="AE22" s="6">
        <v>12.301362889983601</v>
      </c>
      <c r="AF22" s="6">
        <v>27.9391133004926</v>
      </c>
      <c r="AG22" s="6">
        <v>15.845911330049301</v>
      </c>
      <c r="AH22" s="6">
        <v>21.2412643678161</v>
      </c>
      <c r="AI22" s="7">
        <v>17.6094088669951</v>
      </c>
      <c r="AJ22" s="3">
        <f>supporting_data!I21</f>
        <v>2749.2638433715297</v>
      </c>
      <c r="AK22" s="3">
        <f>supporting_data!J21</f>
        <v>41.711750302666701</v>
      </c>
    </row>
    <row r="23" spans="1:37" x14ac:dyDescent="0.25">
      <c r="A23" t="s">
        <v>22</v>
      </c>
      <c r="B23" s="6">
        <v>526000</v>
      </c>
      <c r="C23" s="6">
        <v>0.70199999999999996</v>
      </c>
      <c r="D23" s="8">
        <v>38</v>
      </c>
      <c r="E23" s="6">
        <v>7767.0134044078786</v>
      </c>
      <c r="F23" s="7">
        <v>84.667160034179702</v>
      </c>
      <c r="G23" s="13">
        <v>8.1166324205178011</v>
      </c>
      <c r="H23" s="14">
        <v>89.7409944586595</v>
      </c>
      <c r="I23" s="14">
        <v>23.1</v>
      </c>
      <c r="J23" s="14">
        <v>66.186999999999998</v>
      </c>
      <c r="K23" s="15">
        <v>3.5447272573287298</v>
      </c>
      <c r="L23" s="13">
        <v>79701.807342494998</v>
      </c>
      <c r="M23" s="14">
        <v>66208.843309046904</v>
      </c>
      <c r="N23" s="14">
        <v>75856.7902853751</v>
      </c>
      <c r="O23" s="14">
        <v>317442.27957572503</v>
      </c>
      <c r="P23" s="14">
        <v>421773.65434791998</v>
      </c>
      <c r="Q23" s="14">
        <v>526538.93459075701</v>
      </c>
      <c r="R23" s="15">
        <v>8.74</v>
      </c>
      <c r="S23" s="14">
        <v>0.7</v>
      </c>
      <c r="T23" s="14">
        <v>218.37</v>
      </c>
      <c r="U23" s="14">
        <v>20.6</v>
      </c>
      <c r="V23" s="14">
        <v>77</v>
      </c>
      <c r="W23" s="14">
        <v>92</v>
      </c>
      <c r="X23" s="6">
        <v>40.81</v>
      </c>
      <c r="Y23" s="6">
        <v>42.2</v>
      </c>
      <c r="Z23" s="7">
        <v>45.8</v>
      </c>
      <c r="AA23" s="5">
        <v>0.80369999999999997</v>
      </c>
      <c r="AB23" s="6">
        <v>18.524718446886801</v>
      </c>
      <c r="AC23" s="6">
        <v>6.4318555008210196E-2</v>
      </c>
      <c r="AD23" s="6">
        <v>80.186371100164195</v>
      </c>
      <c r="AE23" s="6">
        <v>21.0375369458128</v>
      </c>
      <c r="AF23" s="6">
        <v>29.720952380952401</v>
      </c>
      <c r="AG23" s="6">
        <v>21.6586371100164</v>
      </c>
      <c r="AH23" s="6">
        <v>25.1715435139573</v>
      </c>
      <c r="AI23" s="7">
        <v>10.0496551724138</v>
      </c>
      <c r="AJ23" s="3">
        <f>supporting_data!I22</f>
        <v>11915.792245069109</v>
      </c>
      <c r="AK23" s="3">
        <f>supporting_data!J22</f>
        <v>76.406887850798526</v>
      </c>
    </row>
    <row r="24" spans="1:37" x14ac:dyDescent="0.25">
      <c r="A24" t="s">
        <v>23</v>
      </c>
      <c r="B24" s="6">
        <v>619000</v>
      </c>
      <c r="C24" s="6">
        <v>0.46600000000000003</v>
      </c>
      <c r="D24" s="8">
        <v>35.9</v>
      </c>
      <c r="E24" s="6">
        <v>777.81193208400816</v>
      </c>
      <c r="F24" s="7">
        <v>50.777969360351598</v>
      </c>
      <c r="G24" s="13">
        <v>207.76159292035399</v>
      </c>
      <c r="H24" s="14">
        <v>61.931008397133205</v>
      </c>
      <c r="I24" s="14">
        <v>17.5</v>
      </c>
      <c r="J24" s="14">
        <v>61.734999999999999</v>
      </c>
      <c r="K24" s="15">
        <v>2.56092543103779</v>
      </c>
      <c r="L24" s="13">
        <v>86563.030390061002</v>
      </c>
      <c r="M24" s="14">
        <v>83342.955495479997</v>
      </c>
      <c r="N24" s="14">
        <v>43252.088520445301</v>
      </c>
      <c r="O24" s="14">
        <v>57468.210742828102</v>
      </c>
      <c r="P24" s="14">
        <v>690948.72319639404</v>
      </c>
      <c r="Q24" s="14">
        <v>429476.00095811702</v>
      </c>
      <c r="R24" s="15">
        <v>3.55</v>
      </c>
      <c r="S24" s="14">
        <v>0.1</v>
      </c>
      <c r="T24" s="14">
        <v>22.16</v>
      </c>
      <c r="U24" s="14">
        <v>29.7</v>
      </c>
      <c r="V24" s="14">
        <v>93</v>
      </c>
      <c r="W24" s="14">
        <v>88</v>
      </c>
      <c r="X24" s="6">
        <v>57.74</v>
      </c>
      <c r="Y24" s="6">
        <v>10.5</v>
      </c>
      <c r="Z24" s="7">
        <v>27.9</v>
      </c>
      <c r="AA24" s="5">
        <v>13.443199999999999</v>
      </c>
      <c r="AB24" s="6">
        <v>14.272523107945901</v>
      </c>
      <c r="AC24" s="6">
        <v>2.61937602627258</v>
      </c>
      <c r="AD24" s="6">
        <v>52.421756978653498</v>
      </c>
      <c r="AE24" s="6">
        <v>14.8785221674877</v>
      </c>
      <c r="AF24" s="6">
        <v>35.428177339901502</v>
      </c>
      <c r="AG24" s="6">
        <v>22.260246305418701</v>
      </c>
      <c r="AH24" s="6">
        <v>28.403316912972102</v>
      </c>
      <c r="AI24" s="7">
        <v>21.3500164203612</v>
      </c>
      <c r="AJ24" s="3">
        <f>supporting_data!I23</f>
        <v>4130.8409144927009</v>
      </c>
      <c r="AK24" s="3">
        <f>supporting_data!J23</f>
        <v>135.87732024367617</v>
      </c>
    </row>
    <row r="25" spans="1:37" x14ac:dyDescent="0.25">
      <c r="A25" t="s">
        <v>24</v>
      </c>
      <c r="B25" s="6">
        <v>897000</v>
      </c>
      <c r="C25" s="6">
        <v>0.59599999999999997</v>
      </c>
      <c r="D25" s="8">
        <v>43.5</v>
      </c>
      <c r="E25" s="6">
        <v>2202.1155673806516</v>
      </c>
      <c r="F25" s="7">
        <v>79.039642333984403</v>
      </c>
      <c r="G25" s="13">
        <v>127.5167938291272</v>
      </c>
      <c r="H25" s="14">
        <v>56.707001308704996</v>
      </c>
      <c r="I25" s="14">
        <v>21.1</v>
      </c>
      <c r="J25" s="14">
        <v>63.78</v>
      </c>
      <c r="K25" s="15">
        <v>3.0973221781311602</v>
      </c>
      <c r="L25" s="13">
        <v>1302403.0185958601</v>
      </c>
      <c r="M25" s="14">
        <v>1004340.02589392</v>
      </c>
      <c r="N25" s="14">
        <v>878836.44390873401</v>
      </c>
      <c r="O25" s="14">
        <v>5888882.4944484597</v>
      </c>
      <c r="P25" s="14">
        <v>6905890.2724366402</v>
      </c>
      <c r="Q25" s="14">
        <v>8120225.3633613801</v>
      </c>
      <c r="R25" s="15">
        <v>2.75</v>
      </c>
      <c r="S25" s="14">
        <v>0.1</v>
      </c>
      <c r="T25" s="14">
        <v>77.91</v>
      </c>
      <c r="U25" s="14">
        <v>18.8</v>
      </c>
      <c r="V25" s="14">
        <v>97</v>
      </c>
      <c r="W25" s="14">
        <v>96</v>
      </c>
      <c r="X25" s="6">
        <v>54.5</v>
      </c>
      <c r="Y25" s="6">
        <v>17.8</v>
      </c>
      <c r="Z25" s="7">
        <v>27.6</v>
      </c>
      <c r="AA25" s="5">
        <v>7.9465000000000003</v>
      </c>
      <c r="AB25" s="6">
        <v>18.665666710083599</v>
      </c>
      <c r="AC25" s="6">
        <v>1.9492939244663401</v>
      </c>
      <c r="AD25" s="6">
        <v>70.924532019704401</v>
      </c>
      <c r="AE25" s="6">
        <v>20.781773399014799</v>
      </c>
      <c r="AF25" s="6">
        <v>33.156617405582899</v>
      </c>
      <c r="AG25" s="6">
        <v>22.7121510673235</v>
      </c>
      <c r="AH25" s="6">
        <v>27.461494252873599</v>
      </c>
      <c r="AI25" s="7">
        <v>6.4015763546797997</v>
      </c>
      <c r="AJ25" s="3">
        <f>supporting_data!I24</f>
        <v>3926.5094817991117</v>
      </c>
      <c r="AK25" s="3">
        <f>supporting_data!J24</f>
        <v>34.058942221305806</v>
      </c>
    </row>
    <row r="26" spans="1:37" x14ac:dyDescent="0.25">
      <c r="A26" t="s">
        <v>25</v>
      </c>
      <c r="B26" s="6">
        <v>99000</v>
      </c>
      <c r="C26" s="6">
        <v>0.46600000000000003</v>
      </c>
      <c r="D26" s="8">
        <v>33.700000000000003</v>
      </c>
      <c r="E26" s="6">
        <v>962.8399085877785</v>
      </c>
      <c r="F26" s="7">
        <v>32.003841400146499</v>
      </c>
      <c r="G26" s="13">
        <v>51.945196453266085</v>
      </c>
      <c r="H26" s="14">
        <v>36.500001644318807</v>
      </c>
      <c r="I26" s="14">
        <v>19</v>
      </c>
      <c r="J26" s="14">
        <v>61.185000000000002</v>
      </c>
      <c r="K26" s="15">
        <v>2.9419055901045201</v>
      </c>
      <c r="L26" s="13">
        <v>414146.55956810398</v>
      </c>
      <c r="M26" s="14">
        <v>544267.90999252396</v>
      </c>
      <c r="N26" s="14">
        <v>234078.487267763</v>
      </c>
      <c r="O26" s="14">
        <v>3768057.7603879701</v>
      </c>
      <c r="P26" s="14">
        <v>2998160.8422106602</v>
      </c>
      <c r="Q26" s="14">
        <v>3194114.5712720798</v>
      </c>
      <c r="R26" s="15">
        <v>1.1100000000000001</v>
      </c>
      <c r="S26" s="14">
        <v>0.1</v>
      </c>
      <c r="T26" s="14">
        <v>38.32</v>
      </c>
      <c r="U26" s="14">
        <v>44.6</v>
      </c>
      <c r="V26" s="14">
        <v>62</v>
      </c>
      <c r="W26" s="14">
        <v>73</v>
      </c>
      <c r="X26" s="6">
        <v>53.32</v>
      </c>
      <c r="Y26" s="6">
        <v>6.1</v>
      </c>
      <c r="Z26" s="7">
        <v>26.4</v>
      </c>
      <c r="AA26" s="5">
        <v>9.9456000000000007</v>
      </c>
      <c r="AB26" s="6">
        <v>16.610312306901701</v>
      </c>
      <c r="AC26" s="6">
        <v>1.8572413793103399</v>
      </c>
      <c r="AD26" s="6">
        <v>70.943152709359595</v>
      </c>
      <c r="AE26" s="6">
        <v>18.512873563218399</v>
      </c>
      <c r="AF26" s="6">
        <v>31.227027914614101</v>
      </c>
      <c r="AG26" s="6">
        <v>20.2593103448276</v>
      </c>
      <c r="AH26" s="6">
        <v>25.307619047618999</v>
      </c>
      <c r="AI26" s="7">
        <v>17.519310344827598</v>
      </c>
      <c r="AJ26" s="3">
        <f>supporting_data!I25</f>
        <v>2309.9547217240979</v>
      </c>
      <c r="AK26" s="3">
        <f>supporting_data!J25</f>
        <v>26.387401824379545</v>
      </c>
    </row>
    <row r="27" spans="1:37" x14ac:dyDescent="0.25">
      <c r="A27" t="s">
        <v>26</v>
      </c>
      <c r="B27" s="6">
        <v>52400.001525878899</v>
      </c>
      <c r="C27" s="6">
        <v>0.46100000000000002</v>
      </c>
      <c r="D27" s="8">
        <v>50.7</v>
      </c>
      <c r="E27" s="6">
        <v>697.29492685678611</v>
      </c>
      <c r="F27" s="7">
        <v>45.581161499023402</v>
      </c>
      <c r="G27" s="13">
        <v>53.166952670910604</v>
      </c>
      <c r="H27" s="14">
        <v>43.776998753723475</v>
      </c>
      <c r="I27" s="14">
        <v>19.399999999999999</v>
      </c>
      <c r="J27" s="14">
        <v>58.003</v>
      </c>
      <c r="K27" s="15">
        <v>2.86326045513561</v>
      </c>
      <c r="L27" s="13">
        <v>60613.857157938299</v>
      </c>
      <c r="M27" s="14">
        <v>74463.053654124305</v>
      </c>
      <c r="N27" s="14">
        <v>38613.810724110001</v>
      </c>
      <c r="O27" s="14">
        <v>48869.884027069798</v>
      </c>
      <c r="P27" s="14">
        <v>506708.34569233499</v>
      </c>
      <c r="Q27" s="14">
        <v>497367.878501828</v>
      </c>
      <c r="R27" s="15">
        <v>5.38</v>
      </c>
      <c r="S27" s="14">
        <v>0.1</v>
      </c>
      <c r="T27" s="14">
        <v>53.29</v>
      </c>
      <c r="U27" s="14">
        <v>35.299999999999997</v>
      </c>
      <c r="V27" s="14">
        <v>85</v>
      </c>
      <c r="W27" s="14">
        <v>86</v>
      </c>
      <c r="X27" s="6">
        <v>54.43</v>
      </c>
      <c r="Y27" s="6">
        <v>6.4</v>
      </c>
      <c r="Z27" s="7">
        <v>29.1</v>
      </c>
      <c r="AA27" s="5">
        <v>11.803699999999999</v>
      </c>
      <c r="AB27" s="6">
        <v>17.234680427745001</v>
      </c>
      <c r="AC27" s="6">
        <v>2.30118226600985</v>
      </c>
      <c r="AD27" s="6">
        <v>65.869146141215097</v>
      </c>
      <c r="AE27" s="6">
        <v>18.975188834154402</v>
      </c>
      <c r="AF27" s="6">
        <v>33.665270935960599</v>
      </c>
      <c r="AG27" s="6">
        <v>22.454154351395701</v>
      </c>
      <c r="AH27" s="6">
        <v>27.493924466338299</v>
      </c>
      <c r="AI27" s="7">
        <v>19.9479967159278</v>
      </c>
      <c r="AJ27" s="3">
        <f>supporting_data!I26</f>
        <v>3018.8628169181256</v>
      </c>
      <c r="AK27" s="3">
        <f>supporting_data!J26</f>
        <v>61.949418039878765</v>
      </c>
    </row>
    <row r="28" spans="1:37" x14ac:dyDescent="0.25">
      <c r="A28" t="s">
        <v>27</v>
      </c>
      <c r="B28" s="6">
        <v>2049000</v>
      </c>
      <c r="C28" s="6">
        <v>0.57899999999999996</v>
      </c>
      <c r="D28" s="8">
        <v>40.799999999999997</v>
      </c>
      <c r="E28" s="6">
        <v>1816.5469164388999</v>
      </c>
      <c r="F28" s="7">
        <v>81.534973144531307</v>
      </c>
      <c r="G28" s="13">
        <v>90.586992780467639</v>
      </c>
      <c r="H28" s="14">
        <v>27.507000469604986</v>
      </c>
      <c r="I28" s="14">
        <v>20</v>
      </c>
      <c r="J28" s="14">
        <v>66.341999999999999</v>
      </c>
      <c r="K28" s="15">
        <v>2.4238267098436701</v>
      </c>
      <c r="L28" s="13">
        <v>2068734.66234415</v>
      </c>
      <c r="M28" s="14">
        <v>1871391.03509426</v>
      </c>
      <c r="N28" s="14">
        <v>864363.44438954198</v>
      </c>
      <c r="O28" s="14">
        <v>3392788.2524017598</v>
      </c>
      <c r="P28" s="14">
        <v>7261133.3929728596</v>
      </c>
      <c r="Q28" s="14">
        <v>15338667.420072701</v>
      </c>
      <c r="R28" s="15">
        <v>2.78</v>
      </c>
      <c r="S28" s="14">
        <v>0.2</v>
      </c>
      <c r="T28" s="14">
        <v>88.39</v>
      </c>
      <c r="U28" s="14">
        <v>51.2</v>
      </c>
      <c r="V28" s="14">
        <v>97</v>
      </c>
      <c r="W28" s="14">
        <v>95</v>
      </c>
      <c r="X28" s="6">
        <v>26.6</v>
      </c>
      <c r="Y28" s="6">
        <v>13.9</v>
      </c>
      <c r="Z28" s="7">
        <v>34.700000000000003</v>
      </c>
      <c r="AA28" s="5">
        <v>2.3599999999999999E-2</v>
      </c>
      <c r="AB28" s="6">
        <v>14.3569922674697</v>
      </c>
      <c r="AC28" s="6">
        <v>1.2692610837438401</v>
      </c>
      <c r="AD28" s="6">
        <v>60.929080459770098</v>
      </c>
      <c r="AE28" s="6">
        <v>16.286436781609201</v>
      </c>
      <c r="AF28" s="6">
        <v>32.670821018062398</v>
      </c>
      <c r="AG28" s="6">
        <v>19.805829228242999</v>
      </c>
      <c r="AH28" s="6">
        <v>25.446420361247899</v>
      </c>
      <c r="AI28" s="7">
        <v>17.7145320197044</v>
      </c>
      <c r="AJ28" s="3">
        <f>supporting_data!I27</f>
        <v>4486.3073216855801</v>
      </c>
      <c r="AK28" s="3">
        <f>supporting_data!J27</f>
        <v>89.892388387691383</v>
      </c>
    </row>
    <row r="29" spans="1:37" x14ac:dyDescent="0.25">
      <c r="A29" t="s">
        <v>28</v>
      </c>
      <c r="B29" s="6">
        <v>1142000</v>
      </c>
      <c r="C29" s="6">
        <v>0.51800000000000002</v>
      </c>
      <c r="D29" s="8">
        <v>44.9</v>
      </c>
      <c r="E29" s="6">
        <v>1118.1312838019383</v>
      </c>
      <c r="F29" s="7">
        <v>76.635200500488295</v>
      </c>
      <c r="G29" s="13">
        <v>70.00223978919631</v>
      </c>
      <c r="H29" s="14">
        <v>28.58500669092086</v>
      </c>
      <c r="I29" s="14">
        <v>22.200001</v>
      </c>
      <c r="J29" s="14">
        <v>53.704999999999998</v>
      </c>
      <c r="K29" s="15">
        <v>4.9258258252606302</v>
      </c>
      <c r="L29" s="13">
        <v>88884.935330332402</v>
      </c>
      <c r="M29" s="14">
        <v>64557.657455275403</v>
      </c>
      <c r="N29" s="14">
        <v>75571.455238056806</v>
      </c>
      <c r="O29" s="14">
        <v>0</v>
      </c>
      <c r="P29" s="14">
        <v>367281.90771542501</v>
      </c>
      <c r="Q29" s="14">
        <v>648630.089915975</v>
      </c>
      <c r="R29" s="15">
        <v>4.59</v>
      </c>
      <c r="S29" s="14">
        <v>0.1</v>
      </c>
      <c r="T29" s="14">
        <v>124.79</v>
      </c>
      <c r="U29" s="14">
        <v>44.4</v>
      </c>
      <c r="V29" s="14">
        <v>92</v>
      </c>
      <c r="W29" s="14">
        <v>96</v>
      </c>
      <c r="X29" s="6">
        <v>24.49</v>
      </c>
      <c r="Y29" s="6">
        <v>10</v>
      </c>
      <c r="Z29" s="7">
        <v>28</v>
      </c>
      <c r="AA29" s="5">
        <v>29.61</v>
      </c>
      <c r="AB29" s="6">
        <v>6.0632141695507604</v>
      </c>
      <c r="AC29" s="6">
        <v>2.1696059113300499</v>
      </c>
      <c r="AD29" s="6">
        <v>61.172988505747099</v>
      </c>
      <c r="AE29" s="6">
        <v>1.4916748768472901</v>
      </c>
      <c r="AF29" s="6">
        <v>16.819901477832499</v>
      </c>
      <c r="AG29" s="6">
        <v>4.13259441707718</v>
      </c>
      <c r="AH29" s="6">
        <v>9.8193267651888299</v>
      </c>
      <c r="AI29" s="7">
        <v>19.026174055829198</v>
      </c>
      <c r="AJ29" s="3">
        <f>supporting_data!I28</f>
        <v>6773.2634190135077</v>
      </c>
      <c r="AK29" s="3">
        <f>supporting_data!J28</f>
        <v>189.62314399878039</v>
      </c>
    </row>
    <row r="30" spans="1:37" x14ac:dyDescent="0.25">
      <c r="A30" t="s">
        <v>29</v>
      </c>
      <c r="B30" s="6"/>
      <c r="C30" s="6">
        <v>0.46500000000000002</v>
      </c>
      <c r="D30" s="8">
        <v>35.299999999999997</v>
      </c>
      <c r="E30" s="6">
        <v>621.89295362271525</v>
      </c>
      <c r="F30" s="7">
        <v>48.301361083984403</v>
      </c>
      <c r="G30" s="13">
        <v>44.333069947023432</v>
      </c>
      <c r="H30" s="14">
        <v>51.615008301984012</v>
      </c>
      <c r="I30" s="14">
        <v>19.200001</v>
      </c>
      <c r="J30" s="14">
        <v>63.73</v>
      </c>
      <c r="K30" s="15">
        <v>3.28569397416521</v>
      </c>
      <c r="L30" s="13">
        <v>175077.830723983</v>
      </c>
      <c r="M30" s="14">
        <v>155553.900045077</v>
      </c>
      <c r="N30" s="14">
        <v>125843.13327229299</v>
      </c>
      <c r="O30" s="14">
        <v>1787587.4880135001</v>
      </c>
      <c r="P30" s="14">
        <v>765191.49725784105</v>
      </c>
      <c r="Q30" s="14">
        <v>1159016.5442330099</v>
      </c>
      <c r="R30" s="15">
        <v>6.12</v>
      </c>
      <c r="S30" s="14">
        <v>0</v>
      </c>
      <c r="T30" s="14">
        <v>45.42</v>
      </c>
      <c r="U30" s="14">
        <v>41.5</v>
      </c>
      <c r="V30" s="14">
        <v>94</v>
      </c>
      <c r="W30" s="14">
        <v>84</v>
      </c>
      <c r="X30" s="6">
        <v>52.28</v>
      </c>
      <c r="Y30" s="6">
        <v>11.4</v>
      </c>
      <c r="Z30" s="7">
        <v>22.6</v>
      </c>
      <c r="AA30" s="5">
        <v>6.4280549999999996</v>
      </c>
      <c r="AB30" s="6">
        <v>20.072158555250201</v>
      </c>
      <c r="AC30" s="6">
        <v>1.4663711001641999</v>
      </c>
      <c r="AD30" s="6">
        <v>86.627651888341504</v>
      </c>
      <c r="AE30" s="6">
        <v>22.492068965517198</v>
      </c>
      <c r="AF30" s="6">
        <v>29.176420361247899</v>
      </c>
      <c r="AG30" s="6">
        <v>21.884187192118201</v>
      </c>
      <c r="AH30" s="6">
        <v>25.0965845648604</v>
      </c>
      <c r="AI30" s="7">
        <v>6.7671100164203599</v>
      </c>
      <c r="AJ30" s="3">
        <f>supporting_data!I29</f>
        <v>1132.9909380978634</v>
      </c>
      <c r="AK30" s="3">
        <f>supporting_data!J29</f>
        <v>49.621519455483828</v>
      </c>
    </row>
    <row r="31" spans="1:37" x14ac:dyDescent="0.25">
      <c r="A31" t="s">
        <v>30</v>
      </c>
      <c r="B31" s="6">
        <v>760000</v>
      </c>
      <c r="C31" s="6">
        <v>0.70799999999999996</v>
      </c>
      <c r="D31" s="25">
        <v>31.72</v>
      </c>
      <c r="E31" s="6">
        <v>7685.949266530034</v>
      </c>
      <c r="F31" s="7">
        <v>86.099998474121094</v>
      </c>
      <c r="G31" s="13">
        <v>3.8518317287472863</v>
      </c>
      <c r="H31" s="14">
        <v>80.393000201255575</v>
      </c>
      <c r="I31" s="14">
        <v>29</v>
      </c>
      <c r="J31" s="14">
        <v>72.724000000000004</v>
      </c>
      <c r="K31" s="15">
        <v>4.45823887797361</v>
      </c>
      <c r="L31" s="13">
        <v>447340.97013460298</v>
      </c>
      <c r="M31" s="14">
        <v>364028.86289474298</v>
      </c>
      <c r="N31" s="14">
        <v>578716.052429531</v>
      </c>
      <c r="O31" s="14">
        <v>0</v>
      </c>
      <c r="P31" s="14">
        <v>730112.06764435698</v>
      </c>
      <c r="Q31" s="14">
        <v>1330109.2736917101</v>
      </c>
      <c r="R31" s="15">
        <v>1.9E-2</v>
      </c>
      <c r="S31" s="14">
        <v>2.1</v>
      </c>
      <c r="T31" s="14">
        <v>309.88</v>
      </c>
      <c r="U31" s="14">
        <v>0.6</v>
      </c>
      <c r="V31" s="14">
        <v>74</v>
      </c>
      <c r="W31" s="14">
        <v>74</v>
      </c>
      <c r="X31" s="6">
        <v>49.23</v>
      </c>
      <c r="Y31" s="6"/>
      <c r="Z31" s="7"/>
      <c r="AA31" s="5">
        <v>26.335100000000001</v>
      </c>
      <c r="AB31" s="6">
        <v>6.02272359010722</v>
      </c>
      <c r="AC31" s="6">
        <v>3.57021346469622</v>
      </c>
      <c r="AD31" s="6">
        <v>30.524893267651901</v>
      </c>
      <c r="AE31" s="6">
        <v>2.24407224958949</v>
      </c>
      <c r="AF31" s="6">
        <v>31.6944991789819</v>
      </c>
      <c r="AG31" s="6">
        <v>15.7613464696223</v>
      </c>
      <c r="AH31" s="6">
        <v>23.4644499178982</v>
      </c>
      <c r="AI31" s="7">
        <v>23.213415435139598</v>
      </c>
      <c r="AJ31" s="3">
        <f>supporting_data!I30</f>
        <v>45588.224011029517</v>
      </c>
      <c r="AK31" s="3">
        <f>supporting_data!J30</f>
        <v>626.63667702847624</v>
      </c>
    </row>
    <row r="32" spans="1:37" x14ac:dyDescent="0.25">
      <c r="A32" t="s">
        <v>31</v>
      </c>
      <c r="B32" s="6">
        <v>486000</v>
      </c>
      <c r="C32" s="6">
        <v>0.52100000000000002</v>
      </c>
      <c r="D32" s="8">
        <v>42.6</v>
      </c>
      <c r="E32" s="6">
        <v>523.35906446084721</v>
      </c>
      <c r="F32" s="7">
        <v>74.8043212890625</v>
      </c>
      <c r="G32" s="13">
        <v>45.921226981329653</v>
      </c>
      <c r="H32" s="14">
        <v>37.860998801341097</v>
      </c>
      <c r="I32" s="14">
        <v>19.600000000000001</v>
      </c>
      <c r="J32" s="14">
        <v>66.680999999999997</v>
      </c>
      <c r="K32" s="15">
        <v>3.04406412815873</v>
      </c>
      <c r="L32" s="13">
        <v>1146814.33716786</v>
      </c>
      <c r="M32" s="14">
        <v>1973064.1453779801</v>
      </c>
      <c r="N32" s="14">
        <v>459673.438077798</v>
      </c>
      <c r="O32" s="14">
        <v>1539657.45372563</v>
      </c>
      <c r="P32" s="14">
        <v>6103629.3126143496</v>
      </c>
      <c r="Q32" s="14">
        <v>7000073.7964854501</v>
      </c>
      <c r="R32" s="15">
        <v>1.97</v>
      </c>
      <c r="S32" s="14">
        <v>0.2</v>
      </c>
      <c r="T32" s="14">
        <v>22.05</v>
      </c>
      <c r="U32" s="14">
        <v>30.2</v>
      </c>
      <c r="V32" s="14">
        <v>85</v>
      </c>
      <c r="W32" s="14">
        <v>70</v>
      </c>
      <c r="X32" s="6">
        <v>17.5</v>
      </c>
      <c r="Y32" s="6">
        <v>7.4</v>
      </c>
      <c r="Z32" s="7">
        <v>26.5</v>
      </c>
      <c r="AA32" s="5">
        <v>18.766946999999998</v>
      </c>
      <c r="AB32" s="6">
        <v>12.488235906362799</v>
      </c>
      <c r="AC32" s="6">
        <v>2.47916256157635</v>
      </c>
      <c r="AD32" s="6">
        <v>80.237980295566501</v>
      </c>
      <c r="AE32" s="6">
        <v>14.075566502463101</v>
      </c>
      <c r="AF32" s="6">
        <v>23.966962233169099</v>
      </c>
      <c r="AG32" s="6">
        <v>13.255993431855501</v>
      </c>
      <c r="AH32" s="6">
        <v>18.0028407224959</v>
      </c>
      <c r="AI32" s="7">
        <v>19.318013136289</v>
      </c>
      <c r="AJ32" s="3">
        <f>supporting_data!I31</f>
        <v>1589.5477032465092</v>
      </c>
      <c r="AK32" s="3">
        <f>supporting_data!J31</f>
        <v>35.44770356909801</v>
      </c>
    </row>
    <row r="33" spans="1:37" x14ac:dyDescent="0.25">
      <c r="A33" t="s">
        <v>32</v>
      </c>
      <c r="B33" s="6">
        <v>871000</v>
      </c>
      <c r="C33" s="6">
        <v>0.48499999999999999</v>
      </c>
      <c r="D33" s="8">
        <v>44.7</v>
      </c>
      <c r="E33" s="6">
        <v>411.55234042360161</v>
      </c>
      <c r="F33" s="7">
        <v>62.143539428710902</v>
      </c>
      <c r="G33" s="13">
        <v>157.2311529372046</v>
      </c>
      <c r="H33" s="14">
        <v>17.173999947500494</v>
      </c>
      <c r="I33" s="14">
        <v>18.100000000000001</v>
      </c>
      <c r="J33" s="14">
        <v>63.798000000000002</v>
      </c>
      <c r="K33" s="15">
        <v>2.6420241790819299</v>
      </c>
      <c r="L33" s="13">
        <v>702533.47156800795</v>
      </c>
      <c r="M33" s="14">
        <v>847686.645860889</v>
      </c>
      <c r="N33" s="14">
        <v>375599.07596583699</v>
      </c>
      <c r="O33" s="14">
        <v>2770899.1567066102</v>
      </c>
      <c r="P33" s="14">
        <v>4592630.3391889203</v>
      </c>
      <c r="Q33" s="14">
        <v>3222762.8623976698</v>
      </c>
      <c r="R33" s="15">
        <v>3.63</v>
      </c>
      <c r="S33" s="14">
        <v>0</v>
      </c>
      <c r="T33" s="14">
        <v>35.5</v>
      </c>
      <c r="U33" s="14">
        <v>28.3</v>
      </c>
      <c r="V33" s="14">
        <v>97</v>
      </c>
      <c r="W33" s="14">
        <v>91</v>
      </c>
      <c r="X33" s="6">
        <v>25.62</v>
      </c>
      <c r="Y33" s="6">
        <v>9.3000000000000007</v>
      </c>
      <c r="Z33" s="7">
        <v>38.299999999999997</v>
      </c>
      <c r="AA33" s="5">
        <v>13.254300000000001</v>
      </c>
      <c r="AB33" s="6">
        <v>14.885222404107299</v>
      </c>
      <c r="AC33" s="6">
        <v>3.76789819376026</v>
      </c>
      <c r="AD33" s="6">
        <v>63.812249589491003</v>
      </c>
      <c r="AE33" s="6">
        <v>17.178686371100198</v>
      </c>
      <c r="AF33" s="6">
        <v>28.6475697865353</v>
      </c>
      <c r="AG33" s="6">
        <v>21.555878489326801</v>
      </c>
      <c r="AH33" s="6">
        <v>25.124827586206901</v>
      </c>
      <c r="AI33" s="7">
        <v>20.053711001642</v>
      </c>
      <c r="AJ33" s="3">
        <f>supporting_data!I32</f>
        <v>3247.346694868957</v>
      </c>
      <c r="AK33" s="3">
        <f>supporting_data!J32</f>
        <v>116.86239552236123</v>
      </c>
    </row>
    <row r="34" spans="1:37" x14ac:dyDescent="0.25">
      <c r="A34" t="s">
        <v>33</v>
      </c>
      <c r="B34" s="6">
        <v>217000</v>
      </c>
      <c r="C34" s="6">
        <v>0.42699999999999999</v>
      </c>
      <c r="D34" s="8">
        <v>33</v>
      </c>
      <c r="E34" s="6">
        <v>879.00801044665468</v>
      </c>
      <c r="F34" s="7">
        <v>35.473770141601598</v>
      </c>
      <c r="G34" s="13">
        <v>15.850822051459858</v>
      </c>
      <c r="H34" s="14">
        <v>43.135998717267263</v>
      </c>
      <c r="I34" s="14">
        <v>16.399999999999999</v>
      </c>
      <c r="J34" s="14">
        <v>58.893000000000001</v>
      </c>
      <c r="K34" s="15">
        <v>2.4951278182438501</v>
      </c>
      <c r="L34" s="13">
        <v>696751.04067292099</v>
      </c>
      <c r="M34" s="14">
        <v>714226.873339743</v>
      </c>
      <c r="N34" s="14">
        <v>376597.00383678899</v>
      </c>
      <c r="O34" s="14">
        <v>2560451.5802271301</v>
      </c>
      <c r="P34" s="14">
        <v>7100486.6896959096</v>
      </c>
      <c r="Q34" s="14">
        <v>5014326.1661232803</v>
      </c>
      <c r="R34" s="15">
        <v>1.28</v>
      </c>
      <c r="S34" s="14">
        <v>0.1</v>
      </c>
      <c r="T34" s="14">
        <v>34.950000000000003</v>
      </c>
      <c r="U34" s="14">
        <v>70.7</v>
      </c>
      <c r="V34" s="14">
        <v>82</v>
      </c>
      <c r="W34" s="14">
        <v>83</v>
      </c>
      <c r="X34" s="6">
        <v>63.64</v>
      </c>
      <c r="Y34" s="6">
        <v>6.8</v>
      </c>
      <c r="Z34" s="7">
        <v>29.4</v>
      </c>
      <c r="AA34" s="5">
        <v>17.570692000000001</v>
      </c>
      <c r="AB34" s="6">
        <v>8.2207592900897595</v>
      </c>
      <c r="AC34" s="6">
        <v>2.9694417077175701</v>
      </c>
      <c r="AD34" s="6">
        <v>26.8159934318555</v>
      </c>
      <c r="AE34" s="6">
        <v>5.4725779967159296</v>
      </c>
      <c r="AF34" s="6">
        <v>36.451050903119899</v>
      </c>
      <c r="AG34" s="6">
        <v>22.3592939244663</v>
      </c>
      <c r="AH34" s="6">
        <v>28.999540229885099</v>
      </c>
      <c r="AI34" s="7">
        <v>20.1398522167488</v>
      </c>
      <c r="AJ34" s="3">
        <f>supporting_data!I33</f>
        <v>757.40037239741866</v>
      </c>
      <c r="AK34" s="3">
        <f>supporting_data!J33</f>
        <v>27.418819311049006</v>
      </c>
    </row>
    <row r="35" spans="1:37" x14ac:dyDescent="0.25">
      <c r="A35" t="s">
        <v>34</v>
      </c>
      <c r="B35" s="6">
        <v>30000</v>
      </c>
      <c r="C35" s="6">
        <v>0.52700000000000002</v>
      </c>
      <c r="D35" s="8">
        <v>32.6</v>
      </c>
      <c r="E35" s="6">
        <v>1679.4448730040763</v>
      </c>
      <c r="F35" s="7">
        <v>53.497589111328097</v>
      </c>
      <c r="G35" s="13">
        <v>4.3908955079072474</v>
      </c>
      <c r="H35" s="14">
        <v>54.506997376757084</v>
      </c>
      <c r="I35" s="14">
        <v>20.299999</v>
      </c>
      <c r="J35" s="14">
        <v>64.703999999999994</v>
      </c>
      <c r="K35" s="15">
        <v>3.15624381310632</v>
      </c>
      <c r="L35" s="13">
        <v>166594.90793678901</v>
      </c>
      <c r="M35" s="14">
        <v>216413.40551346101</v>
      </c>
      <c r="N35" s="14">
        <v>66021.931903931705</v>
      </c>
      <c r="O35" s="14">
        <v>304370.927446421</v>
      </c>
      <c r="P35" s="14">
        <v>1002005.5438421</v>
      </c>
      <c r="Q35" s="14">
        <v>826815.98135294905</v>
      </c>
      <c r="R35" s="15">
        <v>3.5999999999999997E-2</v>
      </c>
      <c r="S35" s="14">
        <v>0.7</v>
      </c>
      <c r="T35" s="14">
        <v>54.49</v>
      </c>
      <c r="U35" s="14">
        <v>38.6</v>
      </c>
      <c r="V35" s="14">
        <v>89</v>
      </c>
      <c r="W35" s="14">
        <v>90</v>
      </c>
      <c r="X35" s="6">
        <v>74.13</v>
      </c>
      <c r="Y35" s="6">
        <v>19.8</v>
      </c>
      <c r="Z35" s="7">
        <v>27.7</v>
      </c>
      <c r="AA35" s="5">
        <v>21.007899999999999</v>
      </c>
      <c r="AB35" s="6">
        <v>6.6691005242110499</v>
      </c>
      <c r="AC35" s="6">
        <v>3.41873563218391</v>
      </c>
      <c r="AD35" s="6">
        <v>26.372019704433502</v>
      </c>
      <c r="AE35" s="6">
        <v>3.71512315270936</v>
      </c>
      <c r="AF35" s="6">
        <v>34.274876847290599</v>
      </c>
      <c r="AG35" s="6">
        <v>19.705845648604299</v>
      </c>
      <c r="AH35" s="6">
        <v>26.535615763546801</v>
      </c>
      <c r="AI35" s="7">
        <v>21.2832840722496</v>
      </c>
      <c r="AJ35" s="3">
        <f>supporting_data!I34</f>
        <v>7419.8532115281268</v>
      </c>
      <c r="AK35" s="3">
        <f>supporting_data!J34</f>
        <v>157.98674944141189</v>
      </c>
    </row>
    <row r="36" spans="1:37" x14ac:dyDescent="0.25">
      <c r="A36" t="s">
        <v>35</v>
      </c>
      <c r="B36" s="6">
        <v>1418000</v>
      </c>
      <c r="C36" s="6">
        <v>0.79600000000000004</v>
      </c>
      <c r="D36" s="8">
        <v>36.799999999999997</v>
      </c>
      <c r="E36" s="6">
        <v>11099.240283568764</v>
      </c>
      <c r="F36" s="7">
        <v>91.325393676757798</v>
      </c>
      <c r="G36" s="13">
        <v>620.44656862745103</v>
      </c>
      <c r="H36" s="14">
        <v>40.76602004723037</v>
      </c>
      <c r="I36" s="14">
        <v>37.400002000000001</v>
      </c>
      <c r="J36" s="14">
        <v>74.416341463414639</v>
      </c>
      <c r="K36" s="15">
        <v>11.998727226330001</v>
      </c>
      <c r="L36" s="13">
        <v>101211.846704863</v>
      </c>
      <c r="M36" s="14">
        <v>64907.244712565298</v>
      </c>
      <c r="N36" s="14">
        <v>190191.46054429101</v>
      </c>
      <c r="O36" s="14">
        <v>0</v>
      </c>
      <c r="P36" s="14">
        <v>157588.97029852</v>
      </c>
      <c r="Q36" s="14">
        <v>395693.998764469</v>
      </c>
      <c r="R36" s="15">
        <v>4.3499999999999996</v>
      </c>
      <c r="S36" s="14">
        <v>2.5</v>
      </c>
      <c r="T36" s="14">
        <v>653.35</v>
      </c>
      <c r="U36" s="14">
        <v>0.6</v>
      </c>
      <c r="V36" s="14">
        <v>97</v>
      </c>
      <c r="W36" s="14">
        <v>99</v>
      </c>
      <c r="X36" s="6">
        <v>10.52</v>
      </c>
      <c r="Y36" s="6">
        <v>63.3</v>
      </c>
      <c r="Z36" s="7">
        <v>45.1</v>
      </c>
      <c r="AA36" s="5">
        <v>20.348403999999999</v>
      </c>
      <c r="AB36" s="6">
        <v>17.225664257090699</v>
      </c>
      <c r="AC36" s="6">
        <v>5.89786535303777</v>
      </c>
      <c r="AD36" s="6">
        <v>75.270049261083699</v>
      </c>
      <c r="AE36" s="6">
        <v>20.007684729064</v>
      </c>
      <c r="AF36" s="6">
        <v>26.0639244663383</v>
      </c>
      <c r="AG36" s="6">
        <v>23.6380623973727</v>
      </c>
      <c r="AH36" s="6">
        <v>24.7206075533662</v>
      </c>
      <c r="AI36" s="7">
        <v>19.466272577996701</v>
      </c>
      <c r="AJ36" s="3">
        <f>supporting_data!I35</f>
        <v>8434.7848758523869</v>
      </c>
      <c r="AK36" s="3">
        <f>supporting_data!J35</f>
        <v>24.492162902905957</v>
      </c>
    </row>
    <row r="37" spans="1:37" x14ac:dyDescent="0.25">
      <c r="A37" t="s">
        <v>36</v>
      </c>
      <c r="B37" s="6">
        <v>13109000</v>
      </c>
      <c r="C37" s="6">
        <v>0.67600000000000005</v>
      </c>
      <c r="D37" s="8">
        <v>39.5</v>
      </c>
      <c r="E37" s="6">
        <v>3204.0950031329799</v>
      </c>
      <c r="F37" s="7">
        <v>73.750007629394503</v>
      </c>
      <c r="G37" s="13">
        <v>81.674547083193374</v>
      </c>
      <c r="H37" s="14">
        <v>62.993999550721</v>
      </c>
      <c r="I37" s="14">
        <v>29.6</v>
      </c>
      <c r="J37" s="14">
        <v>76.453000000000003</v>
      </c>
      <c r="K37" s="15">
        <v>7.3004547709215899</v>
      </c>
      <c r="L37" s="13">
        <v>2668374.3174203099</v>
      </c>
      <c r="M37" s="14">
        <v>1595026.6680145401</v>
      </c>
      <c r="N37" s="14">
        <v>2460112.1351290201</v>
      </c>
      <c r="O37" s="14">
        <v>0</v>
      </c>
      <c r="P37" s="14">
        <v>4726291.7842254899</v>
      </c>
      <c r="Q37" s="14">
        <v>7958957.7208631895</v>
      </c>
      <c r="R37" s="15">
        <v>0.69</v>
      </c>
      <c r="S37" s="14">
        <v>0.2</v>
      </c>
      <c r="T37" s="14">
        <v>174.78</v>
      </c>
      <c r="U37" s="14">
        <v>1.9</v>
      </c>
      <c r="V37" s="14">
        <v>99</v>
      </c>
      <c r="W37" s="14">
        <v>99</v>
      </c>
      <c r="X37" s="6">
        <v>28.38</v>
      </c>
      <c r="Y37" s="6">
        <v>44.6</v>
      </c>
      <c r="Z37" s="7">
        <v>42.3</v>
      </c>
      <c r="AA37" s="5">
        <v>31.791699999999999</v>
      </c>
      <c r="AB37" s="6">
        <v>7.6930035168096804</v>
      </c>
      <c r="AC37" s="6">
        <v>2.0224958949096901</v>
      </c>
      <c r="AD37" s="6">
        <v>48.601609195402297</v>
      </c>
      <c r="AE37" s="6">
        <v>5.6499343185550099</v>
      </c>
      <c r="AF37" s="6">
        <v>27.106042692939202</v>
      </c>
      <c r="AG37" s="6">
        <v>12.984646962233199</v>
      </c>
      <c r="AH37" s="6">
        <v>19.207963875205301</v>
      </c>
      <c r="AI37" s="7">
        <v>19.533776683087002</v>
      </c>
      <c r="AJ37" s="3">
        <f>supporting_data!I36</f>
        <v>23605.874450455089</v>
      </c>
      <c r="AK37" s="3">
        <f>supporting_data!J36</f>
        <v>346.81619090096785</v>
      </c>
    </row>
    <row r="38" spans="1:37" x14ac:dyDescent="0.25">
      <c r="A38" t="s">
        <v>37</v>
      </c>
      <c r="B38" s="6">
        <v>2033000</v>
      </c>
      <c r="C38" s="6">
        <v>0.44600000000000001</v>
      </c>
      <c r="D38" s="8">
        <v>54</v>
      </c>
      <c r="E38" s="6">
        <v>503.57077267520214</v>
      </c>
      <c r="F38" s="7">
        <v>60.655429840087898</v>
      </c>
      <c r="G38" s="13">
        <v>37.986984913307815</v>
      </c>
      <c r="H38" s="14">
        <v>36.52800121820313</v>
      </c>
      <c r="I38" s="14">
        <v>17.700001</v>
      </c>
      <c r="J38" s="14">
        <v>60.162999999999997</v>
      </c>
      <c r="K38" s="15">
        <v>2.87844616926622</v>
      </c>
      <c r="L38" s="13">
        <v>1112063.0487580299</v>
      </c>
      <c r="M38" s="14">
        <v>1526587.43485534</v>
      </c>
      <c r="N38" s="14">
        <v>546759.70870354504</v>
      </c>
      <c r="O38" s="14">
        <v>7515602.1351602199</v>
      </c>
      <c r="P38" s="14">
        <v>6813896.8394288002</v>
      </c>
      <c r="Q38" s="14">
        <v>7328086.3060141997</v>
      </c>
      <c r="R38" s="15">
        <v>2.2999999999999998</v>
      </c>
      <c r="S38" s="14">
        <v>0.1</v>
      </c>
      <c r="T38" s="14">
        <v>40.26</v>
      </c>
      <c r="U38" s="14">
        <v>27.6</v>
      </c>
      <c r="V38" s="14">
        <v>93</v>
      </c>
      <c r="W38" s="14">
        <v>94</v>
      </c>
      <c r="X38" s="6">
        <v>21.22</v>
      </c>
      <c r="Y38" s="6">
        <v>7</v>
      </c>
      <c r="Z38" s="7">
        <v>33.9</v>
      </c>
      <c r="AA38" s="5">
        <v>18.665694999999999</v>
      </c>
      <c r="AB38" s="6">
        <v>17.0877000667716</v>
      </c>
      <c r="AC38" s="6">
        <v>2.2001149425287401</v>
      </c>
      <c r="AD38" s="6">
        <v>73.967454844006596</v>
      </c>
      <c r="AE38" s="6">
        <v>19.063234811165799</v>
      </c>
      <c r="AF38" s="6">
        <v>30.875927750410501</v>
      </c>
      <c r="AG38" s="6">
        <v>20.225862068965501</v>
      </c>
      <c r="AH38" s="6">
        <v>24.8549261083744</v>
      </c>
      <c r="AI38" s="7">
        <v>18.788226600985201</v>
      </c>
      <c r="AJ38" s="3">
        <f>supporting_data!I37</f>
        <v>4818.4096205378928</v>
      </c>
      <c r="AK38" s="3">
        <f>supporting_data!J37</f>
        <v>61.384370353772887</v>
      </c>
    </row>
    <row r="39" spans="1:37" x14ac:dyDescent="0.25">
      <c r="A39" t="s">
        <v>38</v>
      </c>
      <c r="B39" s="6">
        <v>1651000</v>
      </c>
      <c r="C39" s="6">
        <v>0.64500000000000002</v>
      </c>
      <c r="D39" s="8">
        <v>59.1</v>
      </c>
      <c r="E39" s="6">
        <v>4957.4582222640774</v>
      </c>
      <c r="F39" s="7">
        <v>91.527267456054702</v>
      </c>
      <c r="G39" s="13">
        <v>3.0262771597374711</v>
      </c>
      <c r="H39" s="14">
        <v>51.041999895771951</v>
      </c>
      <c r="I39" s="14">
        <v>22</v>
      </c>
      <c r="J39" s="14">
        <v>63.372999999999998</v>
      </c>
      <c r="K39" s="15">
        <v>3.6080544230776899</v>
      </c>
      <c r="L39" s="13">
        <v>101639.625540201</v>
      </c>
      <c r="M39" s="14">
        <v>79001.800352518796</v>
      </c>
      <c r="N39" s="14">
        <v>74714.493924639493</v>
      </c>
      <c r="O39" s="14">
        <v>66558.771533407795</v>
      </c>
      <c r="P39" s="14">
        <v>335193.996619237</v>
      </c>
      <c r="Q39" s="14">
        <v>575616.905010883</v>
      </c>
      <c r="R39" s="15">
        <v>5.43</v>
      </c>
      <c r="S39" s="14">
        <v>0.4</v>
      </c>
      <c r="T39" s="14">
        <v>471.49</v>
      </c>
      <c r="U39" s="14">
        <v>18.3</v>
      </c>
      <c r="V39" s="14">
        <v>92</v>
      </c>
      <c r="W39" s="14">
        <v>94</v>
      </c>
      <c r="X39" s="6">
        <v>24.05</v>
      </c>
      <c r="Y39" s="6">
        <v>20.399999999999999</v>
      </c>
      <c r="Z39" s="7">
        <v>40.200000000000003</v>
      </c>
      <c r="AA39" s="5">
        <v>22.957599999999999</v>
      </c>
      <c r="AB39" s="6">
        <v>7.2807829848870602</v>
      </c>
      <c r="AC39" s="6">
        <v>2.8202627257799699</v>
      </c>
      <c r="AD39" s="6">
        <v>39.615582922824302</v>
      </c>
      <c r="AE39" s="6">
        <v>3.7910180623973702</v>
      </c>
      <c r="AF39" s="6">
        <v>28.826141215106698</v>
      </c>
      <c r="AG39" s="6">
        <v>12.6290147783251</v>
      </c>
      <c r="AH39" s="6">
        <v>20.254433497536901</v>
      </c>
      <c r="AI39" s="7">
        <v>20.351018062397401</v>
      </c>
      <c r="AJ39" s="3">
        <f>supporting_data!I38</f>
        <v>50128.080239564166</v>
      </c>
      <c r="AK39" s="3">
        <f>supporting_data!J38</f>
        <v>1352.9602770862648</v>
      </c>
    </row>
    <row r="40" spans="1:37" x14ac:dyDescent="0.25">
      <c r="A40" t="s">
        <v>39</v>
      </c>
      <c r="B40" s="6">
        <v>192000</v>
      </c>
      <c r="C40" s="6">
        <v>0.377</v>
      </c>
      <c r="D40" s="8">
        <v>34.299999999999997</v>
      </c>
      <c r="E40" s="6">
        <v>553.8950503813802</v>
      </c>
      <c r="F40" s="7">
        <v>35.049999237060497</v>
      </c>
      <c r="G40" s="13">
        <v>18.398354380426202</v>
      </c>
      <c r="H40" s="14">
        <v>16.517000872774602</v>
      </c>
      <c r="I40" s="14">
        <v>15.1</v>
      </c>
      <c r="J40" s="14">
        <v>62.024000000000001</v>
      </c>
      <c r="K40" s="15">
        <v>2.5967114264834898</v>
      </c>
      <c r="L40" s="13">
        <v>664480.40825223096</v>
      </c>
      <c r="M40" s="14">
        <v>818782.85478814598</v>
      </c>
      <c r="N40" s="14">
        <v>255159.47740961899</v>
      </c>
      <c r="O40" s="14">
        <v>5795517.2763373498</v>
      </c>
      <c r="P40" s="14">
        <v>6826691.2434761003</v>
      </c>
      <c r="Q40" s="14">
        <v>5490973.01840147</v>
      </c>
      <c r="R40" s="15">
        <v>0.67</v>
      </c>
      <c r="S40" s="14">
        <v>0</v>
      </c>
      <c r="T40" s="14">
        <v>30.36</v>
      </c>
      <c r="U40" s="14">
        <v>70.8</v>
      </c>
      <c r="V40" s="14">
        <v>92</v>
      </c>
      <c r="W40" s="14">
        <v>70</v>
      </c>
      <c r="X40" s="6">
        <v>93.18</v>
      </c>
      <c r="Y40" s="6">
        <v>5.4</v>
      </c>
      <c r="Z40" s="7">
        <v>30.8</v>
      </c>
      <c r="AA40" s="5">
        <v>17.607789</v>
      </c>
      <c r="AB40" s="6">
        <v>6.3757139817369497</v>
      </c>
      <c r="AC40" s="6">
        <v>3.29878489326765</v>
      </c>
      <c r="AD40" s="6">
        <v>22.470164203612502</v>
      </c>
      <c r="AE40" s="6">
        <v>1.39860426929392</v>
      </c>
      <c r="AF40" s="6">
        <v>36.243645320196997</v>
      </c>
      <c r="AG40" s="6">
        <v>21.075287356321802</v>
      </c>
      <c r="AH40" s="6">
        <v>28.138045977011501</v>
      </c>
      <c r="AI40" s="7">
        <v>20.415697865353</v>
      </c>
      <c r="AJ40" s="3">
        <f>supporting_data!I39</f>
        <v>250.91465448400018</v>
      </c>
      <c r="AK40" s="3">
        <f>supporting_data!J39</f>
        <v>8.5368466818799842</v>
      </c>
    </row>
    <row r="41" spans="1:37" x14ac:dyDescent="0.25">
      <c r="A41" t="s">
        <v>40</v>
      </c>
      <c r="B41" s="6">
        <v>5265000</v>
      </c>
      <c r="C41" s="6">
        <v>0.53400000000000003</v>
      </c>
      <c r="D41" s="8">
        <v>35.1</v>
      </c>
      <c r="E41" s="6">
        <v>2229.8586962446329</v>
      </c>
      <c r="F41" s="7">
        <v>62.0160102844238</v>
      </c>
      <c r="G41" s="13">
        <v>217.54722387607305</v>
      </c>
      <c r="H41" s="14">
        <v>51.156999830601158</v>
      </c>
      <c r="I41" s="14">
        <v>18.100000000000001</v>
      </c>
      <c r="J41" s="14">
        <v>54.332000000000001</v>
      </c>
      <c r="K41" s="15">
        <v>2.7430833381920099</v>
      </c>
      <c r="L41" s="13">
        <v>7893718.3769313898</v>
      </c>
      <c r="M41" s="14">
        <v>9107672.0195359308</v>
      </c>
      <c r="N41" s="14">
        <v>2947806.3809508202</v>
      </c>
      <c r="O41" s="14">
        <v>41121466.5955071</v>
      </c>
      <c r="P41" s="14">
        <v>55013733.914023504</v>
      </c>
      <c r="Q41" s="14">
        <v>50303011.755055197</v>
      </c>
      <c r="R41" s="15">
        <v>10.84</v>
      </c>
      <c r="S41" s="14">
        <v>0.4</v>
      </c>
      <c r="T41" s="14">
        <v>83.75</v>
      </c>
      <c r="U41" s="14">
        <v>68.599999999999994</v>
      </c>
      <c r="V41" s="14">
        <v>65</v>
      </c>
      <c r="W41" s="14">
        <v>67</v>
      </c>
      <c r="X41" s="6">
        <v>61.73</v>
      </c>
      <c r="Y41" s="6">
        <v>11.7</v>
      </c>
      <c r="Z41" s="7">
        <v>31</v>
      </c>
      <c r="AA41" s="5">
        <v>9.0820000000000007</v>
      </c>
      <c r="AB41" s="6">
        <v>14.042624443140401</v>
      </c>
      <c r="AC41" s="6">
        <v>2.2221674876847302</v>
      </c>
      <c r="AD41" s="6">
        <v>61.155796387520503</v>
      </c>
      <c r="AE41" s="6">
        <v>14.6619540229885</v>
      </c>
      <c r="AF41" s="6">
        <v>31.5431527093596</v>
      </c>
      <c r="AG41" s="6">
        <v>20.916896551724101</v>
      </c>
      <c r="AH41" s="6">
        <v>25.535944170771799</v>
      </c>
      <c r="AI41" s="7">
        <v>17.649293924466299</v>
      </c>
      <c r="AJ41" s="3">
        <f>supporting_data!I40</f>
        <v>957.54156950582876</v>
      </c>
      <c r="AK41" s="3">
        <f>supporting_data!J40</f>
        <v>12.285807043095401</v>
      </c>
    </row>
    <row r="42" spans="1:37" x14ac:dyDescent="0.25">
      <c r="A42" t="s">
        <v>41</v>
      </c>
      <c r="B42" s="6">
        <v>1634000</v>
      </c>
      <c r="C42" s="6">
        <v>0.53600000000000003</v>
      </c>
      <c r="D42" s="8">
        <v>43.7</v>
      </c>
      <c r="E42" s="6">
        <v>820.0252416581593</v>
      </c>
      <c r="F42" s="7">
        <v>73.215591430664105</v>
      </c>
      <c r="G42" s="13">
        <v>479.3830675778284</v>
      </c>
      <c r="H42" s="14">
        <v>17.313001160216839</v>
      </c>
      <c r="I42" s="14">
        <v>20.299999</v>
      </c>
      <c r="J42" s="14">
        <v>68.7</v>
      </c>
      <c r="K42" s="15">
        <v>3.0282530619033099</v>
      </c>
      <c r="L42" s="13">
        <v>477672.06508200202</v>
      </c>
      <c r="M42" s="14">
        <v>1100689.02555606</v>
      </c>
      <c r="N42" s="14">
        <v>229062.59871748599</v>
      </c>
      <c r="O42" s="14">
        <v>1571710.8463486501</v>
      </c>
      <c r="P42" s="14">
        <v>2131057.6586955702</v>
      </c>
      <c r="Q42" s="14">
        <v>3009243.02642493</v>
      </c>
      <c r="R42" s="15">
        <v>8.9499999999999993</v>
      </c>
      <c r="S42" s="14">
        <v>0.1</v>
      </c>
      <c r="T42" s="14">
        <v>58.31</v>
      </c>
      <c r="U42" s="14">
        <v>19.3</v>
      </c>
      <c r="V42" s="14">
        <v>99</v>
      </c>
      <c r="W42" s="14">
        <v>98</v>
      </c>
      <c r="X42" s="6">
        <v>39.700000000000003</v>
      </c>
      <c r="Y42" s="6">
        <v>11.8</v>
      </c>
      <c r="Z42" s="7">
        <v>33.799999999999997</v>
      </c>
      <c r="AA42" s="5">
        <v>1.9402999999999999</v>
      </c>
      <c r="AB42" s="6">
        <v>13.2062718431318</v>
      </c>
      <c r="AC42" s="6">
        <v>1.26894909688013</v>
      </c>
      <c r="AD42" s="6">
        <v>81.289376026272606</v>
      </c>
      <c r="AE42" s="6">
        <v>15.3126929392447</v>
      </c>
      <c r="AF42" s="6">
        <v>24.221165845648599</v>
      </c>
      <c r="AG42" s="6">
        <v>14.5303448275862</v>
      </c>
      <c r="AH42" s="6">
        <v>18.9456650246305</v>
      </c>
      <c r="AI42" s="7">
        <v>15.230853858784901</v>
      </c>
      <c r="AJ42" s="3">
        <f>supporting_data!I41</f>
        <v>6939.6806037879296</v>
      </c>
      <c r="AK42" s="3">
        <f>supporting_data!J41</f>
        <v>86.244104870930826</v>
      </c>
    </row>
    <row r="43" spans="1:37" x14ac:dyDescent="0.25">
      <c r="A43" t="s">
        <v>42</v>
      </c>
      <c r="B43" s="6">
        <v>33400.001525878899</v>
      </c>
      <c r="C43" s="6">
        <v>0.60899999999999999</v>
      </c>
      <c r="D43" s="8">
        <v>56.3</v>
      </c>
      <c r="E43" s="6">
        <v>1946.6436137008602</v>
      </c>
      <c r="F43" s="7">
        <v>92.816642761230497</v>
      </c>
      <c r="G43" s="13">
        <v>224.01666666666668</v>
      </c>
      <c r="H43" s="14">
        <v>73.59803958038836</v>
      </c>
      <c r="I43" s="14">
        <v>18.700001</v>
      </c>
      <c r="J43" s="14">
        <v>70.17</v>
      </c>
      <c r="K43" s="15">
        <v>2.96015921434417</v>
      </c>
      <c r="L43" s="13">
        <v>10501.024492547</v>
      </c>
      <c r="M43" s="14">
        <v>11497.170686289301</v>
      </c>
      <c r="N43" s="14">
        <v>5444.9110664916898</v>
      </c>
      <c r="O43" s="14">
        <v>2199.5795697399899</v>
      </c>
      <c r="P43" s="14">
        <v>42396.753329446998</v>
      </c>
      <c r="Q43" s="14">
        <v>41981.110121428203</v>
      </c>
      <c r="R43" s="15">
        <v>5.88</v>
      </c>
      <c r="S43" s="14">
        <v>0.1</v>
      </c>
      <c r="T43" s="14">
        <v>125.4</v>
      </c>
      <c r="U43" s="14">
        <v>11.4</v>
      </c>
      <c r="V43" s="14">
        <v>97</v>
      </c>
      <c r="W43" s="14">
        <v>95</v>
      </c>
      <c r="X43" s="6">
        <v>39</v>
      </c>
      <c r="Y43" s="6">
        <v>16</v>
      </c>
      <c r="Z43" s="7">
        <v>37.6</v>
      </c>
      <c r="AA43" s="5">
        <v>0.18640000000000001</v>
      </c>
      <c r="AB43" s="6">
        <v>20.906007314204899</v>
      </c>
      <c r="AC43" s="6">
        <v>3.5758620689655198</v>
      </c>
      <c r="AD43" s="6">
        <v>82.561264367816094</v>
      </c>
      <c r="AE43" s="6">
        <v>23.4596223316913</v>
      </c>
      <c r="AF43" s="6">
        <v>27.007422003284098</v>
      </c>
      <c r="AG43" s="6">
        <v>26.279556650246299</v>
      </c>
      <c r="AH43" s="6">
        <v>26.664039408867001</v>
      </c>
      <c r="AI43" s="7">
        <v>13.317093596059101</v>
      </c>
      <c r="AJ43" s="3">
        <f>supporting_data!I42</f>
        <v>12127.073878431665</v>
      </c>
      <c r="AK43" s="3">
        <f>supporting_data!J42</f>
        <v>172.04821069860873</v>
      </c>
    </row>
    <row r="44" spans="1:37" x14ac:dyDescent="0.25">
      <c r="A44" t="s">
        <v>43</v>
      </c>
      <c r="B44" s="6">
        <v>1376000</v>
      </c>
      <c r="C44" s="6">
        <v>0.51400000000000001</v>
      </c>
      <c r="D44" s="8">
        <v>40.299999999999997</v>
      </c>
      <c r="E44" s="6">
        <v>1446.8309649940766</v>
      </c>
      <c r="F44" s="7">
        <v>51.900421142578097</v>
      </c>
      <c r="G44" s="13">
        <v>82.844613898632502</v>
      </c>
      <c r="H44" s="14">
        <v>47.652997932544956</v>
      </c>
      <c r="I44" s="14">
        <v>18.700001</v>
      </c>
      <c r="J44" s="14">
        <v>67.665000000000006</v>
      </c>
      <c r="K44" s="15">
        <v>3.09847644542059</v>
      </c>
      <c r="L44" s="13">
        <v>600630.24419184297</v>
      </c>
      <c r="M44" s="14">
        <v>499547.87280669803</v>
      </c>
      <c r="N44" s="14">
        <v>466720.41019647598</v>
      </c>
      <c r="O44" s="14">
        <v>366445.32745173498</v>
      </c>
      <c r="P44" s="14">
        <v>4321327.37223648</v>
      </c>
      <c r="Q44" s="14">
        <v>3546278.6274017501</v>
      </c>
      <c r="R44" s="15">
        <v>0.76</v>
      </c>
      <c r="S44" s="14">
        <v>0.1</v>
      </c>
      <c r="T44" s="14">
        <v>58.9</v>
      </c>
      <c r="U44" s="14">
        <v>23.9</v>
      </c>
      <c r="V44" s="14">
        <v>97</v>
      </c>
      <c r="W44" s="14">
        <v>99</v>
      </c>
      <c r="X44" s="6">
        <v>59.78</v>
      </c>
      <c r="Y44" s="6">
        <v>12.3</v>
      </c>
      <c r="Z44" s="7">
        <v>30.7</v>
      </c>
      <c r="AA44" s="5">
        <v>14.497400000000001</v>
      </c>
      <c r="AB44" s="6">
        <v>11.8117155880503</v>
      </c>
      <c r="AC44" s="6">
        <v>2.9958456486042699</v>
      </c>
      <c r="AD44" s="6">
        <v>40.287192118226599</v>
      </c>
      <c r="AE44" s="6">
        <v>11.0311986863711</v>
      </c>
      <c r="AF44" s="6">
        <v>37.3567980295566</v>
      </c>
      <c r="AG44" s="6">
        <v>23.0545320197044</v>
      </c>
      <c r="AH44" s="6">
        <v>29.8295894909688</v>
      </c>
      <c r="AI44" s="7">
        <v>21.7597865353038</v>
      </c>
      <c r="AJ44" s="3">
        <f>supporting_data!I43</f>
        <v>4467.5609847693631</v>
      </c>
      <c r="AK44" s="3">
        <f>supporting_data!J43</f>
        <v>108.30636821808839</v>
      </c>
    </row>
    <row r="45" spans="1:37" x14ac:dyDescent="0.25">
      <c r="A45" t="s">
        <v>44</v>
      </c>
      <c r="B45" s="6">
        <v>428000</v>
      </c>
      <c r="C45" s="6">
        <v>0.80100000000000005</v>
      </c>
      <c r="D45" s="8">
        <v>32.1</v>
      </c>
      <c r="E45" s="6">
        <v>17448.270292683133</v>
      </c>
      <c r="F45" s="7">
        <v>95.867706298828097</v>
      </c>
      <c r="G45" s="13">
        <v>212.22826086956522</v>
      </c>
      <c r="H45" s="14">
        <v>57.118565941101153</v>
      </c>
      <c r="I45" s="14">
        <v>36.200001</v>
      </c>
      <c r="J45" s="14">
        <v>72.841463414634148</v>
      </c>
      <c r="K45" s="15">
        <v>7.8054819468175403</v>
      </c>
      <c r="L45" s="13">
        <v>6731.8918185336097</v>
      </c>
      <c r="M45" s="14">
        <v>4626.3754618479497</v>
      </c>
      <c r="N45" s="14">
        <v>11040.670190435099</v>
      </c>
      <c r="O45" s="14">
        <v>0</v>
      </c>
      <c r="P45" s="14">
        <v>12797.585934623999</v>
      </c>
      <c r="Q45" s="14">
        <v>32795.273444678198</v>
      </c>
      <c r="R45" s="15">
        <v>20.5</v>
      </c>
      <c r="S45" s="14">
        <v>2.1</v>
      </c>
      <c r="T45" s="14">
        <v>833.08</v>
      </c>
      <c r="U45" s="14">
        <v>0.2</v>
      </c>
      <c r="V45" s="14">
        <v>99</v>
      </c>
      <c r="W45" s="14">
        <v>98</v>
      </c>
      <c r="X45" s="6">
        <v>13.67</v>
      </c>
      <c r="Y45" s="6">
        <v>72.3</v>
      </c>
      <c r="Z45" s="7">
        <v>58.2</v>
      </c>
      <c r="AA45" s="5">
        <v>4.6795999999999998</v>
      </c>
      <c r="AB45" s="6">
        <v>21.333392563542802</v>
      </c>
      <c r="AC45" s="6">
        <v>4.5529556650246299</v>
      </c>
      <c r="AD45" s="6">
        <v>80.222545155993402</v>
      </c>
      <c r="AE45" s="6">
        <v>23.866995073891601</v>
      </c>
      <c r="AF45" s="6">
        <v>27.892331691297201</v>
      </c>
      <c r="AG45" s="6">
        <v>27.2025287356322</v>
      </c>
      <c r="AH45" s="6">
        <v>27.583267651888299</v>
      </c>
      <c r="AI45" s="7">
        <v>20.831362889983598</v>
      </c>
      <c r="AJ45" s="3">
        <f>supporting_data!I44</f>
        <v>205254.80153649166</v>
      </c>
      <c r="AK45" s="3">
        <f>supporting_data!J44</f>
        <v>1044.8143405889884</v>
      </c>
    </row>
    <row r="46" spans="1:37" x14ac:dyDescent="0.25">
      <c r="A46" t="s">
        <v>45</v>
      </c>
      <c r="B46" s="6">
        <v>71000</v>
      </c>
      <c r="C46" s="6">
        <v>0.438</v>
      </c>
      <c r="D46" s="8">
        <v>35.700000000000003</v>
      </c>
      <c r="E46" s="6">
        <v>527.53363439911084</v>
      </c>
      <c r="F46" s="7">
        <v>43.206329345703097</v>
      </c>
      <c r="G46" s="13">
        <v>108.06659751037344</v>
      </c>
      <c r="H46" s="14">
        <v>42.483996664625252</v>
      </c>
      <c r="I46" s="14">
        <v>19.100000000000001</v>
      </c>
      <c r="J46" s="14">
        <v>54.308999999999997</v>
      </c>
      <c r="K46" s="15">
        <v>2.9477366231442499</v>
      </c>
      <c r="L46" s="13">
        <v>328961.36297476001</v>
      </c>
      <c r="M46" s="14">
        <v>309017.40820215398</v>
      </c>
      <c r="N46" s="14">
        <v>111973.005529601</v>
      </c>
      <c r="O46" s="14">
        <v>2812585.7207523799</v>
      </c>
      <c r="P46" s="14">
        <v>2031672.9388077999</v>
      </c>
      <c r="Q46" s="14">
        <v>1978840.7902327401</v>
      </c>
      <c r="R46" s="15">
        <v>5.7</v>
      </c>
      <c r="S46" s="14">
        <v>0</v>
      </c>
      <c r="T46" s="14">
        <v>85.78</v>
      </c>
      <c r="U46" s="14">
        <v>81.3</v>
      </c>
      <c r="V46" s="14">
        <v>95</v>
      </c>
      <c r="W46" s="14">
        <v>86</v>
      </c>
      <c r="X46" s="6">
        <v>54.28</v>
      </c>
      <c r="Y46" s="6">
        <v>7</v>
      </c>
      <c r="Z46" s="7">
        <v>25.7</v>
      </c>
      <c r="AA46" s="5">
        <v>8.4605549999999994</v>
      </c>
      <c r="AB46" s="6">
        <v>19.557149831288701</v>
      </c>
      <c r="AC46" s="6">
        <v>1.5719540229885101</v>
      </c>
      <c r="AD46" s="6">
        <v>77.785336617405605</v>
      </c>
      <c r="AE46" s="6">
        <v>21.6888834154351</v>
      </c>
      <c r="AF46" s="6">
        <v>31.774893267651901</v>
      </c>
      <c r="AG46" s="6">
        <v>22.756502463054201</v>
      </c>
      <c r="AH46" s="6">
        <v>26.745862068965501</v>
      </c>
      <c r="AI46" s="7">
        <v>14.774449917898201</v>
      </c>
      <c r="AJ46" s="3">
        <f>supporting_data!I45</f>
        <v>814.90142022202133</v>
      </c>
      <c r="AK46" s="3">
        <f>supporting_data!J45</f>
        <v>15.486582667954231</v>
      </c>
    </row>
    <row r="47" spans="1:37" x14ac:dyDescent="0.25">
      <c r="A47" t="s">
        <v>46</v>
      </c>
      <c r="B47" s="6"/>
      <c r="C47" s="24">
        <v>0.28499999999999998</v>
      </c>
      <c r="D47" s="8">
        <v>36.799999999999997</v>
      </c>
      <c r="E47" s="6">
        <v>126.92492054255902</v>
      </c>
      <c r="F47" s="27">
        <v>37.799999999999997</v>
      </c>
      <c r="G47" s="13">
        <v>24.21808644105009</v>
      </c>
      <c r="H47" s="14">
        <v>45.554000364568715</v>
      </c>
      <c r="I47" s="14">
        <v>16.799999</v>
      </c>
      <c r="J47" s="14">
        <v>57.067999999999998</v>
      </c>
      <c r="K47" s="15">
        <v>2.8892038123656101</v>
      </c>
      <c r="L47" s="13">
        <v>651940.05491042999</v>
      </c>
      <c r="M47" s="14">
        <v>1039771.80451739</v>
      </c>
      <c r="N47" s="14">
        <v>326994.45436433901</v>
      </c>
      <c r="O47" s="14">
        <v>928400.04843019997</v>
      </c>
      <c r="P47" s="14">
        <v>8016493.7793735098</v>
      </c>
      <c r="Q47" s="14">
        <v>4565575.9258265998</v>
      </c>
      <c r="R47" s="15">
        <v>8.9999999999999993E-3</v>
      </c>
      <c r="S47" s="14">
        <v>0</v>
      </c>
      <c r="T47" s="14"/>
      <c r="U47" s="14">
        <v>86.6</v>
      </c>
      <c r="V47" s="14">
        <v>52</v>
      </c>
      <c r="W47" s="14">
        <v>37</v>
      </c>
      <c r="X47" s="6">
        <v>27.67</v>
      </c>
      <c r="Y47" s="6"/>
      <c r="Z47" s="7"/>
      <c r="AA47" s="5">
        <v>5.1521489999999996</v>
      </c>
      <c r="AB47" s="6">
        <v>16.2378256315505</v>
      </c>
      <c r="AC47" s="6">
        <v>4.5589655172413801</v>
      </c>
      <c r="AD47" s="6">
        <v>58.928538587848898</v>
      </c>
      <c r="AE47" s="6">
        <v>18.191773399014799</v>
      </c>
      <c r="AF47" s="6">
        <v>34.962315270936003</v>
      </c>
      <c r="AG47" s="6">
        <v>22.636321839080502</v>
      </c>
      <c r="AH47" s="6">
        <v>28.244055829228198</v>
      </c>
      <c r="AI47" s="7">
        <v>12.179244663382599</v>
      </c>
      <c r="AJ47" s="3">
        <f>supporting_data!I46</f>
        <v>1131.0048206603615</v>
      </c>
      <c r="AK47" s="3">
        <f>supporting_data!J46</f>
        <v>63.265298854069229</v>
      </c>
    </row>
    <row r="48" spans="1:37" x14ac:dyDescent="0.25">
      <c r="A48" t="s">
        <v>47</v>
      </c>
      <c r="B48" s="6">
        <v>14797000</v>
      </c>
      <c r="C48" s="6">
        <v>0.70499999999999996</v>
      </c>
      <c r="D48" s="8">
        <v>63</v>
      </c>
      <c r="E48" s="6">
        <v>6001.4008139488842</v>
      </c>
      <c r="F48" s="7">
        <v>87.046669006347699</v>
      </c>
      <c r="G48" s="13">
        <v>48.034410913058103</v>
      </c>
      <c r="H48" s="14">
        <v>66.855996599626323</v>
      </c>
      <c r="I48" s="14">
        <v>27.299999</v>
      </c>
      <c r="J48" s="14">
        <v>63.856999999999999</v>
      </c>
      <c r="K48" s="15">
        <v>5.4152556077903302</v>
      </c>
      <c r="L48" s="13">
        <v>3179254.46791502</v>
      </c>
      <c r="M48" s="14">
        <v>3163955.1571368999</v>
      </c>
      <c r="N48" s="14">
        <v>2808002.0338966702</v>
      </c>
      <c r="O48" s="14">
        <v>44391.536578610299</v>
      </c>
      <c r="P48" s="14">
        <v>6094195.38691861</v>
      </c>
      <c r="Q48" s="14">
        <v>25654075.633595798</v>
      </c>
      <c r="R48" s="15">
        <v>9.52</v>
      </c>
      <c r="S48" s="14">
        <v>0.9</v>
      </c>
      <c r="T48" s="14">
        <v>525.96</v>
      </c>
      <c r="U48" s="14">
        <v>13.7</v>
      </c>
      <c r="V48" s="14">
        <v>84</v>
      </c>
      <c r="W48" s="14">
        <v>84</v>
      </c>
      <c r="X48" s="6">
        <v>25.15</v>
      </c>
      <c r="Y48" s="6">
        <v>36.200000000000003</v>
      </c>
      <c r="Z48" s="7">
        <v>43.1</v>
      </c>
      <c r="AA48" s="5">
        <v>30.5595</v>
      </c>
      <c r="AB48" s="6">
        <v>6.4103770498448904</v>
      </c>
      <c r="AC48" s="6">
        <v>3.1540065681445002</v>
      </c>
      <c r="AD48" s="6">
        <v>41.0490311986864</v>
      </c>
      <c r="AE48" s="6">
        <v>2.0345977011494298</v>
      </c>
      <c r="AF48" s="6">
        <v>26.5385878489327</v>
      </c>
      <c r="AG48" s="6">
        <v>9.9584893267651893</v>
      </c>
      <c r="AH48" s="6">
        <v>17.8335632183908</v>
      </c>
      <c r="AI48" s="7">
        <v>21.118620689655199</v>
      </c>
      <c r="AJ48" s="3">
        <f>supporting_data!I47</f>
        <v>47434.119894593881</v>
      </c>
      <c r="AK48" s="3">
        <f>supporting_data!J47</f>
        <v>1404.7716915134276</v>
      </c>
    </row>
    <row r="49" spans="1:37" x14ac:dyDescent="0.25">
      <c r="A49" t="s">
        <v>48</v>
      </c>
      <c r="B49" s="6"/>
      <c r="C49" s="6">
        <v>0.41299999999999998</v>
      </c>
      <c r="D49" s="8">
        <v>44.1</v>
      </c>
      <c r="E49" s="6">
        <v>1119.6513326782342</v>
      </c>
      <c r="F49" s="7">
        <v>34.522758483886697</v>
      </c>
      <c r="G49" s="13">
        <v>17.450699233635966</v>
      </c>
      <c r="H49" s="14">
        <v>19.899001212516996</v>
      </c>
      <c r="I49" s="14">
        <v>19.200001</v>
      </c>
      <c r="J49" s="14">
        <v>57.603999999999999</v>
      </c>
      <c r="K49" s="15">
        <v>3.3768051365955101</v>
      </c>
      <c r="L49" s="13">
        <v>352452.34492899</v>
      </c>
      <c r="M49" s="14">
        <v>457822.80210247199</v>
      </c>
      <c r="N49" s="14">
        <v>160447.59052415501</v>
      </c>
      <c r="O49" s="14">
        <v>1505656.1727873399</v>
      </c>
      <c r="P49" s="14">
        <v>2276791.2776355301</v>
      </c>
      <c r="Q49" s="14">
        <v>2527072.4276759899</v>
      </c>
      <c r="R49" s="15"/>
      <c r="S49" s="14"/>
      <c r="T49" s="14">
        <v>26.79</v>
      </c>
      <c r="U49" s="14">
        <v>63.3</v>
      </c>
      <c r="V49" s="14">
        <v>51</v>
      </c>
      <c r="W49" s="14">
        <v>52</v>
      </c>
      <c r="X49" s="6">
        <v>34.75</v>
      </c>
      <c r="Y49" s="6"/>
      <c r="Z49" s="7"/>
      <c r="AA49" s="5">
        <v>6.8769999999999998</v>
      </c>
      <c r="AB49" s="6">
        <v>16.230762759188199</v>
      </c>
      <c r="AC49" s="6">
        <v>2.1327422003284102</v>
      </c>
      <c r="AD49" s="6">
        <v>62.6715763546798</v>
      </c>
      <c r="AE49" s="6">
        <v>18.2477339901478</v>
      </c>
      <c r="AF49" s="6">
        <v>33.168423645320203</v>
      </c>
      <c r="AG49" s="6">
        <v>22.696354679803001</v>
      </c>
      <c r="AH49" s="6">
        <v>27.646502463054201</v>
      </c>
      <c r="AI49" s="7">
        <v>9.0638587848932701</v>
      </c>
      <c r="AJ49" s="3">
        <f>supporting_data!I48</f>
        <v>1033.7988773030977</v>
      </c>
      <c r="AK49" s="3">
        <f>supporting_data!J48</f>
        <v>10.847837117556113</v>
      </c>
    </row>
    <row r="50" spans="1:37" x14ac:dyDescent="0.25">
      <c r="A50" t="s">
        <v>49</v>
      </c>
      <c r="B50" s="6">
        <v>836000</v>
      </c>
      <c r="C50" s="6">
        <v>0.50700000000000001</v>
      </c>
      <c r="D50" s="8">
        <v>34.200000000000003</v>
      </c>
      <c r="E50" s="6">
        <v>441.505603374484</v>
      </c>
      <c r="F50" s="7">
        <v>60.697181701660199</v>
      </c>
      <c r="G50" s="13">
        <v>23.0910485911668</v>
      </c>
      <c r="H50" s="14">
        <v>34.936000402492333</v>
      </c>
      <c r="I50" s="14">
        <v>19.700001</v>
      </c>
      <c r="J50" s="14">
        <v>65.094999999999999</v>
      </c>
      <c r="K50" s="15">
        <v>3.6273173264773799</v>
      </c>
      <c r="L50" s="13">
        <v>1760095.43599878</v>
      </c>
      <c r="M50" s="14">
        <v>2005576.7719119</v>
      </c>
      <c r="N50" s="14">
        <v>1708376.9694312499</v>
      </c>
      <c r="O50" s="14">
        <v>1474056.2962041099</v>
      </c>
      <c r="P50" s="14">
        <v>6923881.0936069796</v>
      </c>
      <c r="Q50" s="14">
        <v>8691451.3577912506</v>
      </c>
      <c r="R50" s="15">
        <v>0.51</v>
      </c>
      <c r="S50" s="14">
        <v>0.3</v>
      </c>
      <c r="T50" s="14">
        <v>60.17</v>
      </c>
      <c r="U50" s="14">
        <v>17.3</v>
      </c>
      <c r="V50" s="14">
        <v>97</v>
      </c>
      <c r="W50" s="14">
        <v>92</v>
      </c>
      <c r="X50" s="6">
        <v>43.8</v>
      </c>
      <c r="Y50" s="6">
        <v>19.7</v>
      </c>
      <c r="Z50" s="7">
        <v>34.799999999999997</v>
      </c>
      <c r="AA50" s="5">
        <v>12.8628</v>
      </c>
      <c r="AB50" s="6">
        <v>9.6961064244579998</v>
      </c>
      <c r="AC50" s="6">
        <v>3.2142364532019698</v>
      </c>
      <c r="AD50" s="6">
        <v>37.743711001641998</v>
      </c>
      <c r="AE50" s="6">
        <v>7.3721510673234798</v>
      </c>
      <c r="AF50" s="6">
        <v>34.460771756978701</v>
      </c>
      <c r="AG50" s="6">
        <v>19.832840722495899</v>
      </c>
      <c r="AH50" s="6">
        <v>26.658177339901499</v>
      </c>
      <c r="AI50" s="7">
        <v>22.396765188834198</v>
      </c>
      <c r="AJ50" s="3">
        <f>supporting_data!I49</f>
        <v>880.7789777544973</v>
      </c>
      <c r="AK50" s="3">
        <f>supporting_data!J49</f>
        <v>66.124407595613306</v>
      </c>
    </row>
    <row r="51" spans="1:37" x14ac:dyDescent="0.25">
      <c r="A51" t="s">
        <v>50</v>
      </c>
      <c r="B51" s="6">
        <v>1527000</v>
      </c>
      <c r="C51" s="6">
        <v>0.52800000000000002</v>
      </c>
      <c r="D51" s="8">
        <v>40.5</v>
      </c>
      <c r="E51" s="6">
        <v>1122.1218104751499</v>
      </c>
      <c r="F51" s="7">
        <v>77.887229919433594</v>
      </c>
      <c r="G51" s="13">
        <v>61.232411063021218</v>
      </c>
      <c r="H51" s="14">
        <v>34.50000045685352</v>
      </c>
      <c r="I51" s="14">
        <v>17.700001</v>
      </c>
      <c r="J51" s="14">
        <v>65.015000000000001</v>
      </c>
      <c r="K51" s="15">
        <v>2.6205411031716102</v>
      </c>
      <c r="L51" s="13">
        <v>2196585.7442529602</v>
      </c>
      <c r="M51" s="14">
        <v>3810839.8707447099</v>
      </c>
      <c r="N51" s="14">
        <v>917258.27828413295</v>
      </c>
      <c r="O51" s="14">
        <v>3667203.2384760999</v>
      </c>
      <c r="P51" s="14">
        <v>14105231.9378553</v>
      </c>
      <c r="Q51" s="14">
        <v>9849445.5432134308</v>
      </c>
      <c r="R51" s="15">
        <v>11.27</v>
      </c>
      <c r="S51" s="14">
        <v>0</v>
      </c>
      <c r="T51" s="14">
        <v>36.82</v>
      </c>
      <c r="U51" s="14">
        <v>38.4</v>
      </c>
      <c r="V51" s="14">
        <v>91</v>
      </c>
      <c r="W51" s="14">
        <v>91</v>
      </c>
      <c r="X51" s="6">
        <v>26.73</v>
      </c>
      <c r="Y51" s="6">
        <v>10.6</v>
      </c>
      <c r="Z51" s="7">
        <v>31.1</v>
      </c>
      <c r="AA51" s="5">
        <v>6.3690280000000001</v>
      </c>
      <c r="AB51" s="6">
        <v>14.220626447353199</v>
      </c>
      <c r="AC51" s="6">
        <v>2.3020689655172402</v>
      </c>
      <c r="AD51" s="6">
        <v>76.360837438423601</v>
      </c>
      <c r="AE51" s="6">
        <v>16.249967159277499</v>
      </c>
      <c r="AF51" s="6">
        <v>27.1796880131363</v>
      </c>
      <c r="AG51" s="6">
        <v>16.281855500820999</v>
      </c>
      <c r="AH51" s="6">
        <v>21.235714285714302</v>
      </c>
      <c r="AI51" s="7">
        <v>20.896814449917901</v>
      </c>
      <c r="AJ51" s="3">
        <f>supporting_data!I50</f>
        <v>23.566745773583431</v>
      </c>
      <c r="AK51" s="3">
        <f>supporting_data!J50</f>
        <v>0.86198777518593372</v>
      </c>
    </row>
    <row r="52" spans="1:37" x14ac:dyDescent="0.25">
      <c r="A52" t="s">
        <v>51</v>
      </c>
      <c r="B52" s="6">
        <v>876000</v>
      </c>
      <c r="C52" s="6">
        <v>0.51300000000000001</v>
      </c>
      <c r="D52" s="8">
        <v>43.1</v>
      </c>
      <c r="E52" s="6">
        <v>679.29024909129532</v>
      </c>
      <c r="F52" s="7">
        <v>63.745620727539098</v>
      </c>
      <c r="G52" s="13">
        <v>142.32023243528789</v>
      </c>
      <c r="H52" s="14">
        <v>42.248000152430613</v>
      </c>
      <c r="I52" s="14">
        <v>19.399999999999999</v>
      </c>
      <c r="J52" s="14">
        <v>60.76</v>
      </c>
      <c r="K52" s="15">
        <v>2.8873475910395499</v>
      </c>
      <c r="L52" s="13">
        <v>308270.36231531698</v>
      </c>
      <c r="M52" s="14">
        <v>358585.88427496102</v>
      </c>
      <c r="N52" s="14">
        <v>125489.261434938</v>
      </c>
      <c r="O52" s="14">
        <v>2075058.20798838</v>
      </c>
      <c r="P52" s="14">
        <v>1900724.4977687499</v>
      </c>
      <c r="Q52" s="14">
        <v>1855689.5165684801</v>
      </c>
      <c r="R52" s="15">
        <v>2.46</v>
      </c>
      <c r="S52" s="14">
        <v>0.1</v>
      </c>
      <c r="T52" s="14">
        <v>41.84</v>
      </c>
      <c r="U52" s="14">
        <v>41.6</v>
      </c>
      <c r="V52" s="14">
        <v>90</v>
      </c>
      <c r="W52" s="14">
        <v>98</v>
      </c>
      <c r="X52" s="6">
        <v>45.48</v>
      </c>
      <c r="Y52" s="6">
        <v>10.7</v>
      </c>
      <c r="Z52" s="7">
        <v>29.5</v>
      </c>
      <c r="AA52" s="5">
        <v>8.6195000000000004</v>
      </c>
      <c r="AB52" s="6">
        <v>18.099086987441598</v>
      </c>
      <c r="AC52" s="6">
        <v>1.7763382594417101</v>
      </c>
      <c r="AD52" s="6">
        <v>75.858292282430199</v>
      </c>
      <c r="AE52" s="6">
        <v>20.403940886699498</v>
      </c>
      <c r="AF52" s="6">
        <v>30.725763546797999</v>
      </c>
      <c r="AG52" s="6">
        <v>21.3599178981938</v>
      </c>
      <c r="AH52" s="6">
        <v>25.6115106732348</v>
      </c>
      <c r="AI52" s="7">
        <v>15.126223316913</v>
      </c>
      <c r="AJ52" s="3">
        <f>supporting_data!I51</f>
        <v>2630.5416013083295</v>
      </c>
      <c r="AK52" s="3">
        <f>supporting_data!J51</f>
        <v>22.889337107475708</v>
      </c>
    </row>
    <row r="53" spans="1:37" x14ac:dyDescent="0.25">
      <c r="A53" t="s">
        <v>52</v>
      </c>
      <c r="B53" s="6">
        <v>9429000</v>
      </c>
      <c r="C53" s="6">
        <v>0.73899999999999999</v>
      </c>
      <c r="D53" s="8">
        <v>32.799999999999997</v>
      </c>
      <c r="E53" s="6">
        <v>3317.4535932122044</v>
      </c>
      <c r="F53" s="7">
        <v>79.036430358886705</v>
      </c>
      <c r="G53" s="13">
        <v>71.479243322535297</v>
      </c>
      <c r="H53" s="14">
        <v>69.254002597240685</v>
      </c>
      <c r="I53" s="14">
        <v>32.700001</v>
      </c>
      <c r="J53" s="14">
        <v>76.504999999999995</v>
      </c>
      <c r="K53" s="15">
        <v>8.5934685561918993</v>
      </c>
      <c r="L53" s="13">
        <v>901015.40970799304</v>
      </c>
      <c r="M53" s="14">
        <v>639005.84009840596</v>
      </c>
      <c r="N53" s="14">
        <v>1108880.9213453501</v>
      </c>
      <c r="O53" s="14">
        <v>0</v>
      </c>
      <c r="P53" s="14">
        <v>787423.39314589405</v>
      </c>
      <c r="Q53" s="14">
        <v>1993567.2043440701</v>
      </c>
      <c r="R53" s="15">
        <v>2.12</v>
      </c>
      <c r="S53" s="14">
        <v>1.3</v>
      </c>
      <c r="T53" s="14">
        <v>251.55</v>
      </c>
      <c r="U53" s="14">
        <v>1</v>
      </c>
      <c r="V53" s="14">
        <v>97</v>
      </c>
      <c r="W53" s="14">
        <v>92</v>
      </c>
      <c r="X53" s="6">
        <v>33.270000000000003</v>
      </c>
      <c r="Y53" s="6">
        <v>81.099999999999994</v>
      </c>
      <c r="Z53" s="7">
        <v>46.7</v>
      </c>
      <c r="AA53" s="5">
        <v>33.886916999999997</v>
      </c>
      <c r="AB53" s="6">
        <v>9.6451503411906092</v>
      </c>
      <c r="AC53" s="6">
        <v>3.3045648604269302</v>
      </c>
      <c r="AD53" s="6">
        <v>50.511970443349803</v>
      </c>
      <c r="AE53" s="6">
        <v>8.6268308702791501</v>
      </c>
      <c r="AF53" s="6">
        <v>28.841461412151101</v>
      </c>
      <c r="AG53" s="6">
        <v>15.1970935960591</v>
      </c>
      <c r="AH53" s="6">
        <v>21.470738916256199</v>
      </c>
      <c r="AI53" s="7">
        <v>20.882840722495899</v>
      </c>
      <c r="AJ53" s="3">
        <f>supporting_data!I52</f>
        <v>56780.671686083268</v>
      </c>
      <c r="AK53" s="3">
        <f>supporting_data!J52</f>
        <v>2005.264085438906</v>
      </c>
    </row>
    <row r="54" spans="1:37" x14ac:dyDescent="0.25">
      <c r="A54" t="s">
        <v>53</v>
      </c>
      <c r="B54" s="6">
        <v>1402000</v>
      </c>
      <c r="C54" s="6">
        <v>0.52800000000000002</v>
      </c>
      <c r="D54" s="8">
        <v>42.8</v>
      </c>
      <c r="E54" s="6">
        <v>794.3410779171021</v>
      </c>
      <c r="F54" s="7">
        <v>76.527496337890597</v>
      </c>
      <c r="G54" s="13">
        <v>183.27300351894019</v>
      </c>
      <c r="H54" s="14">
        <v>24.36100046456265</v>
      </c>
      <c r="I54" s="14">
        <v>16.399999999999999</v>
      </c>
      <c r="J54" s="14">
        <v>62.972999999999999</v>
      </c>
      <c r="K54" s="15">
        <v>1.9625501873814299</v>
      </c>
      <c r="L54" s="13">
        <v>1393956.93202366</v>
      </c>
      <c r="M54" s="14">
        <v>2371576.0338367601</v>
      </c>
      <c r="N54" s="14">
        <v>776690.46637566504</v>
      </c>
      <c r="O54" s="14">
        <v>14144212.7070942</v>
      </c>
      <c r="P54" s="14">
        <v>6522207.5291250702</v>
      </c>
      <c r="Q54" s="14">
        <v>15842087.9092503</v>
      </c>
      <c r="R54" s="15">
        <v>15.09</v>
      </c>
      <c r="S54" s="14">
        <v>0.2</v>
      </c>
      <c r="T54" s="14">
        <v>43.14</v>
      </c>
      <c r="U54" s="14">
        <v>31.6</v>
      </c>
      <c r="V54" s="14">
        <v>99</v>
      </c>
      <c r="W54" s="14">
        <v>88</v>
      </c>
      <c r="X54" s="6">
        <v>42.75</v>
      </c>
      <c r="Y54" s="6">
        <v>11.3</v>
      </c>
      <c r="Z54" s="7">
        <v>35.6</v>
      </c>
      <c r="AA54" s="5">
        <v>1.3733329999999999</v>
      </c>
      <c r="AB54" s="6">
        <v>15.263004673552199</v>
      </c>
      <c r="AC54" s="6">
        <v>2.0470771756978698</v>
      </c>
      <c r="AD54" s="6">
        <v>72.610032840722496</v>
      </c>
      <c r="AE54" s="6">
        <v>17.807635467980301</v>
      </c>
      <c r="AF54" s="6">
        <v>27.948078817734</v>
      </c>
      <c r="AG54" s="6">
        <v>19.565057471264399</v>
      </c>
      <c r="AH54" s="6">
        <v>23.506288998357999</v>
      </c>
      <c r="AI54" s="7">
        <v>8.3510837438423593</v>
      </c>
      <c r="AJ54" s="3">
        <f>supporting_data!I53</f>
        <v>2708.744064831496</v>
      </c>
      <c r="AK54" s="3">
        <f>supporting_data!J53</f>
        <v>68.037669376412168</v>
      </c>
    </row>
    <row r="55" spans="1:37" x14ac:dyDescent="0.25">
      <c r="A55" t="s">
        <v>54</v>
      </c>
      <c r="B55" s="6">
        <v>1266000</v>
      </c>
      <c r="C55" s="6">
        <v>0.59099999999999997</v>
      </c>
      <c r="D55" s="8">
        <v>57.1</v>
      </c>
      <c r="E55" s="6">
        <v>1305.0632535054381</v>
      </c>
      <c r="F55" s="7">
        <v>86.747962951660199</v>
      </c>
      <c r="G55" s="13">
        <v>23.732118892919306</v>
      </c>
      <c r="H55" s="14">
        <v>44.071999207212578</v>
      </c>
      <c r="I55" s="14">
        <v>17.700001</v>
      </c>
      <c r="J55" s="14">
        <v>63.51</v>
      </c>
      <c r="K55" s="15">
        <v>2.1153147382877702</v>
      </c>
      <c r="L55" s="13">
        <v>612652.56452331797</v>
      </c>
      <c r="M55" s="14">
        <v>601391.87681224896</v>
      </c>
      <c r="N55" s="14">
        <v>328933.38678601198</v>
      </c>
      <c r="O55" s="14">
        <v>2098027.32953258</v>
      </c>
      <c r="P55" s="14">
        <v>5433025.95497829</v>
      </c>
      <c r="Q55" s="14">
        <v>3991607.9541138201</v>
      </c>
      <c r="R55" s="15">
        <v>6.54</v>
      </c>
      <c r="S55" s="14">
        <v>1.2</v>
      </c>
      <c r="T55" s="14">
        <v>75.989999999999995</v>
      </c>
      <c r="U55" s="14">
        <v>34.9</v>
      </c>
      <c r="V55" s="14">
        <v>94</v>
      </c>
      <c r="W55" s="14">
        <v>95</v>
      </c>
      <c r="X55" s="6">
        <v>30.79</v>
      </c>
      <c r="Y55" s="6">
        <v>12.5</v>
      </c>
      <c r="Z55" s="7">
        <v>34.700000000000003</v>
      </c>
      <c r="AA55" s="5">
        <v>13.133896999999999</v>
      </c>
      <c r="AB55" s="6">
        <v>12.247441909236199</v>
      </c>
      <c r="AC55" s="6">
        <v>2.3794581280788201</v>
      </c>
      <c r="AD55" s="6">
        <v>70.176009852216794</v>
      </c>
      <c r="AE55" s="6">
        <v>13.2688669950739</v>
      </c>
      <c r="AF55" s="6">
        <v>26.748177339901499</v>
      </c>
      <c r="AG55" s="6">
        <v>14.5247454844007</v>
      </c>
      <c r="AH55" s="6">
        <v>20.157454844006601</v>
      </c>
      <c r="AI55" s="7">
        <v>20.067454844006601</v>
      </c>
      <c r="AJ55" s="3">
        <f>supporting_data!I54</f>
        <v>11551.797404740935</v>
      </c>
      <c r="AK55" s="3">
        <f>supporting_data!J54</f>
        <v>201.66810088779874</v>
      </c>
    </row>
    <row r="56" spans="1:37" ht="15.75" thickBot="1" x14ac:dyDescent="0.3">
      <c r="A56" t="s">
        <v>55</v>
      </c>
      <c r="B56" s="6">
        <v>2294000</v>
      </c>
      <c r="C56" s="10">
        <v>0.56299999999999994</v>
      </c>
      <c r="D56" s="11">
        <v>50.3</v>
      </c>
      <c r="E56" s="10">
        <v>1463.9859101805419</v>
      </c>
      <c r="F56" s="12">
        <v>88.693420410156307</v>
      </c>
      <c r="G56" s="16">
        <v>37.479445183744495</v>
      </c>
      <c r="H56" s="17">
        <v>32.209998342149262</v>
      </c>
      <c r="I56" s="17">
        <v>19.600000000000001</v>
      </c>
      <c r="J56" s="17">
        <v>61.195</v>
      </c>
      <c r="K56" s="18">
        <v>2.9806080625078</v>
      </c>
      <c r="L56" s="16">
        <v>578100.03243132902</v>
      </c>
      <c r="M56" s="17">
        <v>425653.66943828098</v>
      </c>
      <c r="N56" s="17">
        <v>494009.836172449</v>
      </c>
      <c r="O56" s="17">
        <v>188089.132111096</v>
      </c>
      <c r="P56" s="17">
        <v>2824541.8930762</v>
      </c>
      <c r="Q56" s="17">
        <v>2402099.3752899598</v>
      </c>
      <c r="R56" s="18">
        <v>4.67</v>
      </c>
      <c r="S56" s="17">
        <v>0.2</v>
      </c>
      <c r="T56" s="17">
        <v>140.32</v>
      </c>
      <c r="U56" s="17">
        <v>24.6</v>
      </c>
      <c r="V56" s="17">
        <v>94</v>
      </c>
      <c r="W56" s="14">
        <v>95</v>
      </c>
      <c r="X56" s="10">
        <v>25.18</v>
      </c>
      <c r="Y56" s="6">
        <v>10.199999999999999</v>
      </c>
      <c r="Z56" s="12">
        <v>37</v>
      </c>
      <c r="AA56" s="9">
        <v>19.015438</v>
      </c>
      <c r="AB56" s="10">
        <v>10.4934503647911</v>
      </c>
      <c r="AC56" s="10">
        <v>2.5940722495894901</v>
      </c>
      <c r="AD56" s="10">
        <v>60.249868637109998</v>
      </c>
      <c r="AE56" s="10">
        <v>10.281986863710999</v>
      </c>
      <c r="AF56" s="10">
        <v>27.569326765188801</v>
      </c>
      <c r="AG56" s="10">
        <v>13.3374220032841</v>
      </c>
      <c r="AH56" s="10">
        <v>19.880738916256199</v>
      </c>
      <c r="AI56" s="12">
        <v>20.227881773399002</v>
      </c>
      <c r="AJ56" s="3">
        <f>supporting_data!I55</f>
        <v>8519.5638678122141</v>
      </c>
      <c r="AK56" s="3">
        <f>supporting_data!J55</f>
        <v>301.73156637944243</v>
      </c>
    </row>
    <row r="58" spans="1:37" x14ac:dyDescent="0.25">
      <c r="A58" t="s">
        <v>56</v>
      </c>
      <c r="B58">
        <f t="shared" ref="B58:AH58" si="0">COUNTBLANK(B3:B56)</f>
        <v>4</v>
      </c>
      <c r="C58">
        <f t="shared" si="0"/>
        <v>0</v>
      </c>
      <c r="D58">
        <f t="shared" si="0"/>
        <v>2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I58">
        <f t="shared" si="0"/>
        <v>0</v>
      </c>
      <c r="J58">
        <f t="shared" si="0"/>
        <v>0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0</v>
      </c>
      <c r="O58">
        <f t="shared" si="0"/>
        <v>0</v>
      </c>
      <c r="P58">
        <f t="shared" si="0"/>
        <v>0</v>
      </c>
      <c r="Q58">
        <f t="shared" si="0"/>
        <v>0</v>
      </c>
      <c r="R58">
        <f t="shared" si="0"/>
        <v>1</v>
      </c>
      <c r="S58">
        <f t="shared" si="0"/>
        <v>1</v>
      </c>
      <c r="T58">
        <f t="shared" si="0"/>
        <v>1</v>
      </c>
      <c r="U58">
        <f t="shared" si="0"/>
        <v>0</v>
      </c>
      <c r="V58">
        <f t="shared" si="0"/>
        <v>0</v>
      </c>
      <c r="W58">
        <f t="shared" si="0"/>
        <v>0</v>
      </c>
      <c r="X58">
        <f t="shared" si="0"/>
        <v>0</v>
      </c>
      <c r="Y58">
        <f t="shared" si="0"/>
        <v>3</v>
      </c>
      <c r="Z58">
        <f t="shared" si="0"/>
        <v>3</v>
      </c>
      <c r="AA58">
        <f t="shared" si="0"/>
        <v>0</v>
      </c>
      <c r="AB58">
        <f t="shared" si="0"/>
        <v>0</v>
      </c>
      <c r="AC58">
        <f t="shared" si="0"/>
        <v>0</v>
      </c>
      <c r="AD58">
        <f t="shared" si="0"/>
        <v>0</v>
      </c>
      <c r="AE58">
        <f t="shared" si="0"/>
        <v>0</v>
      </c>
      <c r="AF58">
        <f t="shared" si="0"/>
        <v>0</v>
      </c>
      <c r="AG58">
        <f t="shared" si="0"/>
        <v>0</v>
      </c>
      <c r="AH58">
        <f t="shared" si="0"/>
        <v>0</v>
      </c>
      <c r="AI58">
        <f t="shared" ref="AI58" si="1">COUNTBLANK(AI3:AI56)</f>
        <v>0</v>
      </c>
    </row>
    <row r="59" spans="1:37" x14ac:dyDescent="0.25">
      <c r="A59" t="s">
        <v>57</v>
      </c>
      <c r="B59" s="1">
        <f t="shared" ref="B59:AH59" si="2">B58/54</f>
        <v>7.407407407407407E-2</v>
      </c>
      <c r="C59" s="1">
        <f t="shared" si="2"/>
        <v>0</v>
      </c>
      <c r="D59" s="1">
        <f t="shared" si="2"/>
        <v>3.7037037037037035E-2</v>
      </c>
      <c r="E59" s="1">
        <f t="shared" si="2"/>
        <v>0</v>
      </c>
      <c r="F59" s="1">
        <f t="shared" si="2"/>
        <v>0</v>
      </c>
      <c r="G59" s="1">
        <f t="shared" si="2"/>
        <v>0</v>
      </c>
      <c r="H59" s="1">
        <f t="shared" si="2"/>
        <v>0</v>
      </c>
      <c r="I59" s="1">
        <f t="shared" si="2"/>
        <v>0</v>
      </c>
      <c r="J59" s="1">
        <f t="shared" si="2"/>
        <v>0</v>
      </c>
      <c r="K59" s="1">
        <f t="shared" si="2"/>
        <v>0</v>
      </c>
      <c r="L59" s="1">
        <f t="shared" si="2"/>
        <v>0</v>
      </c>
      <c r="M59" s="1">
        <f t="shared" si="2"/>
        <v>0</v>
      </c>
      <c r="N59" s="1">
        <f t="shared" si="2"/>
        <v>0</v>
      </c>
      <c r="O59" s="1">
        <f t="shared" si="2"/>
        <v>0</v>
      </c>
      <c r="P59" s="1">
        <f t="shared" si="2"/>
        <v>0</v>
      </c>
      <c r="Q59" s="1">
        <f t="shared" si="2"/>
        <v>0</v>
      </c>
      <c r="R59" s="1">
        <f t="shared" si="2"/>
        <v>1.8518518518518517E-2</v>
      </c>
      <c r="S59" s="1">
        <f t="shared" si="2"/>
        <v>1.8518518518518517E-2</v>
      </c>
      <c r="T59" s="1">
        <f t="shared" si="2"/>
        <v>1.8518518518518517E-2</v>
      </c>
      <c r="U59" s="1">
        <f t="shared" si="2"/>
        <v>0</v>
      </c>
      <c r="V59" s="1">
        <f t="shared" si="2"/>
        <v>0</v>
      </c>
      <c r="W59" s="1">
        <f t="shared" si="2"/>
        <v>0</v>
      </c>
      <c r="X59" s="1">
        <f t="shared" si="2"/>
        <v>0</v>
      </c>
      <c r="Y59" s="1">
        <f t="shared" si="2"/>
        <v>5.5555555555555552E-2</v>
      </c>
      <c r="Z59" s="1">
        <f t="shared" si="2"/>
        <v>5.5555555555555552E-2</v>
      </c>
      <c r="AA59" s="1">
        <f t="shared" si="2"/>
        <v>0</v>
      </c>
      <c r="AB59" s="1">
        <f t="shared" si="2"/>
        <v>0</v>
      </c>
      <c r="AC59" s="1">
        <f t="shared" si="2"/>
        <v>0</v>
      </c>
      <c r="AD59" s="1">
        <f t="shared" si="2"/>
        <v>0</v>
      </c>
      <c r="AE59" s="1">
        <f t="shared" si="2"/>
        <v>0</v>
      </c>
      <c r="AF59" s="1">
        <f t="shared" si="2"/>
        <v>0</v>
      </c>
      <c r="AG59" s="1">
        <f t="shared" si="2"/>
        <v>0</v>
      </c>
      <c r="AH59" s="1">
        <f t="shared" si="2"/>
        <v>0</v>
      </c>
      <c r="AI59" s="1">
        <f t="shared" ref="AI59" si="3">AI58/54</f>
        <v>0</v>
      </c>
      <c r="AJ59" s="1"/>
      <c r="AK59" s="1"/>
    </row>
  </sheetData>
  <mergeCells count="6">
    <mergeCell ref="AJ1:AK1"/>
    <mergeCell ref="B1:F1"/>
    <mergeCell ref="G1:K1"/>
    <mergeCell ref="AA1:AI1"/>
    <mergeCell ref="L1:R1"/>
    <mergeCell ref="S1:Z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6F31-FE95-4EC1-ACA0-9597B69EAB05}">
  <dimension ref="A1:J55"/>
  <sheetViews>
    <sheetView workbookViewId="0">
      <selection activeCell="F6" sqref="F6"/>
    </sheetView>
  </sheetViews>
  <sheetFormatPr baseColWidth="10" defaultRowHeight="15" x14ac:dyDescent="0.25"/>
  <sheetData>
    <row r="1" spans="1:10" x14ac:dyDescent="0.25">
      <c r="A1" s="2" t="s">
        <v>0</v>
      </c>
      <c r="B1" s="2" t="s">
        <v>70</v>
      </c>
      <c r="C1" s="2" t="s">
        <v>69</v>
      </c>
      <c r="D1" s="2" t="s">
        <v>68</v>
      </c>
      <c r="E1" s="2" t="s">
        <v>95</v>
      </c>
      <c r="F1" s="2" t="s">
        <v>96</v>
      </c>
      <c r="G1" s="2" t="s">
        <v>64</v>
      </c>
      <c r="H1" s="2" t="s">
        <v>63</v>
      </c>
      <c r="I1" s="2" t="s">
        <v>72</v>
      </c>
      <c r="J1" s="2" t="s">
        <v>73</v>
      </c>
    </row>
    <row r="2" spans="1:10" x14ac:dyDescent="0.25">
      <c r="A2" t="s">
        <v>2</v>
      </c>
      <c r="B2">
        <v>2381741</v>
      </c>
      <c r="C2">
        <v>43053054</v>
      </c>
      <c r="D2">
        <v>31510100</v>
      </c>
      <c r="E2">
        <v>196080</v>
      </c>
      <c r="F2">
        <v>5269</v>
      </c>
      <c r="G2">
        <f>D2/C2*100</f>
        <v>73.189000715257038</v>
      </c>
      <c r="H2">
        <f t="shared" ref="H2:H33" si="0">C2/B2</f>
        <v>18.076295449421242</v>
      </c>
      <c r="I2">
        <f t="shared" ref="I2:I33" si="1">(E2/C2)*1000000</f>
        <v>4554.3807414916491</v>
      </c>
      <c r="J2">
        <f>(F2/C2)*1000000</f>
        <v>122.38388477621122</v>
      </c>
    </row>
    <row r="3" spans="1:10" x14ac:dyDescent="0.25">
      <c r="A3" t="s">
        <v>3</v>
      </c>
      <c r="B3">
        <v>1246700</v>
      </c>
      <c r="C3">
        <v>31825295</v>
      </c>
      <c r="D3">
        <v>21061025</v>
      </c>
      <c r="E3">
        <v>47544</v>
      </c>
      <c r="F3">
        <v>1217</v>
      </c>
      <c r="G3">
        <f t="shared" ref="G3:G18" si="2">D3/C3*100</f>
        <v>66.176998516431667</v>
      </c>
      <c r="H3">
        <f t="shared" si="0"/>
        <v>25.527628940402664</v>
      </c>
      <c r="I3">
        <f t="shared" si="1"/>
        <v>1493.9060266369879</v>
      </c>
      <c r="J3">
        <f t="shared" ref="J3:J55" si="3">(F3/C3)*1000000</f>
        <v>38.240022598376548</v>
      </c>
    </row>
    <row r="4" spans="1:10" x14ac:dyDescent="0.25">
      <c r="A4" t="s">
        <v>4</v>
      </c>
      <c r="B4">
        <v>114760</v>
      </c>
      <c r="C4">
        <v>11801151</v>
      </c>
      <c r="D4">
        <v>5648149</v>
      </c>
      <c r="E4">
        <v>13366</v>
      </c>
      <c r="F4">
        <v>128</v>
      </c>
      <c r="G4">
        <f t="shared" si="2"/>
        <v>47.86100101591785</v>
      </c>
      <c r="H4">
        <f t="shared" si="0"/>
        <v>102.83331300104567</v>
      </c>
      <c r="I4">
        <f t="shared" si="1"/>
        <v>1132.6013877798871</v>
      </c>
      <c r="J4">
        <f t="shared" si="3"/>
        <v>10.846399643560192</v>
      </c>
    </row>
    <row r="5" spans="1:10" x14ac:dyDescent="0.25">
      <c r="A5" t="s">
        <v>5</v>
      </c>
      <c r="B5">
        <v>581730</v>
      </c>
      <c r="C5">
        <v>2303697</v>
      </c>
      <c r="D5">
        <v>1616550</v>
      </c>
      <c r="E5">
        <v>156927</v>
      </c>
      <c r="F5">
        <v>2261</v>
      </c>
      <c r="G5">
        <f t="shared" si="2"/>
        <v>70.171988764147358</v>
      </c>
      <c r="H5">
        <f t="shared" si="0"/>
        <v>3.960079418286834</v>
      </c>
      <c r="I5">
        <f t="shared" si="1"/>
        <v>68119.635524984405</v>
      </c>
      <c r="J5">
        <f t="shared" si="3"/>
        <v>981.46587854218683</v>
      </c>
    </row>
    <row r="6" spans="1:10" x14ac:dyDescent="0.25">
      <c r="A6" t="s">
        <v>6</v>
      </c>
      <c r="B6">
        <v>274220</v>
      </c>
      <c r="C6">
        <v>20321378</v>
      </c>
      <c r="D6">
        <v>6092349</v>
      </c>
      <c r="E6">
        <v>13777</v>
      </c>
      <c r="F6">
        <v>171</v>
      </c>
      <c r="G6">
        <f t="shared" si="2"/>
        <v>29.979999387836791</v>
      </c>
      <c r="H6">
        <f t="shared" si="0"/>
        <v>74.106111880971483</v>
      </c>
      <c r="I6">
        <f t="shared" si="1"/>
        <v>677.95599294496662</v>
      </c>
      <c r="J6">
        <f t="shared" si="3"/>
        <v>8.4147836824845257</v>
      </c>
    </row>
    <row r="7" spans="1:10" x14ac:dyDescent="0.25">
      <c r="A7" t="s">
        <v>7</v>
      </c>
      <c r="B7">
        <v>27830</v>
      </c>
      <c r="C7">
        <v>11530580</v>
      </c>
      <c r="D7">
        <v>1541177</v>
      </c>
      <c r="E7">
        <v>11994</v>
      </c>
      <c r="F7">
        <v>38</v>
      </c>
      <c r="G7">
        <f t="shared" si="2"/>
        <v>13.365997200487747</v>
      </c>
      <c r="H7">
        <f t="shared" si="0"/>
        <v>414.32195472511677</v>
      </c>
      <c r="I7">
        <f t="shared" si="1"/>
        <v>1040.1905194708331</v>
      </c>
      <c r="J7">
        <f t="shared" si="3"/>
        <v>3.2955844372095768</v>
      </c>
    </row>
    <row r="8" spans="1:10" x14ac:dyDescent="0.25">
      <c r="A8" t="s">
        <v>8</v>
      </c>
      <c r="B8">
        <v>475440</v>
      </c>
      <c r="C8">
        <v>25876380</v>
      </c>
      <c r="D8">
        <v>14741256</v>
      </c>
      <c r="E8">
        <v>35354</v>
      </c>
      <c r="F8">
        <v>313</v>
      </c>
      <c r="G8">
        <f t="shared" si="2"/>
        <v>56.96799938785874</v>
      </c>
      <c r="H8">
        <f t="shared" si="0"/>
        <v>54.426173649671881</v>
      </c>
      <c r="I8">
        <f t="shared" si="1"/>
        <v>1366.2652967687134</v>
      </c>
      <c r="J8">
        <f t="shared" si="3"/>
        <v>12.09597323891518</v>
      </c>
    </row>
    <row r="9" spans="1:10" x14ac:dyDescent="0.25">
      <c r="A9" t="s">
        <v>9</v>
      </c>
      <c r="B9">
        <v>4030</v>
      </c>
      <c r="C9">
        <v>549935</v>
      </c>
      <c r="D9">
        <v>364029</v>
      </c>
      <c r="E9">
        <v>83425</v>
      </c>
      <c r="F9">
        <v>1350</v>
      </c>
      <c r="G9">
        <f t="shared" si="2"/>
        <v>66.194913944375244</v>
      </c>
      <c r="H9">
        <f t="shared" si="0"/>
        <v>136.46029776674939</v>
      </c>
      <c r="I9">
        <f t="shared" si="1"/>
        <v>151699.74633365762</v>
      </c>
      <c r="J9">
        <f t="shared" si="3"/>
        <v>2454.835571476629</v>
      </c>
    </row>
    <row r="10" spans="1:10" x14ac:dyDescent="0.25">
      <c r="A10" t="s">
        <v>10</v>
      </c>
      <c r="B10">
        <v>622980</v>
      </c>
      <c r="C10">
        <v>4745185</v>
      </c>
      <c r="D10">
        <v>1982064</v>
      </c>
      <c r="E10">
        <v>11296</v>
      </c>
      <c r="F10">
        <v>100</v>
      </c>
      <c r="G10">
        <f t="shared" si="2"/>
        <v>41.770004752185635</v>
      </c>
      <c r="H10">
        <f t="shared" si="0"/>
        <v>7.6169138656136637</v>
      </c>
      <c r="I10">
        <f t="shared" si="1"/>
        <v>2380.5183570292834</v>
      </c>
      <c r="J10">
        <f t="shared" si="3"/>
        <v>21.073993953871135</v>
      </c>
    </row>
    <row r="11" spans="1:10" x14ac:dyDescent="0.25">
      <c r="A11" t="s">
        <v>11</v>
      </c>
      <c r="B11">
        <v>1284000</v>
      </c>
      <c r="C11">
        <v>15946876</v>
      </c>
      <c r="D11">
        <v>3712273</v>
      </c>
      <c r="E11">
        <v>4992</v>
      </c>
      <c r="F11">
        <v>174</v>
      </c>
      <c r="G11">
        <f t="shared" si="2"/>
        <v>23.278998344252503</v>
      </c>
      <c r="H11">
        <f t="shared" si="0"/>
        <v>12.419685358255451</v>
      </c>
      <c r="I11">
        <f t="shared" si="1"/>
        <v>313.03936896480542</v>
      </c>
      <c r="J11">
        <f t="shared" si="3"/>
        <v>10.911228004782879</v>
      </c>
    </row>
    <row r="12" spans="1:10" x14ac:dyDescent="0.25">
      <c r="A12" t="s">
        <v>12</v>
      </c>
      <c r="B12">
        <v>1861</v>
      </c>
      <c r="C12">
        <v>850886</v>
      </c>
      <c r="D12">
        <v>248152</v>
      </c>
      <c r="E12">
        <v>4068</v>
      </c>
      <c r="F12">
        <v>147</v>
      </c>
      <c r="G12">
        <f t="shared" si="2"/>
        <v>29.163953808148214</v>
      </c>
      <c r="H12">
        <f t="shared" si="0"/>
        <v>457.21977431488449</v>
      </c>
      <c r="I12">
        <f t="shared" si="1"/>
        <v>4780.8989688395395</v>
      </c>
      <c r="J12">
        <f t="shared" si="3"/>
        <v>172.76109843151727</v>
      </c>
    </row>
    <row r="13" spans="1:10" x14ac:dyDescent="0.25">
      <c r="A13" t="s">
        <v>13</v>
      </c>
      <c r="B13">
        <v>342000</v>
      </c>
      <c r="C13">
        <v>5380508</v>
      </c>
      <c r="D13">
        <v>3625010</v>
      </c>
      <c r="E13">
        <v>13588</v>
      </c>
      <c r="F13">
        <v>183</v>
      </c>
      <c r="G13">
        <f t="shared" si="2"/>
        <v>67.373006415007652</v>
      </c>
      <c r="H13">
        <f t="shared" si="0"/>
        <v>15.732479532163742</v>
      </c>
      <c r="I13">
        <f t="shared" si="1"/>
        <v>2525.4120986345529</v>
      </c>
      <c r="J13">
        <f t="shared" si="3"/>
        <v>34.011658378725578</v>
      </c>
    </row>
    <row r="14" spans="1:10" x14ac:dyDescent="0.25">
      <c r="A14" t="s">
        <v>14</v>
      </c>
      <c r="B14">
        <v>322460</v>
      </c>
      <c r="C14">
        <v>25716544</v>
      </c>
      <c r="D14">
        <v>13176900</v>
      </c>
      <c r="E14">
        <v>54863</v>
      </c>
      <c r="F14">
        <v>1059</v>
      </c>
      <c r="G14">
        <f t="shared" si="2"/>
        <v>51.239000077148781</v>
      </c>
      <c r="H14">
        <f t="shared" si="0"/>
        <v>79.751113316380327</v>
      </c>
      <c r="I14">
        <f t="shared" si="1"/>
        <v>2133.3737534872494</v>
      </c>
      <c r="J14">
        <f t="shared" si="3"/>
        <v>41.179716839090041</v>
      </c>
    </row>
    <row r="15" spans="1:10" x14ac:dyDescent="0.25">
      <c r="A15" t="s">
        <v>15</v>
      </c>
      <c r="B15">
        <v>2344860</v>
      </c>
      <c r="C15">
        <v>86790567</v>
      </c>
      <c r="D15">
        <v>39095679</v>
      </c>
      <c r="E15">
        <v>55669</v>
      </c>
      <c r="F15">
        <v>441</v>
      </c>
      <c r="G15">
        <f t="shared" si="2"/>
        <v>45.046000217972995</v>
      </c>
      <c r="H15">
        <f t="shared" si="0"/>
        <v>37.013112509915302</v>
      </c>
      <c r="I15">
        <f t="shared" si="1"/>
        <v>641.41763240237844</v>
      </c>
      <c r="J15">
        <f t="shared" si="3"/>
        <v>5.0811973609989209</v>
      </c>
    </row>
    <row r="16" spans="1:10" x14ac:dyDescent="0.25">
      <c r="A16" t="s">
        <v>16</v>
      </c>
      <c r="B16">
        <v>23200</v>
      </c>
      <c r="C16">
        <v>973560</v>
      </c>
      <c r="D16">
        <v>758549</v>
      </c>
      <c r="E16">
        <v>11750</v>
      </c>
      <c r="F16">
        <v>157</v>
      </c>
      <c r="G16">
        <f t="shared" si="2"/>
        <v>77.914971855869183</v>
      </c>
      <c r="H16">
        <f t="shared" si="0"/>
        <v>41.963793103448275</v>
      </c>
      <c r="I16">
        <f t="shared" si="1"/>
        <v>12069.107194215047</v>
      </c>
      <c r="J16">
        <f t="shared" si="3"/>
        <v>161.26381527589464</v>
      </c>
    </row>
    <row r="17" spans="1:10" x14ac:dyDescent="0.25">
      <c r="A17" t="s">
        <v>17</v>
      </c>
      <c r="B17">
        <v>1001450</v>
      </c>
      <c r="C17">
        <v>100388073</v>
      </c>
      <c r="D17">
        <v>42895824</v>
      </c>
      <c r="E17">
        <v>288441</v>
      </c>
      <c r="F17">
        <v>16736</v>
      </c>
      <c r="G17">
        <f t="shared" si="2"/>
        <v>42.730000405526262</v>
      </c>
      <c r="H17">
        <f t="shared" si="0"/>
        <v>100.24272105447102</v>
      </c>
      <c r="I17">
        <f t="shared" si="1"/>
        <v>2873.2596550588237</v>
      </c>
      <c r="J17">
        <f t="shared" si="3"/>
        <v>166.71303173634979</v>
      </c>
    </row>
    <row r="18" spans="1:10" x14ac:dyDescent="0.25">
      <c r="A18" t="s">
        <v>18</v>
      </c>
      <c r="B18">
        <v>28050</v>
      </c>
      <c r="C18">
        <v>1355986</v>
      </c>
      <c r="D18">
        <v>984812</v>
      </c>
      <c r="E18">
        <v>9477</v>
      </c>
      <c r="F18">
        <v>126</v>
      </c>
      <c r="G18">
        <f t="shared" si="2"/>
        <v>72.62700352363521</v>
      </c>
      <c r="H18">
        <f t="shared" si="0"/>
        <v>48.341746880570412</v>
      </c>
      <c r="I18">
        <f t="shared" si="1"/>
        <v>6989.0102110198777</v>
      </c>
      <c r="J18">
        <f t="shared" si="3"/>
        <v>92.921313346892958</v>
      </c>
    </row>
    <row r="19" spans="1:10" x14ac:dyDescent="0.25">
      <c r="A19" t="s">
        <v>19</v>
      </c>
      <c r="B19">
        <v>117600</v>
      </c>
      <c r="C19" s="4">
        <v>3497000</v>
      </c>
      <c r="E19">
        <v>6642</v>
      </c>
      <c r="F19">
        <v>38</v>
      </c>
      <c r="G19" s="4">
        <v>40.712000000000003</v>
      </c>
      <c r="H19" s="4">
        <f t="shared" si="0"/>
        <v>29.736394557823129</v>
      </c>
      <c r="I19">
        <f t="shared" si="1"/>
        <v>1899.342293394338</v>
      </c>
      <c r="J19">
        <f t="shared" si="3"/>
        <v>10.866456963111238</v>
      </c>
    </row>
    <row r="20" spans="1:10" x14ac:dyDescent="0.25">
      <c r="A20" t="s">
        <v>20</v>
      </c>
      <c r="B20">
        <v>17360</v>
      </c>
      <c r="C20">
        <v>1148130</v>
      </c>
      <c r="D20">
        <v>275333</v>
      </c>
      <c r="E20">
        <v>43371</v>
      </c>
      <c r="F20">
        <v>1101</v>
      </c>
      <c r="G20">
        <f>D20/C20*100</f>
        <v>23.980995183472256</v>
      </c>
      <c r="H20">
        <f t="shared" si="0"/>
        <v>66.136520737327189</v>
      </c>
      <c r="I20">
        <f t="shared" si="1"/>
        <v>37775.3390295524</v>
      </c>
      <c r="J20">
        <f t="shared" si="3"/>
        <v>958.95064147788139</v>
      </c>
    </row>
    <row r="21" spans="1:10" x14ac:dyDescent="0.25">
      <c r="A21" t="s">
        <v>21</v>
      </c>
      <c r="B21">
        <v>1136259.4099999999</v>
      </c>
      <c r="C21">
        <v>112078730</v>
      </c>
      <c r="D21">
        <v>23788710</v>
      </c>
      <c r="E21">
        <v>308134</v>
      </c>
      <c r="F21">
        <v>4675</v>
      </c>
      <c r="G21">
        <f t="shared" ref="G21:G55" si="4">D21/C21*100</f>
        <v>21.224999605188248</v>
      </c>
      <c r="H21">
        <f t="shared" si="0"/>
        <v>98.638329428664534</v>
      </c>
      <c r="I21">
        <f t="shared" si="1"/>
        <v>2749.2638433715297</v>
      </c>
      <c r="J21">
        <f t="shared" si="3"/>
        <v>41.711750302666701</v>
      </c>
    </row>
    <row r="22" spans="1:10" x14ac:dyDescent="0.25">
      <c r="A22" t="s">
        <v>22</v>
      </c>
      <c r="B22">
        <v>267670</v>
      </c>
      <c r="C22">
        <v>2172579</v>
      </c>
      <c r="D22">
        <v>1949694</v>
      </c>
      <c r="E22">
        <v>25888</v>
      </c>
      <c r="F22">
        <v>166</v>
      </c>
      <c r="G22">
        <f t="shared" si="4"/>
        <v>89.7409944586595</v>
      </c>
      <c r="H22">
        <f t="shared" si="0"/>
        <v>8.1166324205178011</v>
      </c>
      <c r="I22">
        <f t="shared" si="1"/>
        <v>11915.792245069109</v>
      </c>
      <c r="J22">
        <f t="shared" si="3"/>
        <v>76.406887850798526</v>
      </c>
    </row>
    <row r="23" spans="1:10" x14ac:dyDescent="0.25">
      <c r="A23" t="s">
        <v>23</v>
      </c>
      <c r="B23">
        <v>11300</v>
      </c>
      <c r="C23">
        <v>2347706</v>
      </c>
      <c r="D23">
        <v>1453958</v>
      </c>
      <c r="E23">
        <v>9698</v>
      </c>
      <c r="F23">
        <v>319</v>
      </c>
      <c r="G23">
        <f t="shared" si="4"/>
        <v>61.931008397133205</v>
      </c>
      <c r="H23">
        <f t="shared" si="0"/>
        <v>207.76159292035399</v>
      </c>
      <c r="I23">
        <f t="shared" si="1"/>
        <v>4130.8409144927009</v>
      </c>
      <c r="J23">
        <f t="shared" si="3"/>
        <v>135.87732024367617</v>
      </c>
    </row>
    <row r="24" spans="1:10" x14ac:dyDescent="0.25">
      <c r="A24" t="s">
        <v>24</v>
      </c>
      <c r="B24">
        <v>238540</v>
      </c>
      <c r="C24">
        <v>30417856</v>
      </c>
      <c r="D24">
        <v>17249054</v>
      </c>
      <c r="E24">
        <v>119436</v>
      </c>
      <c r="F24">
        <v>1036</v>
      </c>
      <c r="G24">
        <f t="shared" si="4"/>
        <v>56.707001308704996</v>
      </c>
      <c r="H24">
        <f t="shared" si="0"/>
        <v>127.5167938291272</v>
      </c>
      <c r="I24">
        <f t="shared" si="1"/>
        <v>3926.5094817991117</v>
      </c>
      <c r="J24">
        <f t="shared" si="3"/>
        <v>34.058942221305806</v>
      </c>
    </row>
    <row r="25" spans="1:10" x14ac:dyDescent="0.25">
      <c r="A25" t="s">
        <v>25</v>
      </c>
      <c r="B25">
        <v>245860</v>
      </c>
      <c r="C25">
        <v>12771246</v>
      </c>
      <c r="D25">
        <v>4661505</v>
      </c>
      <c r="E25">
        <v>29501</v>
      </c>
      <c r="F25">
        <v>337</v>
      </c>
      <c r="G25">
        <f t="shared" si="4"/>
        <v>36.500001644318807</v>
      </c>
      <c r="H25">
        <f t="shared" si="0"/>
        <v>51.945196453266085</v>
      </c>
      <c r="I25">
        <f t="shared" si="1"/>
        <v>2309.9547217240979</v>
      </c>
      <c r="J25">
        <f t="shared" si="3"/>
        <v>26.387401824379545</v>
      </c>
    </row>
    <row r="26" spans="1:10" x14ac:dyDescent="0.25">
      <c r="A26" t="s">
        <v>26</v>
      </c>
      <c r="B26">
        <v>36130</v>
      </c>
      <c r="C26">
        <v>1920922</v>
      </c>
      <c r="D26">
        <v>840922</v>
      </c>
      <c r="E26">
        <v>5799</v>
      </c>
      <c r="F26">
        <v>119</v>
      </c>
      <c r="G26">
        <f t="shared" si="4"/>
        <v>43.776998753723475</v>
      </c>
      <c r="H26">
        <f t="shared" si="0"/>
        <v>53.166952670910604</v>
      </c>
      <c r="I26">
        <f t="shared" si="1"/>
        <v>3018.8628169181256</v>
      </c>
      <c r="J26">
        <f t="shared" si="3"/>
        <v>61.949418039878765</v>
      </c>
    </row>
    <row r="27" spans="1:10" x14ac:dyDescent="0.25">
      <c r="A27" t="s">
        <v>27</v>
      </c>
      <c r="B27">
        <v>580370</v>
      </c>
      <c r="C27">
        <v>52573973</v>
      </c>
      <c r="D27">
        <v>14461523</v>
      </c>
      <c r="E27">
        <v>235863</v>
      </c>
      <c r="F27">
        <v>4726</v>
      </c>
      <c r="G27">
        <f t="shared" si="4"/>
        <v>27.507000469604986</v>
      </c>
      <c r="H27">
        <f t="shared" si="0"/>
        <v>90.586992780467639</v>
      </c>
      <c r="I27">
        <f t="shared" si="1"/>
        <v>4486.3073216855801</v>
      </c>
      <c r="J27">
        <f t="shared" si="3"/>
        <v>89.892388387691383</v>
      </c>
    </row>
    <row r="28" spans="1:10" x14ac:dyDescent="0.25">
      <c r="A28" t="s">
        <v>28</v>
      </c>
      <c r="B28">
        <v>30360</v>
      </c>
      <c r="C28">
        <v>2125268</v>
      </c>
      <c r="D28">
        <v>607508</v>
      </c>
      <c r="E28">
        <v>14395</v>
      </c>
      <c r="F28">
        <v>403</v>
      </c>
      <c r="G28">
        <f t="shared" si="4"/>
        <v>28.58500669092086</v>
      </c>
      <c r="H28">
        <f t="shared" si="0"/>
        <v>70.00223978919631</v>
      </c>
      <c r="I28">
        <f t="shared" si="1"/>
        <v>6773.2634190135077</v>
      </c>
      <c r="J28">
        <f t="shared" si="3"/>
        <v>189.62314399878039</v>
      </c>
    </row>
    <row r="29" spans="1:10" x14ac:dyDescent="0.25">
      <c r="A29" t="s">
        <v>29</v>
      </c>
      <c r="B29">
        <v>111370</v>
      </c>
      <c r="C29">
        <v>4937374</v>
      </c>
      <c r="D29">
        <v>2548426</v>
      </c>
      <c r="E29">
        <v>5594</v>
      </c>
      <c r="F29">
        <v>245</v>
      </c>
      <c r="G29">
        <f t="shared" si="4"/>
        <v>51.615008301984012</v>
      </c>
      <c r="H29">
        <f t="shared" si="0"/>
        <v>44.333069947023432</v>
      </c>
      <c r="I29">
        <f t="shared" si="1"/>
        <v>1132.9909380978634</v>
      </c>
      <c r="J29">
        <f t="shared" si="3"/>
        <v>49.621519455483828</v>
      </c>
    </row>
    <row r="30" spans="1:10" x14ac:dyDescent="0.25">
      <c r="A30" t="s">
        <v>30</v>
      </c>
      <c r="B30">
        <v>1759540</v>
      </c>
      <c r="C30">
        <v>6777452</v>
      </c>
      <c r="D30">
        <v>5448597</v>
      </c>
      <c r="E30">
        <v>308972</v>
      </c>
      <c r="F30">
        <v>4247</v>
      </c>
      <c r="G30">
        <f t="shared" si="4"/>
        <v>80.393000201255575</v>
      </c>
      <c r="H30">
        <f t="shared" si="0"/>
        <v>3.8518317287472863</v>
      </c>
      <c r="I30">
        <f t="shared" si="1"/>
        <v>45588.224011029517</v>
      </c>
      <c r="J30">
        <f t="shared" si="3"/>
        <v>626.63667702847624</v>
      </c>
    </row>
    <row r="31" spans="1:10" x14ac:dyDescent="0.25">
      <c r="A31" t="s">
        <v>31</v>
      </c>
      <c r="B31">
        <v>587295</v>
      </c>
      <c r="C31">
        <v>26969307</v>
      </c>
      <c r="D31">
        <v>10210849</v>
      </c>
      <c r="E31">
        <v>42869</v>
      </c>
      <c r="F31">
        <v>956</v>
      </c>
      <c r="G31">
        <f t="shared" si="4"/>
        <v>37.860998801341097</v>
      </c>
      <c r="H31">
        <f t="shared" si="0"/>
        <v>45.921226981329653</v>
      </c>
      <c r="I31">
        <f t="shared" si="1"/>
        <v>1589.5477032465092</v>
      </c>
      <c r="J31">
        <f t="shared" si="3"/>
        <v>35.44770356909801</v>
      </c>
    </row>
    <row r="32" spans="1:10" x14ac:dyDescent="0.25">
      <c r="A32" t="s">
        <v>32</v>
      </c>
      <c r="B32">
        <v>118480</v>
      </c>
      <c r="C32">
        <v>18628747</v>
      </c>
      <c r="D32">
        <v>3199301</v>
      </c>
      <c r="E32">
        <v>60494</v>
      </c>
      <c r="F32">
        <v>2177</v>
      </c>
      <c r="G32">
        <f t="shared" si="4"/>
        <v>17.173999947500494</v>
      </c>
      <c r="H32">
        <f t="shared" si="0"/>
        <v>157.2311529372046</v>
      </c>
      <c r="I32">
        <f t="shared" si="1"/>
        <v>3247.346694868957</v>
      </c>
      <c r="J32">
        <f t="shared" si="3"/>
        <v>116.86239552236123</v>
      </c>
    </row>
    <row r="33" spans="1:10" x14ac:dyDescent="0.25">
      <c r="A33" t="s">
        <v>33</v>
      </c>
      <c r="B33">
        <v>1240190</v>
      </c>
      <c r="C33">
        <v>19658031</v>
      </c>
      <c r="D33">
        <v>8479688</v>
      </c>
      <c r="E33">
        <v>14889</v>
      </c>
      <c r="F33">
        <v>539</v>
      </c>
      <c r="G33">
        <f t="shared" si="4"/>
        <v>43.135998717267263</v>
      </c>
      <c r="H33">
        <f t="shared" si="0"/>
        <v>15.850822051459858</v>
      </c>
      <c r="I33">
        <f t="shared" si="1"/>
        <v>757.40037239741866</v>
      </c>
      <c r="J33">
        <f t="shared" si="3"/>
        <v>27.418819311049006</v>
      </c>
    </row>
    <row r="34" spans="1:10" x14ac:dyDescent="0.25">
      <c r="A34" t="s">
        <v>34</v>
      </c>
      <c r="B34">
        <v>1030700</v>
      </c>
      <c r="C34">
        <v>4525696</v>
      </c>
      <c r="D34">
        <v>2466821</v>
      </c>
      <c r="E34">
        <v>33580</v>
      </c>
      <c r="F34">
        <v>715</v>
      </c>
      <c r="G34">
        <f t="shared" si="4"/>
        <v>54.506997376757084</v>
      </c>
      <c r="H34">
        <f t="shared" ref="H34:H55" si="5">C34/B34</f>
        <v>4.3908955079072474</v>
      </c>
      <c r="I34">
        <f t="shared" ref="I34:I55" si="6">(E34/C34)*1000000</f>
        <v>7419.8532115281268</v>
      </c>
      <c r="J34">
        <f t="shared" si="3"/>
        <v>157.98674944141189</v>
      </c>
    </row>
    <row r="35" spans="1:10" x14ac:dyDescent="0.25">
      <c r="A35" t="s">
        <v>35</v>
      </c>
      <c r="B35">
        <v>2040</v>
      </c>
      <c r="C35">
        <v>1265711</v>
      </c>
      <c r="D35">
        <v>515980</v>
      </c>
      <c r="E35">
        <v>10676</v>
      </c>
      <c r="F35">
        <v>31</v>
      </c>
      <c r="G35">
        <f t="shared" si="4"/>
        <v>40.76602004723037</v>
      </c>
      <c r="H35">
        <f t="shared" si="5"/>
        <v>620.44656862745103</v>
      </c>
      <c r="I35">
        <f t="shared" si="6"/>
        <v>8434.7848758523869</v>
      </c>
      <c r="J35">
        <f t="shared" si="3"/>
        <v>24.492162902905957</v>
      </c>
    </row>
    <row r="36" spans="1:10" x14ac:dyDescent="0.25">
      <c r="A36" t="s">
        <v>36</v>
      </c>
      <c r="B36">
        <v>446550</v>
      </c>
      <c r="C36">
        <v>36471769</v>
      </c>
      <c r="D36">
        <v>22975026</v>
      </c>
      <c r="E36">
        <v>860948</v>
      </c>
      <c r="F36">
        <v>12649</v>
      </c>
      <c r="G36">
        <f t="shared" si="4"/>
        <v>62.993999550721</v>
      </c>
      <c r="H36">
        <f t="shared" si="5"/>
        <v>81.674547083193374</v>
      </c>
      <c r="I36">
        <f t="shared" si="6"/>
        <v>23605.874450455089</v>
      </c>
      <c r="J36">
        <f t="shared" si="3"/>
        <v>346.81619090096785</v>
      </c>
    </row>
    <row r="37" spans="1:10" x14ac:dyDescent="0.25">
      <c r="A37" t="s">
        <v>37</v>
      </c>
      <c r="B37">
        <v>799380</v>
      </c>
      <c r="C37">
        <v>30366036</v>
      </c>
      <c r="D37">
        <v>11092106</v>
      </c>
      <c r="E37">
        <v>146316</v>
      </c>
      <c r="F37">
        <v>1864</v>
      </c>
      <c r="G37">
        <f t="shared" si="4"/>
        <v>36.52800121820313</v>
      </c>
      <c r="H37">
        <f t="shared" si="5"/>
        <v>37.986984913307815</v>
      </c>
      <c r="I37">
        <f t="shared" si="6"/>
        <v>4818.4096205378928</v>
      </c>
      <c r="J37">
        <f t="shared" si="3"/>
        <v>61.384370353772887</v>
      </c>
    </row>
    <row r="38" spans="1:10" x14ac:dyDescent="0.25">
      <c r="A38" t="s">
        <v>38</v>
      </c>
      <c r="B38">
        <v>824290</v>
      </c>
      <c r="C38">
        <v>2494530</v>
      </c>
      <c r="D38">
        <v>1273258</v>
      </c>
      <c r="E38">
        <v>125046</v>
      </c>
      <c r="F38">
        <v>3375</v>
      </c>
      <c r="G38">
        <f t="shared" si="4"/>
        <v>51.041999895771951</v>
      </c>
      <c r="H38">
        <f t="shared" si="5"/>
        <v>3.0262771597374711</v>
      </c>
      <c r="I38">
        <f t="shared" si="6"/>
        <v>50128.080239564166</v>
      </c>
      <c r="J38">
        <f t="shared" si="3"/>
        <v>1352.9602770862648</v>
      </c>
    </row>
    <row r="39" spans="1:10" x14ac:dyDescent="0.25">
      <c r="A39" t="s">
        <v>39</v>
      </c>
      <c r="B39">
        <v>1267000</v>
      </c>
      <c r="C39">
        <v>23310715</v>
      </c>
      <c r="D39">
        <v>3850231</v>
      </c>
      <c r="E39">
        <v>5849</v>
      </c>
      <c r="F39">
        <v>199</v>
      </c>
      <c r="G39">
        <f t="shared" si="4"/>
        <v>16.517000872774602</v>
      </c>
      <c r="H39">
        <f t="shared" si="5"/>
        <v>18.398354380426202</v>
      </c>
      <c r="I39">
        <f t="shared" si="6"/>
        <v>250.91465448400018</v>
      </c>
      <c r="J39">
        <f t="shared" si="3"/>
        <v>8.5368466818799842</v>
      </c>
    </row>
    <row r="40" spans="1:10" x14ac:dyDescent="0.25">
      <c r="A40" t="s">
        <v>40</v>
      </c>
      <c r="B40">
        <v>923770</v>
      </c>
      <c r="C40">
        <v>200963599</v>
      </c>
      <c r="D40">
        <v>102806948</v>
      </c>
      <c r="E40">
        <v>192431</v>
      </c>
      <c r="F40">
        <v>2469</v>
      </c>
      <c r="G40">
        <f t="shared" si="4"/>
        <v>51.156999830601158</v>
      </c>
      <c r="H40">
        <f t="shared" si="5"/>
        <v>217.54722387607305</v>
      </c>
      <c r="I40">
        <f t="shared" si="6"/>
        <v>957.54156950582876</v>
      </c>
      <c r="J40">
        <f t="shared" si="3"/>
        <v>12.285807043095401</v>
      </c>
    </row>
    <row r="41" spans="1:10" x14ac:dyDescent="0.25">
      <c r="A41" t="s">
        <v>41</v>
      </c>
      <c r="B41">
        <v>26340</v>
      </c>
      <c r="C41">
        <v>12626950</v>
      </c>
      <c r="D41">
        <v>2186104</v>
      </c>
      <c r="E41">
        <v>87627</v>
      </c>
      <c r="F41">
        <v>1089</v>
      </c>
      <c r="G41">
        <f t="shared" si="4"/>
        <v>17.313001160216839</v>
      </c>
      <c r="H41">
        <f t="shared" si="5"/>
        <v>479.3830675778284</v>
      </c>
      <c r="I41">
        <f t="shared" si="6"/>
        <v>6939.6806037879296</v>
      </c>
      <c r="J41">
        <f t="shared" si="3"/>
        <v>86.244104870930826</v>
      </c>
    </row>
    <row r="42" spans="1:10" x14ac:dyDescent="0.25">
      <c r="A42" t="s">
        <v>42</v>
      </c>
      <c r="B42">
        <v>960</v>
      </c>
      <c r="C42">
        <v>215056</v>
      </c>
      <c r="D42">
        <v>158277</v>
      </c>
      <c r="E42">
        <v>2608</v>
      </c>
      <c r="F42">
        <v>37</v>
      </c>
      <c r="G42">
        <f t="shared" si="4"/>
        <v>73.59803958038836</v>
      </c>
      <c r="H42">
        <f t="shared" si="5"/>
        <v>224.01666666666668</v>
      </c>
      <c r="I42">
        <f t="shared" si="6"/>
        <v>12127.073878431665</v>
      </c>
      <c r="J42">
        <f t="shared" si="3"/>
        <v>172.04821069860873</v>
      </c>
    </row>
    <row r="43" spans="1:10" x14ac:dyDescent="0.25">
      <c r="A43" t="s">
        <v>43</v>
      </c>
      <c r="B43">
        <v>196710</v>
      </c>
      <c r="C43">
        <v>16296364</v>
      </c>
      <c r="D43">
        <v>7765706</v>
      </c>
      <c r="E43">
        <v>72805</v>
      </c>
      <c r="F43">
        <v>1765</v>
      </c>
      <c r="G43">
        <f t="shared" si="4"/>
        <v>47.652997932544956</v>
      </c>
      <c r="H43">
        <f t="shared" si="5"/>
        <v>82.844613898632502</v>
      </c>
      <c r="I43">
        <f t="shared" si="6"/>
        <v>4467.5609847693631</v>
      </c>
      <c r="J43">
        <f t="shared" si="3"/>
        <v>108.30636821808839</v>
      </c>
    </row>
    <row r="44" spans="1:10" x14ac:dyDescent="0.25">
      <c r="A44" t="s">
        <v>44</v>
      </c>
      <c r="B44">
        <v>460</v>
      </c>
      <c r="C44">
        <v>97625</v>
      </c>
      <c r="D44">
        <v>55762</v>
      </c>
      <c r="E44">
        <v>20038</v>
      </c>
      <c r="F44">
        <v>102</v>
      </c>
      <c r="G44">
        <f t="shared" si="4"/>
        <v>57.118565941101153</v>
      </c>
      <c r="H44">
        <f t="shared" si="5"/>
        <v>212.22826086956522</v>
      </c>
      <c r="I44">
        <f t="shared" si="6"/>
        <v>205254.80153649166</v>
      </c>
      <c r="J44">
        <f t="shared" si="3"/>
        <v>1044.8143405889884</v>
      </c>
    </row>
    <row r="45" spans="1:10" x14ac:dyDescent="0.25">
      <c r="A45" t="s">
        <v>45</v>
      </c>
      <c r="B45">
        <v>72300</v>
      </c>
      <c r="C45">
        <v>7813215</v>
      </c>
      <c r="D45">
        <v>3319366</v>
      </c>
      <c r="E45">
        <v>6367</v>
      </c>
      <c r="F45">
        <v>121</v>
      </c>
      <c r="G45">
        <f t="shared" si="4"/>
        <v>42.483996664625252</v>
      </c>
      <c r="H45">
        <f t="shared" si="5"/>
        <v>108.06659751037344</v>
      </c>
      <c r="I45">
        <f t="shared" si="6"/>
        <v>814.90142022202133</v>
      </c>
      <c r="J45">
        <f t="shared" si="3"/>
        <v>15.486582667954231</v>
      </c>
    </row>
    <row r="46" spans="1:10" x14ac:dyDescent="0.25">
      <c r="A46" t="s">
        <v>46</v>
      </c>
      <c r="B46">
        <v>637660</v>
      </c>
      <c r="C46">
        <v>15442905</v>
      </c>
      <c r="D46">
        <v>7034861</v>
      </c>
      <c r="E46">
        <v>17466</v>
      </c>
      <c r="F46">
        <v>977</v>
      </c>
      <c r="G46">
        <f t="shared" si="4"/>
        <v>45.554000364568715</v>
      </c>
      <c r="H46">
        <f t="shared" si="5"/>
        <v>24.21808644105009</v>
      </c>
      <c r="I46">
        <f t="shared" si="6"/>
        <v>1131.0048206603615</v>
      </c>
      <c r="J46">
        <f t="shared" si="3"/>
        <v>63.265298854069229</v>
      </c>
    </row>
    <row r="47" spans="1:10" x14ac:dyDescent="0.25">
      <c r="A47" t="s">
        <v>47</v>
      </c>
      <c r="B47">
        <v>1219090</v>
      </c>
      <c r="C47">
        <v>58558270</v>
      </c>
      <c r="D47">
        <v>39149715</v>
      </c>
      <c r="E47">
        <v>2777660</v>
      </c>
      <c r="F47">
        <v>82261</v>
      </c>
      <c r="G47">
        <f t="shared" si="4"/>
        <v>66.855996599626323</v>
      </c>
      <c r="H47">
        <f t="shared" si="5"/>
        <v>48.034410913058103</v>
      </c>
      <c r="I47">
        <f t="shared" si="6"/>
        <v>47434.119894593881</v>
      </c>
      <c r="J47">
        <f t="shared" si="3"/>
        <v>1404.7716915134276</v>
      </c>
    </row>
    <row r="48" spans="1:10" x14ac:dyDescent="0.25">
      <c r="A48" t="s">
        <v>48</v>
      </c>
      <c r="B48">
        <v>633906.576</v>
      </c>
      <c r="C48">
        <v>11062113</v>
      </c>
      <c r="D48">
        <v>2201250</v>
      </c>
      <c r="E48">
        <v>11436</v>
      </c>
      <c r="F48">
        <v>120</v>
      </c>
      <c r="G48">
        <f t="shared" si="4"/>
        <v>19.899001212516996</v>
      </c>
      <c r="H48">
        <f t="shared" si="5"/>
        <v>17.450699233635966</v>
      </c>
      <c r="I48">
        <f t="shared" si="6"/>
        <v>1033.7988773030977</v>
      </c>
      <c r="J48">
        <f t="shared" si="3"/>
        <v>10.847837117556113</v>
      </c>
    </row>
    <row r="49" spans="1:10" x14ac:dyDescent="0.25">
      <c r="A49" t="s">
        <v>49</v>
      </c>
      <c r="B49">
        <v>1854105.405</v>
      </c>
      <c r="C49">
        <v>42813238</v>
      </c>
      <c r="D49">
        <v>14957233</v>
      </c>
      <c r="E49">
        <v>37709</v>
      </c>
      <c r="F49">
        <v>2831</v>
      </c>
      <c r="G49">
        <f t="shared" si="4"/>
        <v>34.936000402492333</v>
      </c>
      <c r="H49">
        <f t="shared" si="5"/>
        <v>23.0910485911668</v>
      </c>
      <c r="I49">
        <f t="shared" si="6"/>
        <v>880.7789777544973</v>
      </c>
      <c r="J49">
        <f t="shared" si="3"/>
        <v>66.124407595613306</v>
      </c>
    </row>
    <row r="50" spans="1:10" x14ac:dyDescent="0.25">
      <c r="A50" t="s">
        <v>50</v>
      </c>
      <c r="B50">
        <v>947300</v>
      </c>
      <c r="C50">
        <v>58005463</v>
      </c>
      <c r="D50">
        <v>20011885</v>
      </c>
      <c r="E50">
        <v>1367</v>
      </c>
      <c r="F50">
        <v>50</v>
      </c>
      <c r="G50">
        <f t="shared" si="4"/>
        <v>34.50000045685352</v>
      </c>
      <c r="H50">
        <f t="shared" si="5"/>
        <v>61.232411063021218</v>
      </c>
      <c r="I50">
        <f t="shared" si="6"/>
        <v>23.566745773583431</v>
      </c>
      <c r="J50">
        <f t="shared" si="3"/>
        <v>0.86198777518593372</v>
      </c>
    </row>
    <row r="51" spans="1:10" x14ac:dyDescent="0.25">
      <c r="A51" t="s">
        <v>51</v>
      </c>
      <c r="B51">
        <v>56790</v>
      </c>
      <c r="C51">
        <v>8082366</v>
      </c>
      <c r="D51">
        <v>3414638</v>
      </c>
      <c r="E51">
        <v>21261</v>
      </c>
      <c r="F51">
        <v>185</v>
      </c>
      <c r="G51">
        <f t="shared" si="4"/>
        <v>42.248000152430613</v>
      </c>
      <c r="H51">
        <f t="shared" si="5"/>
        <v>142.32023243528789</v>
      </c>
      <c r="I51">
        <f t="shared" si="6"/>
        <v>2630.5416013083295</v>
      </c>
      <c r="J51">
        <f t="shared" si="3"/>
        <v>22.889337107475708</v>
      </c>
    </row>
    <row r="52" spans="1:10" x14ac:dyDescent="0.25">
      <c r="A52" t="s">
        <v>52</v>
      </c>
      <c r="B52">
        <v>163610</v>
      </c>
      <c r="C52">
        <v>11694719</v>
      </c>
      <c r="D52">
        <v>8099061</v>
      </c>
      <c r="E52">
        <v>664034</v>
      </c>
      <c r="F52">
        <v>23451</v>
      </c>
      <c r="G52">
        <f t="shared" si="4"/>
        <v>69.254002597240685</v>
      </c>
      <c r="H52">
        <f t="shared" si="5"/>
        <v>71.479243322535297</v>
      </c>
      <c r="I52">
        <f t="shared" si="6"/>
        <v>56780.671686083268</v>
      </c>
      <c r="J52">
        <f t="shared" si="3"/>
        <v>2005.264085438906</v>
      </c>
    </row>
    <row r="53" spans="1:10" x14ac:dyDescent="0.25">
      <c r="A53" t="s">
        <v>53</v>
      </c>
      <c r="B53">
        <v>241550</v>
      </c>
      <c r="C53">
        <v>44269594</v>
      </c>
      <c r="D53">
        <v>10784516</v>
      </c>
      <c r="E53">
        <v>119915</v>
      </c>
      <c r="F53">
        <v>3012</v>
      </c>
      <c r="G53">
        <f t="shared" si="4"/>
        <v>24.36100046456265</v>
      </c>
      <c r="H53">
        <f t="shared" si="5"/>
        <v>183.27300351894019</v>
      </c>
      <c r="I53">
        <f t="shared" si="6"/>
        <v>2708.744064831496</v>
      </c>
      <c r="J53">
        <f t="shared" si="3"/>
        <v>68.037669376412168</v>
      </c>
    </row>
    <row r="54" spans="1:10" x14ac:dyDescent="0.25">
      <c r="A54" t="s">
        <v>54</v>
      </c>
      <c r="B54">
        <v>752610</v>
      </c>
      <c r="C54">
        <v>17861030</v>
      </c>
      <c r="D54">
        <v>7871713</v>
      </c>
      <c r="E54">
        <v>206327</v>
      </c>
      <c r="F54">
        <v>3602</v>
      </c>
      <c r="G54">
        <f t="shared" si="4"/>
        <v>44.071999207212578</v>
      </c>
      <c r="H54">
        <f t="shared" si="5"/>
        <v>23.732118892919306</v>
      </c>
      <c r="I54">
        <f t="shared" si="6"/>
        <v>11551.797404740935</v>
      </c>
      <c r="J54">
        <f t="shared" si="3"/>
        <v>201.66810088779874</v>
      </c>
    </row>
    <row r="55" spans="1:10" x14ac:dyDescent="0.25">
      <c r="A55" t="s">
        <v>55</v>
      </c>
      <c r="B55">
        <v>390760</v>
      </c>
      <c r="C55">
        <v>14645468</v>
      </c>
      <c r="D55">
        <v>4717305</v>
      </c>
      <c r="E55">
        <v>124773</v>
      </c>
      <c r="F55">
        <v>4419</v>
      </c>
      <c r="G55">
        <f t="shared" si="4"/>
        <v>32.209998342149262</v>
      </c>
      <c r="H55">
        <f t="shared" si="5"/>
        <v>37.479445183744495</v>
      </c>
      <c r="I55">
        <f t="shared" si="6"/>
        <v>8519.5638678122141</v>
      </c>
      <c r="J55">
        <f t="shared" si="3"/>
        <v>301.73156637944243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data_filtered</vt:lpstr>
      <vt:lpstr>supporting_data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Roland YONABA</dc:creator>
  <cp:lastModifiedBy>Ousmane Roland YONABA</cp:lastModifiedBy>
  <dcterms:created xsi:type="dcterms:W3CDTF">2021-05-17T08:45:29Z</dcterms:created>
  <dcterms:modified xsi:type="dcterms:W3CDTF">2021-09-15T20:37:44Z</dcterms:modified>
</cp:coreProperties>
</file>