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ca6bf052f36ad31/Desktop/GT Homework/Excel Homework/"/>
    </mc:Choice>
  </mc:AlternateContent>
  <xr:revisionPtr revIDLastSave="0" documentId="8_{E7F11983-F67D-46CB-8409-D939E9BBE539}" xr6:coauthVersionLast="47" xr6:coauthVersionMax="47" xr10:uidLastSave="{00000000-0000-0000-0000-000000000000}"/>
  <bookViews>
    <workbookView xWindow="28680" yWindow="-120" windowWidth="29040" windowHeight="15840" activeTab="5" xr2:uid="{00000000-000D-0000-FFFF-FFFF00000000}"/>
  </bookViews>
  <sheets>
    <sheet name="Pivot by  Category" sheetId="3" r:id="rId1"/>
    <sheet name="Pivot by SubCategory" sheetId="4" r:id="rId2"/>
    <sheet name="Pivot by Launch Date" sheetId="5" r:id="rId3"/>
    <sheet name="Details" sheetId="1" r:id="rId4"/>
    <sheet name="Goal Outcomes Bonus" sheetId="6" r:id="rId5"/>
    <sheet name="Backers Bonus" sheetId="7" r:id="rId6"/>
  </sheets>
  <definedNames>
    <definedName name="_xlnm._FilterDatabase" localSheetId="5" hidden="1">'Backers Bonus'!$A$1:$B$1</definedName>
    <definedName name="_xlnm._FilterDatabase" localSheetId="3" hidden="1">Details!$A$1:$T$4115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7" l="1"/>
  <c r="L6" i="7"/>
  <c r="L5" i="7"/>
  <c r="L4" i="7"/>
  <c r="L3" i="7"/>
  <c r="L2" i="7"/>
  <c r="K7" i="7"/>
  <c r="K3" i="7"/>
  <c r="K5" i="7"/>
  <c r="K4" i="7"/>
  <c r="K6" i="7"/>
  <c r="K2" i="7"/>
  <c r="C9" i="6"/>
  <c r="D5" i="6"/>
  <c r="C5" i="6"/>
  <c r="B5" i="6"/>
  <c r="D4" i="6"/>
  <c r="C4" i="6"/>
  <c r="B4" i="6"/>
  <c r="D3" i="6"/>
  <c r="C3" i="6"/>
  <c r="B3" i="6"/>
  <c r="D2" i="6"/>
  <c r="C2" i="6"/>
  <c r="B2" i="6"/>
  <c r="D13" i="6"/>
  <c r="C13" i="6"/>
  <c r="B13" i="6"/>
  <c r="D12" i="6"/>
  <c r="C12" i="6"/>
  <c r="B12" i="6"/>
  <c r="D11" i="6"/>
  <c r="C11" i="6"/>
  <c r="B11" i="6"/>
  <c r="D10" i="6"/>
  <c r="C10" i="6"/>
  <c r="B10" i="6"/>
  <c r="D9" i="6"/>
  <c r="B9" i="6"/>
  <c r="D8" i="6"/>
  <c r="C8" i="6"/>
  <c r="B8" i="6"/>
  <c r="D7" i="6"/>
  <c r="C7" i="6"/>
  <c r="B7" i="6"/>
  <c r="D6" i="6"/>
  <c r="C6" i="6"/>
  <c r="B6" i="6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5" i="6" l="1"/>
  <c r="H5" i="6" s="1"/>
  <c r="G5" i="6"/>
  <c r="F8" i="6"/>
  <c r="H8" i="6"/>
  <c r="H6" i="6"/>
  <c r="E7" i="6"/>
  <c r="F7" i="6" s="1"/>
  <c r="F5" i="6"/>
  <c r="E9" i="6"/>
  <c r="H9" i="6" s="1"/>
  <c r="E10" i="6"/>
  <c r="H10" i="6" s="1"/>
  <c r="E13" i="6"/>
  <c r="H13" i="6" s="1"/>
  <c r="E8" i="6"/>
  <c r="G8" i="6" s="1"/>
  <c r="E4" i="6"/>
  <c r="G4" i="6" s="1"/>
  <c r="E11" i="6"/>
  <c r="H11" i="6" s="1"/>
  <c r="E6" i="6"/>
  <c r="F6" i="6" s="1"/>
  <c r="E2" i="6"/>
  <c r="G2" i="6" s="1"/>
  <c r="E12" i="6"/>
  <c r="G12" i="6" s="1"/>
  <c r="E3" i="6"/>
  <c r="H3" i="6" s="1"/>
  <c r="G10" i="6" l="1"/>
  <c r="H4" i="6"/>
  <c r="G3" i="6"/>
  <c r="F11" i="6"/>
  <c r="H12" i="6"/>
  <c r="F10" i="6"/>
  <c r="F12" i="6"/>
  <c r="H2" i="6"/>
  <c r="F13" i="6"/>
  <c r="F2" i="6"/>
  <c r="F4" i="6"/>
  <c r="G6" i="6"/>
  <c r="G11" i="6"/>
  <c r="G13" i="6"/>
  <c r="F3" i="6"/>
  <c r="H7" i="6"/>
  <c r="G7" i="6"/>
  <c r="F9" i="6"/>
  <c r="G9" i="6"/>
</calcChain>
</file>

<file path=xl/sharedStrings.xml><?xml version="1.0" encoding="utf-8"?>
<sst xmlns="http://schemas.openxmlformats.org/spreadsheetml/2006/main" count="28552" uniqueCount="8418">
  <si>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</si>
  <si>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</si>
  <si>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</si>
  <si>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</si>
  <si>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</si>
  <si>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</si>
  <si>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</si>
  <si>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</si>
  <si>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</si>
  <si>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</si>
  <si>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</si>
  <si>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</si>
  <si>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</si>
  <si>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</si>
  <si>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</si>
  <si>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</si>
  <si>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</si>
  <si>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</si>
  <si>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</si>
  <si>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</si>
  <si>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</si>
  <si>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</si>
  <si>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</si>
  <si>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</si>
  <si>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</si>
  <si>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</si>
  <si>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</si>
  <si>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</si>
  <si>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</si>
  <si>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</si>
  <si>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</si>
  <si>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</si>
  <si>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</si>
  <si>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</si>
  <si>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</si>
  <si>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</si>
  <si>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</si>
  <si>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</si>
  <si>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</si>
  <si>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</si>
  <si>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</si>
  <si>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</si>
  <si>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</si>
  <si>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</si>
  <si>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</si>
  <si>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</si>
  <si>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</si>
  <si>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</si>
  <si>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</si>
  <si>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</si>
  <si>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</si>
  <si>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</si>
  <si>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</si>
  <si>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</si>
  <si>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</si>
  <si>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</si>
  <si>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</si>
  <si>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</si>
  <si>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</si>
  <si>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</si>
  <si>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</si>
  <si>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</si>
  <si>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</si>
  <si>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</si>
  <si>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</si>
  <si>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</si>
  <si>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</si>
  <si>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</si>
  <si>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</si>
  <si>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</si>
  <si>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</si>
  <si>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</si>
  <si>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</si>
  <si>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</si>
  <si>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</si>
  <si>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</si>
  <si>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</si>
  <si>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</si>
  <si>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</si>
  <si>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</si>
  <si>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</si>
  <si>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</si>
  <si>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</si>
  <si>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</si>
  <si>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</si>
  <si>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</si>
  <si>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</si>
  <si>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</si>
  <si>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</si>
  <si>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</si>
  <si>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</si>
  <si>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</si>
  <si>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</si>
  <si>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</si>
  <si>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</si>
  <si>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</si>
  <si>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</si>
  <si>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</si>
  <si>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</si>
  <si>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</si>
  <si>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</si>
  <si>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</si>
  <si>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</si>
  <si>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</si>
  <si>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</si>
  <si>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</si>
  <si>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</si>
  <si>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</si>
  <si>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</si>
  <si>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</si>
  <si>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</si>
  <si>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</si>
  <si>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</si>
  <si>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</si>
  <si>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</si>
  <si>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</si>
  <si>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</si>
  <si>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</si>
  <si>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</si>
  <si>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</si>
  <si>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</si>
  <si>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</si>
  <si>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</si>
  <si>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</si>
  <si>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</si>
  <si>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</si>
  <si>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</si>
  <si>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</si>
  <si>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</si>
  <si>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</si>
  <si>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</si>
  <si>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</si>
  <si>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</si>
  <si>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</si>
  <si>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</si>
  <si>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</si>
  <si>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</si>
  <si>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</si>
  <si>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</si>
  <si>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</si>
  <si>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</si>
  <si>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</si>
  <si>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</si>
  <si>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</si>
  <si>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</si>
  <si>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</si>
  <si>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</si>
  <si>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</si>
  <si>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</si>
  <si>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</si>
  <si>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</si>
  <si>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</si>
  <si>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</si>
  <si>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</si>
  <si>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</si>
  <si>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</si>
  <si>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</si>
  <si>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</si>
  <si>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</si>
  <si>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</si>
  <si>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</si>
  <si>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</si>
  <si>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</si>
  <si>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</si>
  <si>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</si>
  <si>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</si>
  <si>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</si>
  <si>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</si>
  <si>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</si>
  <si>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</si>
  <si>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</si>
  <si>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</si>
  <si>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</si>
  <si>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</si>
  <si>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</si>
  <si>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</si>
  <si>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</si>
  <si>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</si>
  <si>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</si>
  <si>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</si>
  <si>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</si>
  <si>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</si>
  <si>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</si>
  <si>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</si>
  <si>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</si>
  <si>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</si>
  <si>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</si>
  <si>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</si>
  <si>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</si>
  <si>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</si>
  <si>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</si>
  <si>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</si>
  <si>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</si>
  <si>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</si>
  <si>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</si>
  <si>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</si>
  <si>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</si>
  <si>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</si>
  <si>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</si>
  <si>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</si>
  <si>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</si>
  <si>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</si>
  <si>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</si>
  <si>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</si>
  <si>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</si>
  <si>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</si>
  <si>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</si>
  <si>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</si>
  <si>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</si>
  <si>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</si>
  <si>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</si>
  <si>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</si>
  <si>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</si>
  <si>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</si>
  <si>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</si>
  <si>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</si>
  <si>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</si>
  <si>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</si>
  <si>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</si>
  <si>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</si>
  <si>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</si>
  <si>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</si>
  <si>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</si>
  <si>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</si>
  <si>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</si>
  <si>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</si>
  <si>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</si>
  <si>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</si>
  <si>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</si>
  <si>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</si>
  <si>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</si>
  <si>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</si>
  <si>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</si>
  <si>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</si>
  <si>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</si>
  <si>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</si>
  <si>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</si>
  <si>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</si>
  <si>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</si>
  <si>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</si>
  <si>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</si>
  <si>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</si>
  <si>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</si>
  <si>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</si>
  <si>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</si>
  <si>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</si>
  <si>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</si>
  <si>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</si>
  <si>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</si>
  <si>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</si>
  <si>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</si>
  <si>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</si>
  <si>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</si>
  <si>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</si>
  <si>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</si>
  <si>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</si>
  <si>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</si>
  <si>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</si>
  <si>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</si>
  <si>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</si>
  <si>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</si>
  <si>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</si>
  <si>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</si>
  <si>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</si>
  <si>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</si>
  <si>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</si>
  <si>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</si>
  <si>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</si>
  <si>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</si>
  <si>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</si>
  <si>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</si>
  <si>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</si>
  <si>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</si>
  <si>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</si>
  <si>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</si>
  <si>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</si>
  <si>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</si>
  <si>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</si>
  <si>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</si>
  <si>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</si>
  <si>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</si>
  <si>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</si>
  <si>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</si>
  <si>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</si>
  <si>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</si>
  <si>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</si>
  <si>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</si>
  <si>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</si>
  <si>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</si>
  <si>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</si>
  <si>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</si>
  <si>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</si>
  <si>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</si>
  <si>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</si>
  <si>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</si>
  <si>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</si>
  <si>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</si>
  <si>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</si>
  <si>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</si>
  <si>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</si>
  <si>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</si>
  <si>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</si>
  <si>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</si>
  <si>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</si>
  <si>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</si>
  <si>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</si>
  <si>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</si>
  <si>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</si>
  <si>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</si>
  <si>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</si>
  <si>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</si>
  <si>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</si>
  <si>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</si>
  <si>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</si>
  <si>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</si>
  <si>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</si>
  <si>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</si>
  <si>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</si>
  <si>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</si>
  <si>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</si>
  <si>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</si>
  <si>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</si>
  <si>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</si>
  <si>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</si>
  <si>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</si>
  <si>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</si>
  <si>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</si>
  <si>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</si>
  <si>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</si>
  <si>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</si>
  <si>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</si>
  <si>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</si>
  <si>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</si>
  <si>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</si>
  <si>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</si>
  <si>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</si>
  <si>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</si>
  <si>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</si>
  <si>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</si>
  <si>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</si>
  <si>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</si>
  <si>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</si>
  <si>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</si>
  <si>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</si>
  <si>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</si>
  <si>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</si>
  <si>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</si>
  <si>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</si>
  <si>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</si>
  <si>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</si>
  <si>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</si>
  <si>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</si>
  <si>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</si>
  <si>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</si>
  <si>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</si>
  <si>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</si>
  <si>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</si>
  <si>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</si>
  <si>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</si>
  <si>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</si>
  <si>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</si>
  <si>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</si>
  <si>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</si>
  <si>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</si>
  <si>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</si>
  <si>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</si>
  <si>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</si>
  <si>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</si>
  <si>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</si>
  <si>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</si>
  <si>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</si>
  <si>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</si>
  <si>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</si>
  <si>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</si>
  <si>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</si>
  <si>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</si>
  <si>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</si>
  <si>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</si>
  <si>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</si>
  <si>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</si>
  <si>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</si>
  <si>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</si>
  <si>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</si>
  <si>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</si>
  <si>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</si>
  <si>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</si>
  <si>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</si>
  <si>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</si>
  <si>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</si>
  <si>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</si>
  <si>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</si>
  <si>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</si>
  <si>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</si>
  <si>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</si>
  <si>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</si>
  <si>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</si>
  <si>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</si>
  <si>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</si>
  <si>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</si>
  <si>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</si>
  <si>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</si>
  <si>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</si>
  <si>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</si>
  <si>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</si>
  <si>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</si>
  <si>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</si>
  <si>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</si>
  <si>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</si>
  <si>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</si>
  <si>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</si>
  <si>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</si>
  <si>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</si>
  <si>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</si>
  <si>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</si>
  <si>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</si>
  <si>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</si>
  <si>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</si>
  <si>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</si>
  <si>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</si>
  <si>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</si>
  <si>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</si>
  <si>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</si>
  <si>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</si>
  <si>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</si>
  <si>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</si>
  <si>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</si>
  <si>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</si>
  <si>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</si>
  <si>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</si>
  <si>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</si>
  <si>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</si>
  <si>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</si>
  <si>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</si>
  <si>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</si>
  <si>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</si>
  <si>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</si>
  <si>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</si>
  <si>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</si>
  <si>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</si>
  <si>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</si>
  <si>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</si>
  <si>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</si>
  <si>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</si>
  <si>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</si>
  <si>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</si>
  <si>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</si>
  <si>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</si>
  <si>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</si>
  <si>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</si>
  <si>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</si>
  <si>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</si>
  <si>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</si>
  <si>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</si>
  <si>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</si>
  <si>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</si>
  <si>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</si>
  <si>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</si>
  <si>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</si>
  <si>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</si>
  <si>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</si>
  <si>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</si>
  <si>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</si>
  <si>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</si>
  <si>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</si>
  <si>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</si>
  <si>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</si>
  <si>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</si>
  <si>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</si>
  <si>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</si>
  <si>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</si>
  <si>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</si>
  <si>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</si>
  <si>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</si>
  <si>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</si>
  <si>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</si>
  <si>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</si>
  <si>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</si>
  <si>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</si>
  <si>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</si>
  <si>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</si>
  <si>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</si>
  <si>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</si>
  <si>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</si>
  <si>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</si>
  <si>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</si>
  <si>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</si>
  <si>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</si>
  <si>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</si>
  <si>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</si>
  <si>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</si>
  <si>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</si>
  <si>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</si>
  <si>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</si>
  <si>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</si>
  <si>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</si>
  <si>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</si>
  <si>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</si>
  <si>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</si>
  <si>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</si>
  <si>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</si>
  <si>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</si>
  <si>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</si>
  <si>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</si>
  <si>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</si>
  <si>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</si>
  <si>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</si>
  <si>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</si>
  <si>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</si>
  <si>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</si>
  <si>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</si>
  <si>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</si>
  <si>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</si>
  <si>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</si>
  <si>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</si>
  <si>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</si>
  <si>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</si>
  <si>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</si>
  <si>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</si>
  <si>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</si>
  <si>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</si>
  <si>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</si>
  <si>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</si>
  <si>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</si>
  <si>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</si>
  <si>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</si>
  <si>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</si>
  <si>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</si>
  <si>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</si>
  <si>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</si>
  <si>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</si>
  <si>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</si>
  <si>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</si>
  <si>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</si>
  <si>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</si>
  <si>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</si>
  <si>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</si>
  <si>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</si>
  <si>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</si>
  <si>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</si>
  <si>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</si>
  <si>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</si>
  <si>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</si>
  <si>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</si>
  <si>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</si>
  <si>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</si>
  <si>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</si>
  <si>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</si>
  <si>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</si>
  <si>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</si>
  <si>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</si>
  <si>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</si>
  <si>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</si>
  <si>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</si>
  <si>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</si>
  <si>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</si>
  <si>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</si>
  <si>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</si>
  <si>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</si>
  <si>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</si>
  <si>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</si>
  <si>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</si>
  <si>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</si>
  <si>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</si>
  <si>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</si>
  <si>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</si>
  <si>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</si>
  <si>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</si>
  <si>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</si>
  <si>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</si>
  <si>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</si>
  <si>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</si>
  <si>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</si>
  <si>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</si>
  <si>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</si>
  <si>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</si>
  <si>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</si>
  <si>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</si>
  <si>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</si>
  <si>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</si>
  <si>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</si>
  <si>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</si>
  <si>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</si>
  <si>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</si>
  <si>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</si>
  <si>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</si>
  <si>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</si>
  <si>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</si>
  <si>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</si>
  <si>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</si>
  <si>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</si>
  <si>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</si>
  <si>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</si>
  <si>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</si>
  <si>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</si>
  <si>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</si>
  <si>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</si>
  <si>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</si>
  <si>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</si>
  <si>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</si>
  <si>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</si>
  <si>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</si>
  <si>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</si>
  <si>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</si>
  <si>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</si>
  <si>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</si>
  <si>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</si>
  <si>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</si>
  <si>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</si>
  <si>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</si>
  <si>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</si>
  <si>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</si>
  <si>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</si>
  <si>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</si>
  <si>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</si>
  <si>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</si>
  <si>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</si>
  <si>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</si>
  <si>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</si>
  <si>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</si>
  <si>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</si>
  <si>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</si>
  <si>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</si>
  <si>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</si>
  <si>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</si>
  <si>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</si>
  <si>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</si>
  <si>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</si>
  <si>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</si>
  <si>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</si>
  <si>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</si>
  <si>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</si>
  <si>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</si>
  <si>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</si>
  <si>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</si>
  <si>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</si>
  <si>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</si>
  <si>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</si>
  <si>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</si>
  <si>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</si>
  <si>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</si>
  <si>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</si>
  <si>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</si>
  <si>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</si>
  <si>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</si>
  <si>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</si>
  <si>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</si>
  <si>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</si>
  <si>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</si>
  <si>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</si>
  <si>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</si>
  <si>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</si>
  <si>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</si>
  <si>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</si>
  <si>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</si>
  <si>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</si>
  <si>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</si>
  <si>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</si>
  <si>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</si>
  <si>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</si>
  <si>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</si>
  <si>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</si>
  <si>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</si>
  <si>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</si>
  <si>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</si>
  <si>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</si>
  <si>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</si>
  <si>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</si>
  <si>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</si>
  <si>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</si>
  <si>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</si>
  <si>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</si>
  <si>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</si>
  <si>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</si>
  <si>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</si>
  <si>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</si>
  <si>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</si>
  <si>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</si>
  <si>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</si>
  <si>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</si>
  <si>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</si>
  <si>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</si>
  <si>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</si>
  <si>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</si>
  <si>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</si>
  <si>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</si>
  <si>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</si>
  <si>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</si>
  <si>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</si>
  <si>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</si>
  <si>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</si>
  <si>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</si>
  <si>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</si>
  <si>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</si>
  <si>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</si>
  <si>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</si>
  <si>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</si>
  <si>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</si>
  <si>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</si>
  <si>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</si>
  <si>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</si>
  <si>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</si>
  <si>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</si>
  <si>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</si>
  <si>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</si>
  <si>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</si>
  <si>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</si>
  <si>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</si>
  <si>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</si>
  <si>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</si>
  <si>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</si>
  <si>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</si>
  <si>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</si>
  <si>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</si>
  <si>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</si>
  <si>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</si>
  <si>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</si>
  <si>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</si>
  <si>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</si>
  <si>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</si>
  <si>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</si>
  <si>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</si>
  <si>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</si>
  <si>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</si>
  <si>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</si>
  <si>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</si>
  <si>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</si>
  <si>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</si>
  <si>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</si>
  <si>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</si>
  <si>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</si>
  <si>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</si>
  <si>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</si>
  <si>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</si>
  <si>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</si>
  <si>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</si>
  <si>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</si>
  <si>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</si>
  <si>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</si>
  <si>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</si>
  <si>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</si>
  <si>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</si>
  <si>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</si>
  <si>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</si>
  <si>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</si>
  <si>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</si>
  <si>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</si>
  <si>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</si>
  <si>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</si>
  <si>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</si>
  <si>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</si>
  <si>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</si>
  <si>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</si>
  <si>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</si>
  <si>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</si>
  <si>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</si>
  <si>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</si>
  <si>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</si>
  <si>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</si>
  <si>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</si>
  <si>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</si>
  <si>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</si>
  <si>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</si>
  <si>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</si>
  <si>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</si>
  <si>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</si>
  <si>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</si>
  <si>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</si>
  <si>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</si>
  <si>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</si>
  <si>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</si>
  <si>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</si>
  <si>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</si>
  <si>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</si>
  <si>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</si>
  <si>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</si>
  <si>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</si>
  <si>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</si>
  <si>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</si>
  <si>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</si>
  <si>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</si>
  <si>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</si>
  <si>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</si>
  <si>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</si>
  <si>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</si>
  <si>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</si>
  <si>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</si>
  <si>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</si>
  <si>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</si>
  <si>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</si>
  <si>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</si>
  <si>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</si>
  <si>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</si>
  <si>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</si>
  <si>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</si>
  <si>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</si>
  <si>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</si>
  <si>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</si>
  <si>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</si>
  <si>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</si>
  <si>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</si>
  <si>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</si>
  <si>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</si>
  <si>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</si>
  <si>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</si>
  <si>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</si>
  <si>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</si>
  <si>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</si>
  <si>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</si>
  <si>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</si>
  <si>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</si>
  <si>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</si>
  <si>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</si>
  <si>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</si>
  <si>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</si>
  <si>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</si>
  <si>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</si>
  <si>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</si>
  <si>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</si>
  <si>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</si>
  <si>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</si>
  <si>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</si>
  <si>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</si>
  <si>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</si>
  <si>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</si>
  <si>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</si>
  <si>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</si>
  <si>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</si>
  <si>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</si>
  <si>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</si>
  <si>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</si>
  <si>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</si>
  <si>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</si>
  <si>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</si>
  <si>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</si>
  <si>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</si>
  <si>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</si>
  <si>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</si>
  <si>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</si>
  <si>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</si>
  <si>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</si>
  <si>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</si>
  <si>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</si>
  <si>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</si>
  <si>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</si>
  <si>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</si>
  <si>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</si>
  <si>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</si>
  <si>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</si>
  <si>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</si>
  <si>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</si>
  <si>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</si>
  <si>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</si>
  <si>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</si>
  <si>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</si>
  <si>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</si>
  <si>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</si>
  <si>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</si>
  <si>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</si>
  <si>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</si>
  <si>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</si>
  <si>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</si>
  <si>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</si>
  <si>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</si>
  <si>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</si>
  <si>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</si>
  <si>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</si>
  <si>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</si>
  <si>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</si>
  <si>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</si>
  <si>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</si>
  <si>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</si>
  <si>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</si>
  <si>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</si>
  <si>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</si>
  <si>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</si>
  <si>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</si>
  <si>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</si>
  <si>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</si>
  <si>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</si>
  <si>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</si>
  <si>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</si>
  <si>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</si>
  <si>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</si>
  <si>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</si>
  <si>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</si>
  <si>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</si>
  <si>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</si>
  <si>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</si>
  <si>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</si>
  <si>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</si>
  <si>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</si>
  <si>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</si>
  <si>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</si>
  <si>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</si>
  <si>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</si>
  <si>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</si>
  <si>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</si>
  <si>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</si>
  <si>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</si>
  <si>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</si>
  <si>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</si>
  <si>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</si>
  <si>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</si>
  <si>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</si>
  <si>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</si>
  <si>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</si>
  <si>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</si>
  <si>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</si>
  <si>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</si>
  <si>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</si>
  <si>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</si>
  <si>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</si>
  <si>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</si>
  <si>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</si>
  <si>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</si>
  <si>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</si>
  <si>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</si>
  <si>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</si>
  <si>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</si>
  <si>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</si>
  <si>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</si>
  <si>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</si>
  <si>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</si>
  <si>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</si>
  <si>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</si>
  <si>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</si>
  <si>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</si>
  <si>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</si>
  <si>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</si>
  <si>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</si>
  <si>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</si>
  <si>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</si>
  <si>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</si>
  <si>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</si>
  <si>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</si>
  <si>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</si>
  <si>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</si>
  <si>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</si>
  <si>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</si>
  <si>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</si>
  <si>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</si>
  <si>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</si>
  <si>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</si>
  <si>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</si>
  <si>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</si>
  <si>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</si>
  <si>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</si>
  <si>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</si>
  <si>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</si>
  <si>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</si>
  <si>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</si>
  <si>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</si>
  <si>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</si>
  <si>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</si>
  <si>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</si>
  <si>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</si>
  <si>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</si>
  <si>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</si>
  <si>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</si>
  <si>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</si>
  <si>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</si>
  <si>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</si>
  <si>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</si>
  <si>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</si>
  <si>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</si>
  <si>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</si>
  <si>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</si>
  <si>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</si>
  <si>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</si>
  <si>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</si>
  <si>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</si>
  <si>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</si>
  <si>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</si>
  <si>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</si>
  <si>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</si>
  <si>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</si>
  <si>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</si>
  <si>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</si>
  <si>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</si>
  <si>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</si>
  <si>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</si>
  <si>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</si>
  <si>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</si>
  <si>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</si>
  <si>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</si>
  <si>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</si>
  <si>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</si>
  <si>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</si>
  <si>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</si>
  <si>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</si>
  <si>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</si>
  <si>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</si>
  <si>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</si>
  <si>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</si>
  <si>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</si>
  <si>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</si>
  <si>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</si>
  <si>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</si>
  <si>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</si>
  <si>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</si>
  <si>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</si>
  <si>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</si>
  <si>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</si>
  <si>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</si>
  <si>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</si>
  <si>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</si>
  <si>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</si>
  <si>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</si>
  <si>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</si>
  <si>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</si>
  <si>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</si>
  <si>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</si>
  <si>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</si>
  <si>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</si>
  <si>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</si>
  <si>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</si>
  <si>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</si>
  <si>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</si>
  <si>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</si>
  <si>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</si>
  <si>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</si>
  <si>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</si>
  <si>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</si>
  <si>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</si>
  <si>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</si>
  <si>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</si>
  <si>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</si>
  <si>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</si>
  <si>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</si>
  <si>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</si>
  <si>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</si>
  <si>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</si>
  <si>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</si>
  <si>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</si>
  <si>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</si>
  <si>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</si>
  <si>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</si>
  <si>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</si>
  <si>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</si>
  <si>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</si>
  <si>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</si>
  <si>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</si>
  <si>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</si>
  <si>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</si>
  <si>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</si>
  <si>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</si>
  <si>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</si>
  <si>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</si>
  <si>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</si>
  <si>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</si>
  <si>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</si>
  <si>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</si>
  <si>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</si>
  <si>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</si>
  <si>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</si>
  <si>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</si>
  <si>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</si>
  <si>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</si>
  <si>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</si>
  <si>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</si>
  <si>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</si>
  <si>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</si>
  <si>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</si>
  <si>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</si>
  <si>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</si>
  <si>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</si>
  <si>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</si>
  <si>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</si>
  <si>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</si>
  <si>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</si>
  <si>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</si>
  <si>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</si>
  <si>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</si>
  <si>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</si>
  <si>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</si>
  <si>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</si>
  <si>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</si>
  <si>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</si>
  <si>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</si>
  <si>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</si>
  <si>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</si>
  <si>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</si>
  <si>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</si>
  <si>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</si>
  <si>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</si>
  <si>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</si>
  <si>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</si>
  <si>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</si>
  <si>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</si>
  <si>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</si>
  <si>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</si>
  <si>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</si>
  <si>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</si>
  <si>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</si>
  <si>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</si>
  <si>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</si>
  <si>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</si>
  <si>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</si>
  <si>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</si>
  <si>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</si>
  <si>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</si>
  <si>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</si>
  <si>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</si>
  <si>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</si>
  <si>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</si>
  <si>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</si>
  <si>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</si>
  <si>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</si>
  <si>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</si>
  <si>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</si>
  <si>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</si>
  <si>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</si>
  <si>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</si>
  <si>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</si>
  <si>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</si>
  <si>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</si>
  <si>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</si>
  <si>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</si>
  <si>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</si>
  <si>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</si>
  <si>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</si>
  <si>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</si>
  <si>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</si>
  <si>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</si>
  <si>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</si>
  <si>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</si>
  <si>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</si>
  <si>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</si>
  <si>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</si>
  <si>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</si>
  <si>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</si>
  <si>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</si>
  <si>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</si>
  <si>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</si>
  <si>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</si>
  <si>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</si>
  <si>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</si>
  <si>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</si>
  <si>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</si>
  <si>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</si>
  <si>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</si>
  <si>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</si>
  <si>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</si>
  <si>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</si>
  <si>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</si>
  <si>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</si>
  <si>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</si>
  <si>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</si>
  <si>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</si>
  <si>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</si>
  <si>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</si>
  <si>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</si>
  <si>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</si>
  <si>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</si>
  <si>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</si>
  <si>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</si>
  <si>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</si>
  <si>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</si>
  <si>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</si>
  <si>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</si>
  <si>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</si>
  <si>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</si>
  <si>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</si>
  <si>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</si>
  <si>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</si>
  <si>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</si>
  <si>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</si>
  <si>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</si>
  <si>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</si>
  <si>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</si>
  <si>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</si>
  <si>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</si>
  <si>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</si>
  <si>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</si>
  <si>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</si>
  <si>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</si>
  <si>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</si>
  <si>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</si>
  <si>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</si>
  <si>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</si>
  <si>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</si>
  <si>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</si>
  <si>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</si>
  <si>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</si>
  <si>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</si>
  <si>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</si>
  <si>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</si>
  <si>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</si>
  <si>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</si>
  <si>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</si>
  <si>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</si>
  <si>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</si>
  <si>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</si>
  <si>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</si>
  <si>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</si>
  <si>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</si>
  <si>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</si>
  <si>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</si>
  <si>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</si>
  <si>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</si>
  <si>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</si>
  <si>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</si>
  <si>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</si>
  <si>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</si>
  <si>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</si>
  <si>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</si>
  <si>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</si>
  <si>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</si>
  <si>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</si>
  <si>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</si>
  <si>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</si>
  <si>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</si>
  <si>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</si>
  <si>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</si>
  <si>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</si>
  <si>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</si>
  <si>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</si>
  <si>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</si>
  <si>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</si>
  <si>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</si>
  <si>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</si>
  <si>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</si>
  <si>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</si>
  <si>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</si>
  <si>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</si>
  <si>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</si>
  <si>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</si>
  <si>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</si>
  <si>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</si>
  <si>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</si>
  <si>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</si>
  <si>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</si>
  <si>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</si>
  <si>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</si>
  <si>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</si>
  <si>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</si>
  <si>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</si>
  <si>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</si>
  <si>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</si>
  <si>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</si>
  <si>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</si>
  <si>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</si>
  <si>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</si>
  <si>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</si>
  <si>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</si>
  <si>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</si>
  <si>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</si>
  <si>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</si>
  <si>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</si>
  <si>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</si>
  <si>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</si>
  <si>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</si>
  <si>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</si>
  <si>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</si>
  <si>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</si>
  <si>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</si>
  <si>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</si>
  <si>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</si>
  <si>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</si>
  <si>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</si>
  <si>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</si>
  <si>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</si>
  <si>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</si>
  <si>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</si>
  <si>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</si>
  <si>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</si>
  <si>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</si>
  <si>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</si>
  <si>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</si>
  <si>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</si>
  <si>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</si>
  <si>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</si>
  <si>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</si>
  <si>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</si>
  <si>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</si>
  <si>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</si>
  <si>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</si>
  <si>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</si>
  <si>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</si>
  <si>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</si>
  <si>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</si>
  <si>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</si>
  <si>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</si>
  <si>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</si>
  <si>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</si>
  <si>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</si>
  <si>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</si>
  <si>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</si>
  <si>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</si>
  <si>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</si>
  <si>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</si>
  <si>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</si>
  <si>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</si>
  <si>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</si>
  <si>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</si>
  <si>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</si>
  <si>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</si>
  <si>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</si>
  <si>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</si>
  <si>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</si>
  <si>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</si>
  <si>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</si>
  <si>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</si>
  <si>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</si>
  <si>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</si>
  <si>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</si>
  <si>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</si>
  <si>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</si>
  <si>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</si>
  <si>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</si>
  <si>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</si>
  <si>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</si>
  <si>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</si>
  <si>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</si>
  <si>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</si>
  <si>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</si>
  <si>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</si>
  <si>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</si>
  <si>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</si>
  <si>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</si>
  <si>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</si>
  <si>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</si>
  <si>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</si>
  <si>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</si>
  <si>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</si>
  <si>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</si>
  <si>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</si>
  <si>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</si>
  <si>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</si>
  <si>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</si>
  <si>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</si>
  <si>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</si>
  <si>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</si>
  <si>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</si>
  <si>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</si>
  <si>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</si>
  <si>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</si>
  <si>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</si>
  <si>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</si>
  <si>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</si>
  <si>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</si>
  <si>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</si>
  <si>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</si>
  <si>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</si>
  <si>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</si>
  <si>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</si>
  <si>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</si>
  <si>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</si>
  <si>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</si>
  <si>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</si>
  <si>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</si>
  <si>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</si>
  <si>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</si>
  <si>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</si>
  <si>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</si>
  <si>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</si>
  <si>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</si>
  <si>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</si>
  <si>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</si>
  <si>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</si>
  <si>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</si>
  <si>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</si>
  <si>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</si>
  <si>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</si>
  <si>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</si>
  <si>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</si>
  <si>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</si>
  <si>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</si>
  <si>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</si>
  <si>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</si>
  <si>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</si>
  <si>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</si>
  <si>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</si>
  <si>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</si>
  <si>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</si>
  <si>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</si>
  <si>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</si>
  <si>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</si>
  <si>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</si>
  <si>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</si>
  <si>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</si>
  <si>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</si>
  <si>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</si>
  <si>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</si>
  <si>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</si>
  <si>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</si>
  <si>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</si>
  <si>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</si>
  <si>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</si>
  <si>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</si>
  <si>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</si>
  <si>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</si>
  <si>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</si>
  <si>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</si>
  <si>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</si>
  <si>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</si>
  <si>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</si>
  <si>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</si>
  <si>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</si>
  <si>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</si>
  <si>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</si>
  <si>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</si>
  <si>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</si>
  <si>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</si>
  <si>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</si>
  <si>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</si>
  <si>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</si>
  <si>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</si>
  <si>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</si>
  <si>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</si>
  <si>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</si>
  <si>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</si>
  <si>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</si>
  <si>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</si>
  <si>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</si>
  <si>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</si>
  <si>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</si>
  <si>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</si>
  <si>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</si>
  <si>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</si>
  <si>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</si>
  <si>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</si>
  <si>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</si>
  <si>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</si>
  <si>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</si>
  <si>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</si>
  <si>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</si>
  <si>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</si>
  <si>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</si>
  <si>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</si>
  <si>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</si>
  <si>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</si>
  <si>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</si>
  <si>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</si>
  <si>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</si>
  <si>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</si>
  <si>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</si>
  <si>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</si>
  <si>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</si>
  <si>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</si>
  <si>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</si>
  <si>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</si>
  <si>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</si>
  <si>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</si>
  <si>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</si>
  <si>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</si>
  <si>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</si>
  <si>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</si>
  <si>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</si>
  <si>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</si>
  <si>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</si>
  <si>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</si>
  <si>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</si>
  <si>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</si>
  <si>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</si>
  <si>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</si>
  <si>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</si>
  <si>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</si>
  <si>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</si>
  <si>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</si>
  <si>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</si>
  <si>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</si>
  <si>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</si>
  <si>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</si>
  <si>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</si>
  <si>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</si>
  <si>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</si>
  <si>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</si>
  <si>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</si>
  <si>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</si>
  <si>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</si>
  <si>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</si>
  <si>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</si>
  <si>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</si>
  <si>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</si>
  <si>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</si>
  <si>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</si>
  <si>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</si>
  <si>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</si>
  <si>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</si>
  <si>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</si>
  <si>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</si>
  <si>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</si>
  <si>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</si>
  <si>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</si>
  <si>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</si>
  <si>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</si>
  <si>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</si>
  <si>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</si>
  <si>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</si>
  <si>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</si>
  <si>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</si>
  <si>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</si>
  <si>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</si>
  <si>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</si>
  <si>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</si>
  <si>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</si>
  <si>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</si>
  <si>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</si>
  <si>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</si>
  <si>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</si>
  <si>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</si>
  <si>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</si>
  <si>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</si>
  <si>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</si>
  <si>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</si>
  <si>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</si>
  <si>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</si>
  <si>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</si>
  <si>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</si>
  <si>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</si>
  <si>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</si>
  <si>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</si>
  <si>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</si>
  <si>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</si>
  <si>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</si>
  <si>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</si>
  <si>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</si>
  <si>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</si>
  <si>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</si>
  <si>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</si>
  <si>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</si>
  <si>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</si>
  <si>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</si>
  <si>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</si>
  <si>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</si>
  <si>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</si>
  <si>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</si>
  <si>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</si>
  <si>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</si>
  <si>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</si>
  <si>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</si>
  <si>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</si>
  <si>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</si>
  <si>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</si>
  <si>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</si>
  <si>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</si>
  <si>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</si>
  <si>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</si>
  <si>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</si>
  <si>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</si>
  <si>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</si>
  <si>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</si>
  <si>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</si>
  <si>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</si>
  <si>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</si>
  <si>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</si>
  <si>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</si>
  <si>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</si>
  <si>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</si>
  <si>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</si>
  <si>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</si>
  <si>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</si>
  <si>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</si>
  <si>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</si>
  <si>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</si>
  <si>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</si>
  <si>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</si>
  <si>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</si>
  <si>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</si>
  <si>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</si>
  <si>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</si>
  <si>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</si>
  <si>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</si>
  <si>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</si>
  <si>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</si>
  <si>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</si>
  <si>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</si>
  <si>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</si>
  <si>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</si>
  <si>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</si>
  <si>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</si>
  <si>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</si>
  <si>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</si>
  <si>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</si>
  <si>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</si>
  <si>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</si>
  <si>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</si>
  <si>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</si>
  <si>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</si>
  <si>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</si>
  <si>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</si>
  <si>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</si>
  <si>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</si>
  <si>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</si>
  <si>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</si>
  <si>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</si>
  <si>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</si>
  <si>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</si>
  <si>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</si>
  <si>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</si>
  <si>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</si>
  <si>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</si>
  <si>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</si>
  <si>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</si>
  <si>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</si>
  <si>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</si>
  <si>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</si>
  <si>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</si>
  <si>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</si>
  <si>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</si>
  <si>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</si>
  <si>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</si>
  <si>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</si>
  <si>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</si>
  <si>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</si>
  <si>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</si>
  <si>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</si>
  <si>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</si>
  <si>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</si>
  <si>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</si>
  <si>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</si>
  <si>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</si>
  <si>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</si>
  <si>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</si>
  <si>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</si>
  <si>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</si>
  <si>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</si>
  <si>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</si>
  <si>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</si>
  <si>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</si>
  <si>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</si>
  <si>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</si>
  <si>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</si>
  <si>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</si>
  <si>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</si>
  <si>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</si>
  <si>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</si>
  <si>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</si>
  <si>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</si>
  <si>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</si>
  <si>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</si>
  <si>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</si>
  <si>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</si>
  <si>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</si>
  <si>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</si>
  <si>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</si>
  <si>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</si>
  <si>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</si>
  <si>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</si>
  <si>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</si>
  <si>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</si>
  <si>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</si>
  <si>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</si>
  <si>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</si>
  <si>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</si>
  <si>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</si>
  <si>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</si>
  <si>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</si>
  <si>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</si>
  <si>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</si>
  <si>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</si>
  <si>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</si>
  <si>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</si>
  <si>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</si>
  <si>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</si>
  <si>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</si>
  <si>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</si>
  <si>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</si>
  <si>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</si>
  <si>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</si>
  <si>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</si>
  <si>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</si>
  <si>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</si>
  <si>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</si>
  <si>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</si>
  <si>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</si>
  <si>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</si>
  <si>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</si>
  <si>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</si>
  <si>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</si>
  <si>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</si>
  <si>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</si>
  <si>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</si>
  <si>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</si>
  <si>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</si>
  <si>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</si>
  <si>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</si>
  <si>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</si>
  <si>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</si>
  <si>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</si>
  <si>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</si>
  <si>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</si>
  <si>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</si>
  <si>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</si>
  <si>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</si>
  <si>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</si>
  <si>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</si>
  <si>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</si>
  <si>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</si>
  <si>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</si>
  <si>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</si>
  <si>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</si>
  <si>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</si>
  <si>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</si>
  <si>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</si>
  <si>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</si>
  <si>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</si>
  <si>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</si>
  <si>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</si>
  <si>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</si>
  <si>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</si>
  <si>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</si>
  <si>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</si>
  <si>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</si>
  <si>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</si>
  <si>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</si>
  <si>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</si>
  <si>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</si>
  <si>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</si>
  <si>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</si>
  <si>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</si>
  <si>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</si>
  <si>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</si>
  <si>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</si>
  <si>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</si>
  <si>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</si>
  <si>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</si>
  <si>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</si>
  <si>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</si>
  <si>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</si>
  <si>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</si>
  <si>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</si>
  <si>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</si>
  <si>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</si>
  <si>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</si>
  <si>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</si>
  <si>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</si>
  <si>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</si>
  <si>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</si>
  <si>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</si>
  <si>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</si>
  <si>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</si>
  <si>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</si>
  <si>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</si>
  <si>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</si>
  <si>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</si>
  <si>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</si>
  <si>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</si>
  <si>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</si>
  <si>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</si>
  <si>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</si>
  <si>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</si>
  <si>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</si>
  <si>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</si>
  <si>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</si>
  <si>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</si>
  <si>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</si>
  <si>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</si>
  <si>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</si>
  <si>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</si>
  <si>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</si>
  <si>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</si>
  <si>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</si>
  <si>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</si>
  <si>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</si>
  <si>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</si>
  <si>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</si>
  <si>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</si>
  <si>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</si>
  <si>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</si>
  <si>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</si>
  <si>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</si>
  <si>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</si>
  <si>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</si>
  <si>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</si>
  <si>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</si>
  <si>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</si>
  <si>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</si>
  <si>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</si>
  <si>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</si>
  <si>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</si>
  <si>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</si>
  <si>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</si>
  <si>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</si>
  <si>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</si>
  <si>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</si>
  <si>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</si>
  <si>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</si>
  <si>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</si>
  <si>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</si>
  <si>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</si>
  <si>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</si>
  <si>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</si>
  <si>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</si>
  <si>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</si>
  <si>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</si>
  <si>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</si>
  <si>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</si>
  <si>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</si>
  <si>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</si>
  <si>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</si>
  <si>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</si>
  <si>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</si>
  <si>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</si>
  <si>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</si>
  <si>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</si>
  <si>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</si>
  <si>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</si>
  <si>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</si>
  <si>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</si>
  <si>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</si>
  <si>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</si>
  <si>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</si>
  <si>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</si>
  <si>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</si>
  <si>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</si>
  <si>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</si>
  <si>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</si>
  <si>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</si>
  <si>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</si>
  <si>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</si>
  <si>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</si>
  <si>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</si>
  <si>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</si>
  <si>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</si>
  <si>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</si>
  <si>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</si>
  <si>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</si>
  <si>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</si>
  <si>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</si>
  <si>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</si>
  <si>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</si>
  <si>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</si>
  <si>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</si>
  <si>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</si>
  <si>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</si>
  <si>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</si>
  <si>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</si>
  <si>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</si>
  <si>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</si>
  <si>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</si>
  <si>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</si>
  <si>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</si>
  <si>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</si>
  <si>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</si>
  <si>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</si>
  <si>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</si>
  <si>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</si>
  <si>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</si>
  <si>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</si>
  <si>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</si>
  <si>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</si>
  <si>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</si>
  <si>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</si>
  <si>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</si>
  <si>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</si>
  <si>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</si>
  <si>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</si>
  <si>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</si>
  <si>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</si>
  <si>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</si>
  <si>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</si>
  <si>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</si>
  <si>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</si>
  <si>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</si>
  <si>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</si>
  <si>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</si>
  <si>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</si>
  <si>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</si>
  <si>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</si>
  <si>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</si>
  <si>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</si>
  <si>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</si>
  <si>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</si>
  <si>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</si>
  <si>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</si>
  <si>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</si>
  <si>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</si>
  <si>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</si>
  <si>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</si>
  <si>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</si>
  <si>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</si>
  <si>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</si>
  <si>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</si>
  <si>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</si>
  <si>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</si>
  <si>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</si>
  <si>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</si>
  <si>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</si>
  <si>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</si>
  <si>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</si>
  <si>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</si>
  <si>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</si>
  <si>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</si>
  <si>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</si>
  <si>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</si>
  <si>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</si>
  <si>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</si>
  <si>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</si>
  <si>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</si>
  <si>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</si>
  <si>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</si>
  <si>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</si>
  <si>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</si>
  <si>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</si>
  <si>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</si>
  <si>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</si>
  <si>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</si>
  <si>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</si>
  <si>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</si>
  <si>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</si>
  <si>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</si>
  <si>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</si>
  <si>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</si>
  <si>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</si>
  <si>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</si>
  <si>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</si>
  <si>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</si>
  <si>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</si>
  <si>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</si>
  <si>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</si>
  <si>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</si>
  <si>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</si>
  <si>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</si>
  <si>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</si>
  <si>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</si>
  <si>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</si>
  <si>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</si>
  <si>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</si>
  <si>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</si>
  <si>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</si>
  <si>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</si>
  <si>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</si>
  <si>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</si>
  <si>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</si>
  <si>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</si>
  <si>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</si>
  <si>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</si>
  <si>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</si>
  <si>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</si>
  <si>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</si>
  <si>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</si>
  <si>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</si>
  <si>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</si>
  <si>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</si>
  <si>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</si>
  <si>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</si>
  <si>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</si>
  <si>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</si>
  <si>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</si>
  <si>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</si>
  <si>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</si>
  <si>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</si>
  <si>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</si>
  <si>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</si>
  <si>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</si>
  <si>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</si>
  <si>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</si>
  <si>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</si>
  <si>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</si>
  <si>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</si>
  <si>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</si>
  <si>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</si>
  <si>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</si>
  <si>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</si>
  <si>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</si>
  <si>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</si>
  <si>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</si>
  <si>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</si>
  <si>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</si>
  <si>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</si>
  <si>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</si>
  <si>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</si>
  <si>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</si>
  <si>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</si>
  <si>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</si>
  <si>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</si>
  <si>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</si>
  <si>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</si>
  <si>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</si>
  <si>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</si>
  <si>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</si>
  <si>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</si>
  <si>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</si>
  <si>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</si>
  <si>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</si>
  <si>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</si>
  <si>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</si>
  <si>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</si>
  <si>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</si>
  <si>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</si>
  <si>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</si>
  <si>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</si>
  <si>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</si>
  <si>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</si>
  <si>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</si>
  <si>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</si>
  <si>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</si>
  <si>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</si>
  <si>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</si>
  <si>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</si>
  <si>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</si>
  <si>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</si>
  <si>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</si>
  <si>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</si>
  <si>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</si>
  <si>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</si>
  <si>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</si>
  <si>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</si>
  <si>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</si>
  <si>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</si>
  <si>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</si>
  <si>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</si>
  <si>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</si>
  <si>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</si>
  <si>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</si>
  <si>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</si>
  <si>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</si>
  <si>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</si>
  <si>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</si>
  <si>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</si>
  <si>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</si>
  <si>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</si>
  <si>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</si>
  <si>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</si>
  <si>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</si>
  <si>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</si>
  <si>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</si>
  <si>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</si>
  <si>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</si>
  <si>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</si>
  <si>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</si>
  <si>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</si>
  <si>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</si>
  <si>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</si>
  <si>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</si>
  <si>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</si>
  <si>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</si>
  <si>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</si>
  <si>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</si>
  <si>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</si>
  <si>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</si>
  <si>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</si>
  <si>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</si>
  <si>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</si>
  <si>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</si>
  <si>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</si>
  <si>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</si>
  <si>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</si>
  <si>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</si>
  <si>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</si>
  <si>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</si>
  <si>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</si>
  <si>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</si>
  <si>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</si>
  <si>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</si>
  <si>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</si>
  <si>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</si>
  <si>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</si>
  <si>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</si>
  <si>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</si>
  <si>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</si>
  <si>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</si>
  <si>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</si>
  <si>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</si>
  <si>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</si>
  <si>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</si>
  <si>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</si>
  <si>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</si>
  <si>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</si>
  <si>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</si>
  <si>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</si>
  <si>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</si>
  <si>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</si>
  <si>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</si>
  <si>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</si>
  <si>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</si>
  <si>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</si>
  <si>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</si>
  <si>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</si>
  <si>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</si>
  <si>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</si>
  <si>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</si>
  <si>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</si>
  <si>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</si>
  <si>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</si>
  <si>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</si>
  <si>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</si>
  <si>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</si>
  <si>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</si>
  <si>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</si>
  <si>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</si>
  <si>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</si>
  <si>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</si>
  <si>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</si>
  <si>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</si>
  <si>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</si>
  <si>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</si>
  <si>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</si>
  <si>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</si>
  <si>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</si>
  <si>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</si>
  <si>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</si>
  <si>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</si>
  <si>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</si>
  <si>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</si>
  <si>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</si>
  <si>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</si>
  <si>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</si>
  <si>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</si>
  <si>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</si>
  <si>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</si>
  <si>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</si>
  <si>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</si>
  <si>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</si>
  <si>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</si>
  <si>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</si>
  <si>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</si>
  <si>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</si>
  <si>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</si>
  <si>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</si>
  <si>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</si>
  <si>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</si>
  <si>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</si>
  <si>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</si>
  <si>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</si>
  <si>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</si>
  <si>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</si>
  <si>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</si>
  <si>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</si>
  <si>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</si>
  <si>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</si>
  <si>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</si>
  <si>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</si>
  <si>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</si>
  <si>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</si>
  <si>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</si>
  <si>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</si>
  <si>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</si>
  <si>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</si>
  <si>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</si>
  <si>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</si>
  <si>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</si>
  <si>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</si>
  <si>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</si>
  <si>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</si>
  <si>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</si>
  <si>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</si>
  <si>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</si>
  <si>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</si>
  <si>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</si>
  <si>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</si>
  <si>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</si>
  <si>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</si>
  <si>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</si>
  <si>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</si>
  <si>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</si>
  <si>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</si>
  <si>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</si>
  <si>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</si>
  <si>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</si>
  <si>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</si>
  <si>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</si>
  <si>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</si>
  <si>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</si>
  <si>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</si>
  <si>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</si>
  <si>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</si>
  <si>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</si>
  <si>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</si>
  <si>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</si>
  <si>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</si>
  <si>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</si>
  <si>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</si>
  <si>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</si>
  <si>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</si>
  <si>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</si>
  <si>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</si>
  <si>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</si>
  <si>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</si>
  <si>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</si>
  <si>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</si>
  <si>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</si>
  <si>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</si>
  <si>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</si>
  <si>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</si>
  <si>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</si>
  <si>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</si>
  <si>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</si>
  <si>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</si>
  <si>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</si>
  <si>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</si>
  <si>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</si>
  <si>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</si>
  <si>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</si>
  <si>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</si>
  <si>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</si>
  <si>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</si>
  <si>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</si>
  <si>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</si>
  <si>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</si>
  <si>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</si>
  <si>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</si>
  <si>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</si>
  <si>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</si>
  <si>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</si>
  <si>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</si>
  <si>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</si>
  <si>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</si>
  <si>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</si>
  <si>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</si>
  <si>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</si>
  <si>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</si>
  <si>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</si>
  <si>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</si>
  <si>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</si>
  <si>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</si>
  <si>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</si>
  <si>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</si>
  <si>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</si>
  <si>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</si>
  <si>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</si>
  <si>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</si>
  <si>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</si>
  <si>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</si>
  <si>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</si>
  <si>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</si>
  <si>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</si>
  <si>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</si>
  <si>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</si>
  <si>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</si>
  <si>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</si>
  <si>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</si>
  <si>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</si>
  <si>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</si>
  <si>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</si>
  <si>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</si>
  <si>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</si>
  <si>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</si>
  <si>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</si>
  <si>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</si>
  <si>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</si>
  <si>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</si>
  <si>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</si>
  <si>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</si>
  <si>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</si>
  <si>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</si>
  <si>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</si>
  <si>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</si>
  <si>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</si>
  <si>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</si>
  <si>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</si>
  <si>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</si>
  <si>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</si>
  <si>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</si>
  <si>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</si>
  <si>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</si>
  <si>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</si>
  <si>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</si>
  <si>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</si>
  <si>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</si>
  <si>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</si>
  <si>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</si>
  <si>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</si>
  <si>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</si>
  <si>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</si>
  <si>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</si>
  <si>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</si>
  <si>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</si>
  <si>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</si>
  <si>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</si>
  <si>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</si>
  <si>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</si>
  <si>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</si>
  <si>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</si>
  <si>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</si>
  <si>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</si>
  <si>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</si>
  <si>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</si>
  <si>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</si>
  <si>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</si>
  <si>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</si>
  <si>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</si>
  <si>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</si>
  <si>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</si>
  <si>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</si>
  <si>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</si>
  <si>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</si>
  <si>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</si>
  <si>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</si>
  <si>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</si>
  <si>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</si>
  <si>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</si>
  <si>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</si>
  <si>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</si>
  <si>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</si>
  <si>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</si>
  <si>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</si>
  <si>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</si>
  <si>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</si>
  <si>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</si>
  <si>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</si>
  <si>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</si>
  <si>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</si>
  <si>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</si>
  <si>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</si>
  <si>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</si>
  <si>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</si>
  <si>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</si>
  <si>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</si>
  <si>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</si>
  <si>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</si>
  <si>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</si>
  <si>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</si>
  <si>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</si>
  <si>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</si>
  <si>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</si>
  <si>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</si>
  <si>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</si>
  <si>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</si>
  <si>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</si>
  <si>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</si>
  <si>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</si>
  <si>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</si>
  <si>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</si>
  <si>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</si>
  <si>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</si>
  <si>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</si>
  <si>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</si>
  <si>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</si>
  <si>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</si>
  <si>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</si>
  <si>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</si>
  <si>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</si>
  <si>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</si>
  <si>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</si>
  <si>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</si>
  <si>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</si>
  <si>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</si>
  <si>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</si>
  <si>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</si>
  <si>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</si>
  <si>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</si>
  <si>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</si>
  <si>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</si>
  <si>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</si>
  <si>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</si>
  <si>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</si>
  <si>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</si>
  <si>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</si>
  <si>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</si>
  <si>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</si>
  <si>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</si>
  <si>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</si>
  <si>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</si>
  <si>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</si>
  <si>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</si>
  <si>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</si>
  <si>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</si>
  <si>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</si>
  <si>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</si>
  <si>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</si>
  <si>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</si>
  <si>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</si>
  <si>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</si>
  <si>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</si>
  <si>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</si>
  <si>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</si>
  <si>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</si>
  <si>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</si>
  <si>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</si>
  <si>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</si>
  <si>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</si>
  <si>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</si>
  <si>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</si>
  <si>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</si>
  <si>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</si>
  <si>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</si>
  <si>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</si>
  <si>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</si>
  <si>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</si>
  <si>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</si>
  <si>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</si>
  <si>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</si>
  <si>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</si>
  <si>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</si>
  <si>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</si>
  <si>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</si>
  <si>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</si>
  <si>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</si>
  <si>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</si>
  <si>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</si>
  <si>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</si>
  <si>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</si>
  <si>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</si>
  <si>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</si>
  <si>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</si>
  <si>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</si>
  <si>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</si>
  <si>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</si>
  <si>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</si>
  <si>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</si>
  <si>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</si>
  <si>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</si>
  <si>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</si>
  <si>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</si>
  <si>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</si>
  <si>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</si>
  <si>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</si>
  <si>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</si>
  <si>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</si>
  <si>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</si>
  <si>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</si>
  <si>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</si>
  <si>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</si>
  <si>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</si>
  <si>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</si>
  <si>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</si>
  <si>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</si>
  <si>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</si>
  <si>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</si>
  <si>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</si>
  <si>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</si>
  <si>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</si>
  <si>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</si>
  <si>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</si>
  <si>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</si>
  <si>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</si>
  <si>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</si>
  <si>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</si>
  <si>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</si>
  <si>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</si>
  <si>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</si>
  <si>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</si>
  <si>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</si>
  <si>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</si>
  <si>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</si>
  <si>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</si>
  <si>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</si>
  <si>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</si>
  <si>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</si>
  <si>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</si>
  <si>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</si>
  <si>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</si>
  <si>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</si>
  <si>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</si>
  <si>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</si>
  <si>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</si>
  <si>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</si>
  <si>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</si>
  <si>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</si>
  <si>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</si>
  <si>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</si>
  <si>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</si>
  <si>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</si>
  <si>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</si>
  <si>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</si>
  <si>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</si>
  <si>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</si>
  <si>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</si>
  <si>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</si>
  <si>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</si>
  <si>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</si>
  <si>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</si>
  <si>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</si>
  <si>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</si>
  <si>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</si>
  <si>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</si>
  <si>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</si>
  <si>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</si>
  <si>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</si>
  <si>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</si>
  <si>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</si>
  <si>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</si>
  <si>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</si>
  <si>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</si>
  <si>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</si>
  <si>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</si>
  <si>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</si>
  <si>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</si>
  <si>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</si>
  <si>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</si>
  <si>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</si>
  <si>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</si>
  <si>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</si>
  <si>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</si>
  <si>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</si>
  <si>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</si>
  <si>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</si>
  <si>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</si>
  <si>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</si>
  <si>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</si>
  <si>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</si>
  <si>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</si>
  <si>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</si>
  <si>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</si>
  <si>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</si>
  <si>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</si>
  <si>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</si>
  <si>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</si>
  <si>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</si>
  <si>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</si>
  <si>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</si>
  <si>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</si>
  <si>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</si>
  <si>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</si>
  <si>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</si>
  <si>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</si>
  <si>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</si>
  <si>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</si>
  <si>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</si>
  <si>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</si>
  <si>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</si>
  <si>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</si>
  <si>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</si>
  <si>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</si>
  <si>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</si>
  <si>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</si>
  <si>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</si>
  <si>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</si>
  <si>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</si>
  <si>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</si>
  <si>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</si>
  <si>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</si>
  <si>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</si>
  <si>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</si>
  <si>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</si>
  <si>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</si>
  <si>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</si>
  <si>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</si>
  <si>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</si>
  <si>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</si>
  <si>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</si>
  <si>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</si>
  <si>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</si>
  <si>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</si>
  <si>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</si>
  <si>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</si>
  <si>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</si>
  <si>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</si>
  <si>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</si>
  <si>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</si>
  <si>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</si>
  <si>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</si>
  <si>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</si>
  <si>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</si>
  <si>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</si>
  <si>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</si>
  <si>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</si>
  <si>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</si>
  <si>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</si>
  <si>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</si>
  <si>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</si>
  <si>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</si>
  <si>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</si>
  <si>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</si>
  <si>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</si>
  <si>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</si>
  <si>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</si>
  <si>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</si>
  <si>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</si>
  <si>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</si>
  <si>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</si>
  <si>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</si>
  <si>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</si>
  <si>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</si>
  <si>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</si>
  <si>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</si>
  <si>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</si>
  <si>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</si>
  <si>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</si>
  <si>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</si>
  <si>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</si>
  <si>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</si>
  <si>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</si>
  <si>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</si>
  <si>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</si>
  <si>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</si>
  <si>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</si>
  <si>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</si>
  <si>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</si>
  <si>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</si>
  <si>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</si>
  <si>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</si>
  <si>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</si>
  <si>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</si>
  <si>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</si>
  <si>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</si>
  <si>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</si>
  <si>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</si>
  <si>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</si>
  <si>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</si>
  <si>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</si>
  <si>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</si>
  <si>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</si>
  <si>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</si>
  <si>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</si>
  <si>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</si>
  <si>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</si>
  <si>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</si>
  <si>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</si>
  <si>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</si>
  <si>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</si>
  <si>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</si>
  <si>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</si>
  <si>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</si>
  <si>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</si>
  <si>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</si>
  <si>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</si>
  <si>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</si>
  <si>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</si>
  <si>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</si>
  <si>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</si>
  <si>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</si>
  <si>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</si>
  <si>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</si>
  <si>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</si>
  <si>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</si>
  <si>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</si>
  <si>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</si>
  <si>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</si>
  <si>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</si>
  <si>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</si>
  <si>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</si>
  <si>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</si>
  <si>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</si>
  <si>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</si>
  <si>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</si>
  <si>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</si>
  <si>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</si>
  <si>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</si>
  <si>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</si>
  <si>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</si>
  <si>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</si>
  <si>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</si>
  <si>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</si>
  <si>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</si>
  <si>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</si>
  <si>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</si>
  <si>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</si>
  <si>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</si>
  <si>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</si>
  <si>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</si>
  <si>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</si>
  <si>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</si>
  <si>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</si>
  <si>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</si>
  <si>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</si>
  <si>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</si>
  <si>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</si>
  <si>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</si>
  <si>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</si>
  <si>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</si>
  <si>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</si>
  <si>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</si>
  <si>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</si>
  <si>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</si>
  <si>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</si>
  <si>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</si>
  <si>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</si>
  <si>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</si>
  <si>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</si>
  <si>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</si>
  <si>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</si>
  <si>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</si>
  <si>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</si>
  <si>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</si>
  <si>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</si>
  <si>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</si>
  <si>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</si>
  <si>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</si>
  <si>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</si>
  <si>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</si>
  <si>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</si>
  <si>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</si>
  <si>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</si>
  <si>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</si>
  <si>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</si>
  <si>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</si>
  <si>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</si>
  <si>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</si>
  <si>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</si>
  <si>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</si>
  <si>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</si>
  <si>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</si>
  <si>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</si>
  <si>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</si>
  <si>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</si>
  <si>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</si>
  <si>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</si>
  <si>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</si>
  <si>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</si>
  <si>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</si>
  <si>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</si>
  <si>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</si>
  <si>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</si>
  <si>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</si>
  <si>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</si>
  <si>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</si>
  <si>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</si>
  <si>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</si>
  <si>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</si>
  <si>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</si>
  <si>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</si>
  <si>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</si>
  <si>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</si>
  <si>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</si>
  <si>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</si>
  <si>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</si>
  <si>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</si>
  <si>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</si>
  <si>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</si>
  <si>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</si>
  <si>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</si>
  <si>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</si>
  <si>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</si>
  <si>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</si>
  <si>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</si>
  <si>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</si>
  <si>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</si>
  <si>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</si>
  <si>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</si>
  <si>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</si>
  <si>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</si>
  <si>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</si>
  <si>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</si>
  <si>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</si>
  <si>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</si>
  <si>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</si>
  <si>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</si>
  <si>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</si>
  <si>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</si>
  <si>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</si>
  <si>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</si>
  <si>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</si>
  <si>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</si>
  <si>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</si>
  <si>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</si>
  <si>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</si>
  <si>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</si>
  <si>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</si>
  <si>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</si>
  <si>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</si>
  <si>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</si>
  <si>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</si>
  <si>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</si>
  <si>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</si>
  <si>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</si>
  <si>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</si>
  <si>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</si>
  <si>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</si>
  <si>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</si>
  <si>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</si>
  <si>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</si>
  <si>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</si>
  <si>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</si>
  <si>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</si>
  <si>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</si>
  <si>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</si>
  <si>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</si>
  <si>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</si>
  <si>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</si>
  <si>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</si>
  <si>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</si>
  <si>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</si>
  <si>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</si>
  <si>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</si>
  <si>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</si>
  <si>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</si>
  <si>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</si>
  <si>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</si>
  <si>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</si>
  <si>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</si>
  <si>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</si>
  <si>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</si>
  <si>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</si>
  <si>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</si>
  <si>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</si>
  <si>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</si>
  <si>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</si>
  <si>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</si>
  <si>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</si>
  <si>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</si>
  <si>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</si>
  <si>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</si>
  <si>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</si>
  <si>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</si>
  <si>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</si>
  <si>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</si>
  <si>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</si>
  <si>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</si>
  <si>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</si>
  <si>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</si>
  <si>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</si>
  <si>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</si>
  <si>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</si>
  <si>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</si>
  <si>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</si>
  <si>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</si>
  <si>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</si>
  <si>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</si>
  <si>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</si>
  <si>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</si>
  <si>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</si>
  <si>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</si>
  <si>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</si>
  <si>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</si>
  <si>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</si>
  <si>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</si>
  <si>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</si>
  <si>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</si>
  <si>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</si>
  <si>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</si>
  <si>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</si>
  <si>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</si>
  <si>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</si>
  <si>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</si>
  <si>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</si>
  <si>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</si>
  <si>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</si>
  <si>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</si>
  <si>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</si>
  <si>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</si>
  <si>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</si>
  <si>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</si>
  <si>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</si>
  <si>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</si>
  <si>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</si>
  <si>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</si>
  <si>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</si>
  <si>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</si>
  <si>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</si>
  <si>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</si>
  <si>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</si>
  <si>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</si>
  <si>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</si>
  <si>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</si>
  <si>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</si>
  <si>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</si>
  <si>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</si>
  <si>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</si>
  <si>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</si>
  <si>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</si>
  <si>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</si>
  <si>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</si>
  <si>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</si>
  <si>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</si>
  <si>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</si>
  <si>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</si>
  <si>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</si>
  <si>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</si>
  <si>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</si>
  <si>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</si>
  <si>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</si>
  <si>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</si>
  <si>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</si>
  <si>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</si>
  <si>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</si>
  <si>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</si>
  <si>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</si>
  <si>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</si>
  <si>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</si>
  <si>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</si>
  <si>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</si>
  <si>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</si>
  <si>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</si>
  <si>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</si>
  <si>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</si>
  <si>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</si>
  <si>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</si>
  <si>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</si>
  <si>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</si>
  <si>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</si>
  <si>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</si>
  <si>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</si>
  <si>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</si>
  <si>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</si>
  <si>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</si>
  <si>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</si>
  <si>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</si>
  <si>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</si>
  <si>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</si>
  <si>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</si>
  <si>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</si>
  <si>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</si>
  <si>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</si>
  <si>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</si>
  <si>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</si>
  <si>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</si>
  <si>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</si>
  <si>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</si>
  <si>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</si>
  <si>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</si>
  <si>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</si>
  <si>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</si>
  <si>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</si>
  <si>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</si>
  <si>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</si>
  <si>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</si>
  <si>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</si>
  <si>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</si>
  <si>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</si>
  <si>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</si>
  <si>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</si>
  <si>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</si>
  <si>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</si>
  <si>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</si>
  <si>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</si>
  <si>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</si>
  <si>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</si>
  <si>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</si>
  <si>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</si>
  <si>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</si>
  <si>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</si>
  <si>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</si>
  <si>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</si>
  <si>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</si>
  <si>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</si>
  <si>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</si>
  <si>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</si>
  <si>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</si>
  <si>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</si>
  <si>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</si>
  <si>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</si>
  <si>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</si>
  <si>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</si>
  <si>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</si>
  <si>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</si>
  <si>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</si>
  <si>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</si>
  <si>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</si>
  <si>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</si>
  <si>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</si>
  <si>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</si>
  <si>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</si>
  <si>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</si>
  <si>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</si>
  <si>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</si>
  <si>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</si>
  <si>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</si>
  <si>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</si>
  <si>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</si>
  <si>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</si>
  <si>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</si>
  <si>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</si>
  <si>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</si>
  <si>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</si>
  <si>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</si>
  <si>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</si>
  <si>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</si>
  <si>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</si>
  <si>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</si>
  <si>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</si>
  <si>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</si>
  <si>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</si>
  <si>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</si>
  <si>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</si>
  <si>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</si>
  <si>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</si>
  <si>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</si>
  <si>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</si>
  <si>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</si>
  <si>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</si>
  <si>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</si>
  <si>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</si>
  <si>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</si>
  <si>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</si>
  <si>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</si>
  <si>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</si>
  <si>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</si>
  <si>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</si>
  <si>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</si>
  <si>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</si>
  <si>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</si>
  <si>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</si>
  <si>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</si>
  <si>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</si>
  <si>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</si>
  <si>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</si>
  <si>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</si>
  <si>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</si>
  <si>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</si>
  <si>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</si>
  <si>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</si>
  <si>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</si>
  <si>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</si>
  <si>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</si>
  <si>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</si>
  <si>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</si>
  <si>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</si>
  <si>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</si>
  <si>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</si>
  <si>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</si>
  <si>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</si>
  <si>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</si>
  <si>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</si>
  <si>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</si>
  <si>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</si>
  <si>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</si>
  <si>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</si>
  <si>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</si>
  <si>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</si>
  <si>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</si>
  <si>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</si>
  <si>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</si>
  <si>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</si>
  <si>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</si>
  <si>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</si>
  <si>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</si>
  <si>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</si>
  <si>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</si>
  <si>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</si>
  <si>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</si>
  <si>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</si>
  <si>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</si>
  <si>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</si>
  <si>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</si>
  <si>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</si>
  <si>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</si>
  <si>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</si>
  <si>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</si>
  <si>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</si>
  <si>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</si>
  <si>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</si>
  <si>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</si>
  <si>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</si>
  <si>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</si>
  <si>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</si>
  <si>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</si>
  <si>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</si>
  <si>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</si>
  <si>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</si>
  <si>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</si>
  <si>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</si>
  <si>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</si>
  <si>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</si>
  <si>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</si>
  <si>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</si>
  <si>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</si>
  <si>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</si>
  <si>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</si>
  <si>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</si>
  <si>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</si>
  <si>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</si>
  <si>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</si>
  <si>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</si>
  <si>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</si>
  <si>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</si>
  <si>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</si>
  <si>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</si>
  <si>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</si>
  <si>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</si>
  <si>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</si>
  <si>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</si>
  <si>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</si>
  <si>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</si>
  <si>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</si>
  <si>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</si>
  <si>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</si>
  <si>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</si>
  <si>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</si>
  <si>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</si>
  <si>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</si>
  <si>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</si>
  <si>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</si>
  <si>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</si>
  <si>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</si>
  <si>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</si>
  <si>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</si>
  <si>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</si>
  <si>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</si>
  <si>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</si>
  <si>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</si>
  <si>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</si>
  <si>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</si>
  <si>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</si>
  <si>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</si>
  <si>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</si>
  <si>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</si>
  <si>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</si>
  <si>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</si>
  <si>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</si>
  <si>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</si>
  <si>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</si>
  <si>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</si>
  <si>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</si>
  <si>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</si>
  <si>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</si>
  <si>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</si>
  <si>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</si>
  <si>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</si>
  <si>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</si>
  <si>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</si>
  <si>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</si>
  <si>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</si>
  <si>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</si>
  <si>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</si>
  <si>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</si>
  <si>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</si>
  <si>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</si>
  <si>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</si>
  <si>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</si>
  <si>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</si>
  <si>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</si>
  <si>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</si>
  <si>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</si>
  <si>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</si>
  <si>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</si>
  <si>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</si>
  <si>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</si>
  <si>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</si>
  <si>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</si>
  <si>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</si>
  <si>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</si>
  <si>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</si>
  <si>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</si>
  <si>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</si>
  <si>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</si>
  <si>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</si>
  <si>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</si>
  <si>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</si>
  <si>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</si>
  <si>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</si>
  <si>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</si>
  <si>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</si>
  <si>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</si>
  <si>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</si>
  <si>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</si>
  <si>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</si>
  <si>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</si>
  <si>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</si>
  <si>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</si>
  <si>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</si>
  <si>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</si>
  <si>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</si>
  <si>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</si>
  <si>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</si>
  <si>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</si>
  <si>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</si>
  <si>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</si>
  <si>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</si>
  <si>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</si>
  <si>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</si>
  <si>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</si>
  <si>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</si>
  <si>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</si>
  <si>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</si>
  <si>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</si>
  <si>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</si>
  <si>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</si>
  <si>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</si>
  <si>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</si>
  <si>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</si>
  <si>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</si>
  <si>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</si>
  <si>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</si>
  <si>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</si>
  <si>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</si>
  <si>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</si>
  <si>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</si>
  <si>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</si>
  <si>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</si>
  <si>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</si>
  <si>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</si>
  <si>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</si>
  <si>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</si>
  <si>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</si>
  <si>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</si>
  <si>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</si>
  <si>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</si>
  <si>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</si>
  <si>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</si>
  <si>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</si>
  <si>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</si>
  <si>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</si>
  <si>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</si>
  <si>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</si>
  <si>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</si>
  <si>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</si>
  <si>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</si>
  <si>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</si>
  <si>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</si>
  <si>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</si>
  <si>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</si>
  <si>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</si>
  <si>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</si>
  <si>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</si>
  <si>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</si>
  <si>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</si>
  <si>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</si>
  <si>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</si>
  <si>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</si>
  <si>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</si>
  <si>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</si>
  <si>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</si>
  <si>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</si>
  <si>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</si>
  <si>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</si>
  <si>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</si>
  <si>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</si>
  <si>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</si>
  <si>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</si>
  <si>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</si>
  <si>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</si>
  <si>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</si>
  <si>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</si>
  <si>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</si>
  <si>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</si>
  <si>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</si>
  <si>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</si>
  <si>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</si>
  <si>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</si>
  <si>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</si>
  <si>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</si>
  <si>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</si>
  <si>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</si>
  <si>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</si>
  <si>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</si>
  <si>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</si>
  <si>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</si>
  <si>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</si>
  <si>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</si>
  <si>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</si>
  <si>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</si>
  <si>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</si>
  <si>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</si>
  <si>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</si>
  <si>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</si>
  <si>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</si>
  <si>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</si>
  <si>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</si>
  <si>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</si>
  <si>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</si>
  <si>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</si>
  <si>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</si>
  <si>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</si>
  <si>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</si>
  <si>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</si>
  <si>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</si>
  <si>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</si>
  <si>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</si>
  <si>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</si>
  <si>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</si>
  <si>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</si>
  <si>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</si>
  <si>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</si>
  <si>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</si>
  <si>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</si>
  <si>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</si>
  <si>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</si>
  <si>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</si>
  <si>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</si>
  <si>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</si>
  <si>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</si>
  <si>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</si>
  <si>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</si>
  <si>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</si>
  <si>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</si>
  <si>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</si>
  <si>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</si>
  <si>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</si>
  <si>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</si>
  <si>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</si>
  <si>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</si>
  <si>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</si>
  <si>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</si>
  <si>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</si>
  <si>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</si>
  <si>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</si>
  <si>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</si>
  <si>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</si>
  <si>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</si>
  <si>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</si>
  <si>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</si>
  <si>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</si>
  <si>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</si>
  <si>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</si>
  <si>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</si>
  <si>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</si>
  <si>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</si>
  <si>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</si>
  <si>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</si>
  <si>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</si>
  <si>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</si>
  <si>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</si>
  <si>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</si>
  <si>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</si>
  <si>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</si>
  <si>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</si>
  <si>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</si>
  <si>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</si>
  <si>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</si>
  <si>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</si>
  <si>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</si>
  <si>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</si>
  <si>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</si>
  <si>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</si>
  <si>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</si>
  <si>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</si>
  <si>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</si>
  <si>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</si>
  <si>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</si>
  <si>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</si>
  <si>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</si>
  <si>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</si>
  <si>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</si>
  <si>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</si>
  <si>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</si>
  <si>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</si>
  <si>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</si>
  <si>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</si>
  <si>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</si>
  <si>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</si>
  <si>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</si>
  <si>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</si>
  <si>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</si>
  <si>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</si>
  <si>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</si>
  <si>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</si>
  <si>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</si>
  <si>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</si>
  <si>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</si>
  <si>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</si>
  <si>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</si>
  <si>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</si>
  <si>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</si>
  <si>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</si>
  <si>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</si>
  <si>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</si>
  <si>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</si>
  <si>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</si>
  <si>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</si>
  <si>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</si>
  <si>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</si>
  <si>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</si>
  <si>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</si>
  <si>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</si>
  <si>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</si>
  <si>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</si>
  <si>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</si>
  <si>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</si>
  <si>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</si>
  <si>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</si>
  <si>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</si>
  <si>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</si>
  <si>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</si>
  <si>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</si>
  <si>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</si>
  <si>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</si>
  <si>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</si>
  <si>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</si>
  <si>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</si>
  <si>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</si>
  <si>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</si>
  <si>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</si>
  <si>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</si>
  <si>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</si>
  <si>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</si>
  <si>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</si>
  <si>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</si>
  <si>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</si>
  <si>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</si>
  <si>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</si>
  <si>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</si>
  <si>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</si>
  <si>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</si>
  <si>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</si>
  <si>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</si>
  <si>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</si>
  <si>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</si>
  <si>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</si>
  <si>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</si>
  <si>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</si>
  <si>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</si>
  <si>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</si>
  <si>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</si>
  <si>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</si>
  <si>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</si>
  <si>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</si>
  <si>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</si>
  <si>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</si>
  <si>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</si>
  <si>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</si>
  <si>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</si>
  <si>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</si>
  <si>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</si>
  <si>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</si>
  <si>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</si>
  <si>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</si>
  <si>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</si>
  <si>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</si>
  <si>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</si>
  <si>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</si>
  <si>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</si>
  <si>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</si>
  <si>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</si>
  <si>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</si>
  <si>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</si>
  <si>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</si>
  <si>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</si>
  <si>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</si>
  <si>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</si>
  <si>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</si>
  <si>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</si>
  <si>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</si>
  <si>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</si>
  <si>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</si>
  <si>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</si>
  <si>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</si>
  <si>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</si>
  <si>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</si>
  <si>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</si>
  <si>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</si>
  <si>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</si>
  <si>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</si>
  <si>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</si>
  <si>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</si>
  <si>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</si>
  <si>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</si>
  <si>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</si>
  <si>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</si>
  <si>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</si>
  <si>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</si>
  <si>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</si>
  <si>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</si>
  <si>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</si>
  <si>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</si>
  <si>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</si>
  <si>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</si>
  <si>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</si>
  <si>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</si>
  <si>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</si>
  <si>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</si>
  <si>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</si>
  <si>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</si>
  <si>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</si>
  <si>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</si>
  <si>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</si>
  <si>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</si>
  <si>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</si>
  <si>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</si>
  <si>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</si>
  <si>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</si>
  <si>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</si>
  <si>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</si>
  <si>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</si>
  <si>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</si>
  <si>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</si>
  <si>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</si>
  <si>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</si>
  <si>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</si>
  <si>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</si>
  <si>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</si>
  <si>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</si>
  <si>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</si>
  <si>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</si>
  <si>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</si>
  <si>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</si>
  <si>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</si>
  <si>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</si>
  <si>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</si>
  <si>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</si>
  <si>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</si>
  <si>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</si>
  <si>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</si>
  <si>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</si>
  <si>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</si>
  <si>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</si>
  <si>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</si>
  <si>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</si>
  <si>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</si>
  <si>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</si>
  <si>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</si>
  <si>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</si>
  <si>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</si>
  <si>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</si>
  <si>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</si>
  <si>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</si>
  <si>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</si>
  <si>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</si>
  <si>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</si>
  <si>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</si>
  <si>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</si>
  <si>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</si>
  <si>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</si>
  <si>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</si>
  <si>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</si>
  <si>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</si>
  <si>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</si>
  <si>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</si>
  <si>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</si>
  <si>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</si>
  <si>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</si>
  <si>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</si>
  <si>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</si>
  <si>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</si>
  <si>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</si>
  <si>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</si>
  <si>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</si>
  <si>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</si>
  <si>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</si>
  <si>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</si>
  <si>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</si>
  <si>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</si>
  <si>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</si>
  <si>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</si>
  <si>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</si>
  <si>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</si>
  <si>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</si>
  <si>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</si>
  <si>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</si>
  <si>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</si>
  <si>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</si>
  <si>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</si>
  <si>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</si>
  <si>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</si>
  <si>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</si>
  <si>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</si>
  <si>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</si>
  <si>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</si>
  <si>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</si>
  <si>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</si>
  <si>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</si>
  <si>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</si>
  <si>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</si>
  <si>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</si>
  <si>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</si>
  <si>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</si>
  <si>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</si>
  <si>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</si>
  <si>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</si>
  <si>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</si>
  <si>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</si>
  <si>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</si>
  <si>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</si>
  <si>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</si>
  <si>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</si>
  <si>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</si>
  <si>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</si>
  <si>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</si>
  <si>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</si>
  <si>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</si>
  <si>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</si>
  <si>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</si>
  <si>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</si>
  <si>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</si>
  <si>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</si>
  <si>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</si>
  <si>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</si>
  <si>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</si>
  <si>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</si>
  <si>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</si>
  <si>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</si>
  <si>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</si>
  <si>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</si>
  <si>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</si>
  <si>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</si>
  <si>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</si>
  <si>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</si>
  <si>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</si>
  <si>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</si>
  <si>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</si>
  <si>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</si>
  <si>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</si>
  <si>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</si>
  <si>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</si>
  <si>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</si>
  <si>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</si>
  <si>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</si>
  <si>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</si>
  <si>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</si>
  <si>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</si>
  <si>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</si>
  <si>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</si>
  <si>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</si>
  <si>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</si>
  <si>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</si>
  <si>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</si>
  <si>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</si>
  <si>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</si>
  <si>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</si>
  <si>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</si>
  <si>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</si>
  <si>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</si>
  <si>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</si>
  <si>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</si>
  <si>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</si>
  <si>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</si>
  <si>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</si>
  <si>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</si>
  <si>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</si>
  <si>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</si>
  <si>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</si>
  <si>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</si>
  <si>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</si>
  <si>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</si>
  <si>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</si>
  <si>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</si>
  <si>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</si>
  <si>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</si>
  <si>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</si>
  <si>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</si>
  <si>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</si>
  <si>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</si>
  <si>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</si>
  <si>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</si>
  <si>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</si>
  <si>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</si>
  <si>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</si>
  <si>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</si>
  <si>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</si>
  <si>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</si>
  <si>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</si>
  <si>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</si>
  <si>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</si>
  <si>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</si>
  <si>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</si>
  <si>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</si>
  <si>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</si>
  <si>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</si>
  <si>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</si>
  <si>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</si>
  <si>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</si>
  <si>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</si>
  <si>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</si>
  <si>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</si>
  <si>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</si>
  <si>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</si>
  <si>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</si>
  <si>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</si>
  <si>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</si>
  <si>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</si>
  <si>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</si>
  <si>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</si>
  <si>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</si>
  <si>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</si>
  <si>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</si>
  <si>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</si>
  <si>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</si>
  <si>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</si>
  <si>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</si>
  <si>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</si>
  <si>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</si>
  <si>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</si>
  <si>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</si>
  <si>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</si>
  <si>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</si>
  <si>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</si>
  <si>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</si>
  <si>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</si>
  <si>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</si>
  <si>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</si>
  <si>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</si>
  <si>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</si>
  <si>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</si>
  <si>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</si>
  <si>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</si>
  <si>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</si>
  <si>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</si>
  <si>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</si>
  <si>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</si>
  <si>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</si>
  <si>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</si>
  <si>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</si>
  <si>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</si>
  <si>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</si>
  <si>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</si>
  <si>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</si>
  <si>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</si>
  <si>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</si>
  <si>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</si>
  <si>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</si>
  <si>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</si>
  <si>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</si>
  <si>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</si>
  <si>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</si>
  <si>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</si>
  <si>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</si>
  <si>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</si>
  <si>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</si>
  <si>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</si>
  <si>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</si>
  <si>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</si>
  <si>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</si>
  <si>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</si>
  <si>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</si>
  <si>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</si>
  <si>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</si>
  <si>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</si>
  <si>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</si>
  <si>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</si>
  <si>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</si>
  <si>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</si>
  <si>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</si>
  <si>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</si>
  <si>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</si>
  <si>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</si>
  <si>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</si>
  <si>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</si>
  <si>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</si>
  <si>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</si>
  <si>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</si>
  <si>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</si>
  <si>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</si>
  <si>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</si>
  <si>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</si>
  <si>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</si>
  <si>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</si>
  <si>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</si>
  <si>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</si>
  <si>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</si>
  <si>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</si>
  <si>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</si>
  <si>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</si>
  <si>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</si>
  <si>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</si>
  <si>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</si>
  <si>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</si>
  <si>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</si>
  <si>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</si>
  <si>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</si>
  <si>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</si>
  <si>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</si>
  <si>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</si>
  <si>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</si>
  <si>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</si>
  <si>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</si>
  <si>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</si>
  <si>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</si>
  <si>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</si>
  <si>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</si>
  <si>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</si>
  <si>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</si>
  <si>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</si>
  <si>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</si>
  <si>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</si>
  <si>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</si>
  <si>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</si>
  <si>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</si>
  <si>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</si>
  <si>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</si>
  <si>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</si>
  <si>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</si>
  <si>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</si>
  <si>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</si>
  <si>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</si>
  <si>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</si>
  <si>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</si>
  <si>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</si>
  <si>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</si>
  <si>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</si>
  <si>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</si>
  <si>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</si>
  <si>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</si>
  <si>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</si>
  <si>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</si>
  <si>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</si>
  <si>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</si>
  <si>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</si>
  <si>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</si>
  <si>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</si>
  <si>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</si>
  <si>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</si>
  <si>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</si>
  <si>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</si>
  <si>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</si>
  <si>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</si>
  <si>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</si>
  <si>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</si>
  <si>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</si>
  <si>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</si>
  <si>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</si>
  <si>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</si>
  <si>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</si>
  <si>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</si>
  <si>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</si>
  <si>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</si>
  <si>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</si>
  <si>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</si>
  <si>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</si>
  <si>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</si>
  <si>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</si>
  <si>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</si>
  <si>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</si>
  <si>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</si>
  <si>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</si>
  <si>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</si>
  <si>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</si>
  <si>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</si>
  <si>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</si>
  <si>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</si>
  <si>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</si>
  <si>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</si>
  <si>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</si>
  <si>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</si>
  <si>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</si>
  <si>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</si>
  <si>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</si>
  <si>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</si>
  <si>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</si>
  <si>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</si>
  <si>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</si>
  <si>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</si>
  <si>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</si>
  <si>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</si>
  <si>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</si>
  <si>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</si>
  <si>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</si>
  <si>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</si>
  <si>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</si>
  <si>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</si>
  <si>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</si>
  <si>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</si>
  <si>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</si>
  <si>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</si>
  <si>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</si>
  <si>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</si>
  <si>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</si>
  <si>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</si>
  <si>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</si>
  <si>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</si>
  <si>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</si>
  <si>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</si>
  <si>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</si>
  <si>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</si>
  <si>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</si>
  <si>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</si>
  <si>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</si>
  <si>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</si>
  <si>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</si>
  <si>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</si>
  <si>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</si>
  <si>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</si>
  <si>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</si>
  <si>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</si>
  <si>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</si>
  <si>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</si>
  <si>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</si>
  <si>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</si>
  <si>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</si>
  <si>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</si>
  <si>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</si>
  <si>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</si>
  <si>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</si>
  <si>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</si>
  <si>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</si>
  <si>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</si>
  <si>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</si>
  <si>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</si>
  <si>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</si>
  <si>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</si>
  <si>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</si>
  <si>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</si>
  <si>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</si>
  <si>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</si>
  <si>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</si>
  <si>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</si>
  <si>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</si>
  <si>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</si>
  <si>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</si>
  <si>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</si>
  <si>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</si>
  <si>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</si>
  <si>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</si>
  <si>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</si>
  <si>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</si>
  <si>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</si>
  <si>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</si>
  <si>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</si>
  <si>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</si>
  <si>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</si>
  <si>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</si>
  <si>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</si>
  <si>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</si>
  <si>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</si>
  <si>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</si>
  <si>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</si>
  <si>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</si>
  <si>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</si>
  <si>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</si>
  <si>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</si>
  <si>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</si>
  <si>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</si>
  <si>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</si>
  <si>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</si>
  <si>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</si>
  <si>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</si>
  <si>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</si>
  <si>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</si>
  <si>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</si>
  <si>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</si>
  <si>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</si>
  <si>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</si>
  <si>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</si>
  <si>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</si>
  <si>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</si>
  <si>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</si>
  <si>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</si>
  <si>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</si>
  <si>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</si>
  <si>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</si>
  <si>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</si>
  <si>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</si>
  <si>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</si>
  <si>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</si>
  <si>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</si>
  <si>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</si>
  <si>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</si>
  <si>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</si>
  <si>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</si>
  <si>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</si>
  <si>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</si>
  <si>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</si>
  <si>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</si>
  <si>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</si>
  <si>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</si>
  <si>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</si>
  <si>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</si>
  <si>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</si>
  <si>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</si>
  <si>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</si>
  <si>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</si>
  <si>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</si>
  <si>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</si>
  <si>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</si>
  <si>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</si>
  <si>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</si>
  <si>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</si>
  <si>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</si>
  <si>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</si>
  <si>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</si>
  <si>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</si>
  <si>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</si>
  <si>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</si>
  <si>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</si>
  <si>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</si>
  <si>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</si>
  <si>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</si>
  <si>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</si>
  <si>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</si>
  <si>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</si>
  <si>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</si>
  <si>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</si>
  <si>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</si>
  <si>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</si>
  <si>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</si>
  <si>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</si>
  <si>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</si>
  <si>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</si>
  <si>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</si>
  <si>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</si>
  <si>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</si>
  <si>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</si>
  <si>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</si>
  <si>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</si>
  <si>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</si>
  <si>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</si>
  <si>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</si>
  <si>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</si>
  <si>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</si>
  <si>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</si>
  <si>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</si>
  <si>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</si>
  <si>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</si>
  <si>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</si>
  <si>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</si>
  <si>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</si>
  <si>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</si>
  <si>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</si>
  <si>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</si>
  <si>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</si>
  <si>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</si>
  <si>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</si>
  <si>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</si>
  <si>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</si>
  <si>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</si>
  <si>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</si>
  <si>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</si>
  <si>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</si>
  <si>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</si>
  <si>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</si>
  <si>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</si>
  <si>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</si>
  <si>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</si>
  <si>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</si>
  <si>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</si>
  <si>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</si>
  <si>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</si>
  <si>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</si>
  <si>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</si>
  <si>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</si>
  <si>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</si>
  <si>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</si>
  <si>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</si>
  <si>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</si>
  <si>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</si>
  <si>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</si>
  <si>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</si>
  <si>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</si>
  <si>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</si>
  <si>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</si>
  <si>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</si>
  <si>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</si>
  <si>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</si>
  <si>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</si>
  <si>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</si>
  <si>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</si>
  <si>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</si>
  <si>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</si>
  <si>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</si>
  <si>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</si>
  <si>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</si>
  <si>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</si>
  <si>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</si>
  <si>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</si>
  <si>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</si>
  <si>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</si>
  <si>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</si>
  <si>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</si>
  <si>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</si>
  <si>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</si>
  <si>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</si>
  <si>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</si>
  <si>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</si>
  <si>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</si>
  <si>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</si>
  <si>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</si>
  <si>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</si>
  <si>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</si>
  <si>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</si>
  <si>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</si>
  <si>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</si>
  <si>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</si>
  <si>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</si>
  <si>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</si>
  <si>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</si>
  <si>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</si>
  <si>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</si>
  <si>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</si>
  <si>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</si>
  <si>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</si>
  <si>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</si>
  <si>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</si>
  <si>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</si>
  <si>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</si>
  <si>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</si>
  <si>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</si>
  <si>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</si>
  <si>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</si>
  <si>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</si>
  <si>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</si>
  <si>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</si>
  <si>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</si>
  <si>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</si>
  <si>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</si>
  <si>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</si>
  <si>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</si>
  <si>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</si>
  <si>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</si>
  <si>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</si>
  <si>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</si>
  <si>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</si>
  <si>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</si>
  <si>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</si>
  <si>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</si>
  <si>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</si>
  <si>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</si>
  <si>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</si>
  <si>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</si>
  <si>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</si>
  <si>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</si>
  <si>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</si>
  <si>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</si>
  <si>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</si>
  <si>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</si>
  <si>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</si>
  <si>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</si>
  <si>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</si>
  <si>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</si>
  <si>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</si>
  <si>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</si>
  <si>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</si>
  <si>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</si>
  <si>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</si>
  <si>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</si>
  <si>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</si>
  <si>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</si>
  <si>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</si>
  <si>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</si>
  <si>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</si>
  <si>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</si>
  <si>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</si>
  <si>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</si>
  <si>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</si>
  <si>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</si>
  <si>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</si>
  <si>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</si>
  <si>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</si>
  <si>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</si>
  <si>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</si>
  <si>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</si>
  <si>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</si>
  <si>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</si>
  <si>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</si>
  <si>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</si>
  <si>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</si>
  <si>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</si>
  <si>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</si>
  <si>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</si>
  <si>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</si>
  <si>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</si>
  <si>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</si>
  <si>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</si>
  <si>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</si>
  <si>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</si>
  <si>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</si>
  <si>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</si>
  <si>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</si>
  <si>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</si>
  <si>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</si>
  <si>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</si>
  <si>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</si>
  <si>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</si>
  <si>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</si>
  <si>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</si>
  <si>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</si>
  <si>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</si>
  <si>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</si>
  <si>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</si>
  <si>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</si>
  <si>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</si>
  <si>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</si>
  <si>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</si>
  <si>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</si>
  <si>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</si>
  <si>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</si>
  <si>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</si>
  <si>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</si>
  <si>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</si>
  <si>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</si>
  <si>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</si>
  <si>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</si>
  <si>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</si>
  <si>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</si>
  <si>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</si>
  <si>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</si>
  <si>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</si>
  <si>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</si>
  <si>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</si>
  <si>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</si>
  <si>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</si>
  <si>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</si>
  <si>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</si>
  <si>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</si>
  <si>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</si>
  <si>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</si>
  <si>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</si>
  <si>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</si>
  <si>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</si>
  <si>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</si>
  <si>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</si>
  <si>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</si>
  <si>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</si>
  <si>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</si>
  <si>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</si>
  <si>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</si>
  <si>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</si>
  <si>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</si>
  <si>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</si>
  <si>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</si>
  <si>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</si>
  <si>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</si>
  <si>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</si>
  <si>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</si>
  <si>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</si>
  <si>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</si>
  <si>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</si>
  <si>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</si>
  <si>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</si>
  <si>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</si>
  <si>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</si>
  <si>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</si>
  <si>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</si>
  <si>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</si>
  <si>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</si>
  <si>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</si>
  <si>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</si>
  <si>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</si>
  <si>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</si>
  <si>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</si>
  <si>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</si>
  <si>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</si>
  <si>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</si>
  <si>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</si>
  <si>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</si>
  <si>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</si>
  <si>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</si>
  <si>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</si>
  <si>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</si>
  <si>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</si>
  <si>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</si>
  <si>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</si>
  <si>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</si>
  <si>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</si>
  <si>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</si>
  <si>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</si>
  <si>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</si>
  <si>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</si>
  <si>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</si>
  <si>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</si>
  <si>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</si>
  <si>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</si>
  <si>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</si>
  <si>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</si>
  <si>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</si>
  <si>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</si>
  <si>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</si>
  <si>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</si>
  <si>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</si>
  <si>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</si>
  <si>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</si>
  <si>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</si>
  <si>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</si>
  <si>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</si>
  <si>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</si>
  <si>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</si>
  <si>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</si>
  <si>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</si>
  <si>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</si>
  <si>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</si>
  <si>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</si>
  <si>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</si>
  <si>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</si>
  <si>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</si>
  <si>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</si>
  <si>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</si>
  <si>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</si>
  <si>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</si>
  <si>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</si>
  <si>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</si>
  <si>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</si>
  <si>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</si>
  <si>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</si>
  <si>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</si>
  <si>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</si>
  <si>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</si>
  <si>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</si>
  <si>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</si>
  <si>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</si>
  <si>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</si>
  <si>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</si>
  <si>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</si>
  <si>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</si>
  <si>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</si>
  <si>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</si>
  <si>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</si>
  <si>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</si>
  <si>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</si>
  <si>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</si>
  <si>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</si>
  <si>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</si>
  <si>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</si>
  <si>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</si>
  <si>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</si>
  <si>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</si>
  <si>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</si>
  <si>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</si>
  <si>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</si>
  <si>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</si>
  <si>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</si>
  <si>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</si>
  <si>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</si>
  <si>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</si>
  <si>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</si>
  <si>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</si>
  <si>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</si>
  <si>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</si>
  <si>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</si>
  <si>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</si>
  <si>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</si>
  <si>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</si>
  <si>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</si>
  <si>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</si>
  <si>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</si>
  <si>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</si>
  <si>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</si>
  <si>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</si>
  <si>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</si>
  <si>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</si>
  <si>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</si>
  <si>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</si>
  <si>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</si>
  <si>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</si>
  <si>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</si>
  <si>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</si>
  <si>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</si>
  <si>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</si>
  <si>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</si>
  <si>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</si>
  <si>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</si>
  <si>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</si>
  <si>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</si>
  <si>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</si>
  <si>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</si>
  <si>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</si>
  <si>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</si>
  <si>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</si>
  <si>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</si>
  <si>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</si>
  <si>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</si>
  <si>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</si>
  <si>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</si>
  <si>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</si>
  <si>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</si>
  <si>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</si>
  <si>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</si>
  <si>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</si>
  <si>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</si>
  <si>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</si>
  <si>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</si>
  <si>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</si>
  <si>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</si>
  <si>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</si>
  <si>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</si>
  <si>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</si>
  <si>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</si>
  <si>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</si>
  <si>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</si>
  <si>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</si>
  <si>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</si>
  <si>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</si>
  <si>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</si>
  <si>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</si>
  <si>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</si>
  <si>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</si>
  <si>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</si>
  <si>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</si>
  <si>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</si>
  <si>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</si>
  <si>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</si>
  <si>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</si>
  <si>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</si>
  <si>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</si>
  <si>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</si>
  <si>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</si>
  <si>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</si>
  <si>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</si>
  <si>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</si>
  <si>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</si>
  <si>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</si>
  <si>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</si>
  <si>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</si>
  <si>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</si>
  <si>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</si>
  <si>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</si>
  <si>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</si>
  <si>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</si>
  <si>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</si>
  <si>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</si>
  <si>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</si>
  <si>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</si>
  <si>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</si>
  <si>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</si>
  <si>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</si>
  <si>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</si>
  <si>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</si>
  <si>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</si>
  <si>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</si>
  <si>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</si>
  <si>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</si>
  <si>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</si>
  <si>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</si>
  <si>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</si>
  <si>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</si>
  <si>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</si>
  <si>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</si>
  <si>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</si>
  <si>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</si>
  <si>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</si>
  <si>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</si>
  <si>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</si>
  <si>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</si>
  <si>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</si>
  <si>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</si>
  <si>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</si>
  <si>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</si>
  <si>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</si>
  <si>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</si>
  <si>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</si>
  <si>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</si>
  <si>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</si>
  <si>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</si>
  <si>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</si>
  <si>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</si>
  <si>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</si>
  <si>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</si>
  <si>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</si>
  <si>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</si>
  <si>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</si>
  <si>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</si>
  <si>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</si>
  <si>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</si>
  <si>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</si>
  <si>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</si>
  <si>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</si>
  <si>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</si>
  <si>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</si>
  <si>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</si>
  <si>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</si>
  <si>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</si>
  <si>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</si>
  <si>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</si>
  <si>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</si>
  <si>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</si>
  <si>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</si>
  <si>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</si>
  <si>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</si>
  <si>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</si>
  <si>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</si>
  <si>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</si>
  <si>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</si>
  <si>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</si>
  <si>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</si>
  <si>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</si>
  <si>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</si>
  <si>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</si>
  <si>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</si>
  <si>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</si>
  <si>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</si>
  <si>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</si>
  <si>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</si>
  <si>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</si>
  <si>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</si>
  <si>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</si>
  <si>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</si>
  <si>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</si>
  <si>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</si>
  <si>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</si>
  <si>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</si>
  <si>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</si>
  <si>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</si>
  <si>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</si>
  <si>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</si>
  <si>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</si>
  <si>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</si>
  <si>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</si>
  <si>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</si>
  <si>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</si>
  <si>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</si>
  <si>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</si>
  <si>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</si>
  <si>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</si>
  <si>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</si>
  <si>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</si>
  <si>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</si>
  <si>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</si>
  <si>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</si>
  <si>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</si>
  <si>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</si>
  <si>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</si>
  <si>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</si>
  <si>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</si>
  <si>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</si>
  <si>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</si>
  <si>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</si>
  <si>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</si>
  <si>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</si>
  <si>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</si>
  <si>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</si>
  <si>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</si>
  <si>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</si>
  <si>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</si>
  <si>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</si>
  <si>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</si>
  <si>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</si>
  <si>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</si>
  <si>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</si>
  <si>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</si>
  <si>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</si>
  <si>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</si>
  <si>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</si>
  <si>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</si>
  <si>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</si>
  <si>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</si>
  <si>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</si>
  <si>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</si>
  <si>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</si>
  <si>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</si>
  <si>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</si>
  <si>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</si>
  <si>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</si>
  <si>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</si>
  <si>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</si>
  <si>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</si>
  <si>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</si>
  <si>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</si>
  <si>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</si>
  <si>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</si>
  <si>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</si>
  <si>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</si>
  <si>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</si>
  <si>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</si>
  <si>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</si>
  <si>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</si>
  <si>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</si>
  <si>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</si>
  <si>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</si>
  <si>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</si>
  <si>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</si>
  <si>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</si>
  <si>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</si>
  <si>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</si>
  <si>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</si>
  <si>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</si>
  <si>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</si>
  <si>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</si>
  <si>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</si>
  <si>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</si>
  <si>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</si>
  <si>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</si>
  <si>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</si>
  <si>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</si>
  <si>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</si>
  <si>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</si>
  <si>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</si>
  <si>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</si>
  <si>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</si>
  <si>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</si>
  <si>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</si>
  <si>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</si>
  <si>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</si>
  <si>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</si>
  <si>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</si>
  <si>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</si>
  <si>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</si>
  <si>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</si>
  <si>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</si>
  <si>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</si>
  <si>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</si>
  <si>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</si>
  <si>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</si>
  <si>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</si>
  <si>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</si>
  <si>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</si>
  <si>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</si>
  <si>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</si>
  <si>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</si>
  <si>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</si>
  <si>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</si>
  <si>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</si>
  <si>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</si>
  <si>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</si>
  <si>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</si>
  <si>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</si>
  <si>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</si>
  <si>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</si>
  <si>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</si>
  <si>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</si>
  <si>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</si>
  <si>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</si>
  <si>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</si>
  <si>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</si>
  <si>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</si>
  <si>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</si>
  <si>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</si>
  <si>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</si>
  <si>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</si>
  <si>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</si>
  <si>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</si>
  <si>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</si>
  <si>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</si>
  <si>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</si>
  <si>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</si>
  <si>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</si>
  <si>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</si>
  <si>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</si>
  <si>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</si>
  <si>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</si>
  <si>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</si>
  <si>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</si>
  <si>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</si>
  <si>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</si>
  <si>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</si>
  <si>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</si>
  <si>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</si>
  <si>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</si>
  <si>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</si>
  <si>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</si>
  <si>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</si>
  <si>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</si>
  <si>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</si>
  <si>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</si>
  <si>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</si>
  <si>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</si>
  <si>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</si>
  <si>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</si>
  <si>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</si>
  <si>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</si>
  <si>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</si>
  <si>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</si>
  <si>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</si>
  <si>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</si>
  <si>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</si>
  <si>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</si>
  <si>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</si>
  <si>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</si>
  <si>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</si>
  <si>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</si>
  <si>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</si>
  <si>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</si>
  <si>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</si>
  <si>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</si>
  <si>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</si>
  <si>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</si>
  <si>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</si>
  <si>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</si>
  <si>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</si>
  <si>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</si>
  <si>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</si>
  <si>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</si>
  <si>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</si>
  <si>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</si>
  <si>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</si>
  <si>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</si>
  <si>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</si>
  <si>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</si>
  <si>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</si>
  <si>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</si>
  <si>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</si>
  <si>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</si>
  <si>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</si>
  <si>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</si>
  <si>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</si>
  <si>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</si>
  <si>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</si>
  <si>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</si>
  <si>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</si>
  <si>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</si>
  <si>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</si>
  <si>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</si>
  <si>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</si>
  <si>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</si>
  <si>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</si>
  <si>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</si>
  <si>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</si>
  <si>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</si>
  <si>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</si>
  <si>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</si>
  <si>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</si>
  <si>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</si>
  <si>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</si>
  <si>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</si>
  <si>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</si>
  <si>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</si>
  <si>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</si>
  <si>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</si>
  <si>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</si>
  <si>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</si>
  <si>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</si>
  <si>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</si>
  <si>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</si>
  <si>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</si>
  <si>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</si>
  <si>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</si>
  <si>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</si>
  <si>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</si>
  <si>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</si>
  <si>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</si>
  <si>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</si>
  <si>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</si>
  <si>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</si>
  <si>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</si>
  <si>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</si>
  <si>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</si>
  <si>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</si>
  <si>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</si>
  <si>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</si>
  <si>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</si>
  <si>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</si>
  <si>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</si>
  <si>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</si>
  <si>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</si>
  <si>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</si>
  <si>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</si>
  <si>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</si>
  <si>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</si>
  <si>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</si>
  <si>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</si>
  <si>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</si>
  <si>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</si>
  <si>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</si>
  <si>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</si>
  <si>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</si>
  <si>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</si>
  <si>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</si>
  <si>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</si>
  <si>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</si>
  <si>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</si>
  <si>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</si>
  <si>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</si>
  <si>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</si>
  <si>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</si>
  <si>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</si>
  <si>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</si>
  <si>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</si>
  <si>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</si>
  <si>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</si>
  <si>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</si>
  <si>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</si>
  <si>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</si>
  <si>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</si>
  <si>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</si>
  <si>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</si>
  <si>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</si>
  <si>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</si>
  <si>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</si>
  <si>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</si>
  <si>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</si>
  <si>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</si>
  <si>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</si>
  <si>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</si>
  <si>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</si>
  <si>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</si>
  <si>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</si>
  <si>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</si>
  <si>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</si>
  <si>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</si>
  <si>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</si>
  <si>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</si>
  <si>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</si>
  <si>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</si>
  <si>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</si>
  <si>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</si>
  <si>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</si>
  <si>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</si>
  <si>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</si>
  <si>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</si>
  <si>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</si>
  <si>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</si>
  <si>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</si>
  <si>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</si>
  <si>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</si>
  <si>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</si>
  <si>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</si>
  <si>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</si>
  <si>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</si>
  <si>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</si>
  <si>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</si>
  <si>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</si>
  <si>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</si>
  <si>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</si>
  <si>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</si>
  <si>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</si>
  <si>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</si>
  <si>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</si>
  <si>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</si>
  <si>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</si>
  <si>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</si>
  <si>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</si>
  <si>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</si>
  <si>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</si>
  <si>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</si>
  <si>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</si>
  <si>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</si>
  <si>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</si>
  <si>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</si>
  <si>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</si>
  <si>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</si>
  <si>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</si>
  <si>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</si>
  <si>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</si>
  <si>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</si>
  <si>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</si>
  <si>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</si>
  <si>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</si>
  <si>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</si>
  <si>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</si>
  <si>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</si>
  <si>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</si>
  <si>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</si>
  <si>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</si>
  <si>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</si>
  <si>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</si>
  <si>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</si>
  <si>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</si>
  <si>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</si>
  <si>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</si>
  <si>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</si>
  <si>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</si>
  <si>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</si>
  <si>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</si>
  <si>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</si>
  <si>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</si>
  <si>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</si>
  <si>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</si>
  <si>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</si>
  <si>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</si>
  <si>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</si>
  <si>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</si>
  <si>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</si>
  <si>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</si>
  <si>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</si>
  <si>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</si>
  <si>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</si>
  <si>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</si>
  <si>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</si>
  <si>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</si>
  <si>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</si>
  <si>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</si>
  <si>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</si>
  <si>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</si>
  <si>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</si>
  <si>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</si>
  <si>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</si>
  <si>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</si>
  <si>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</si>
  <si>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</si>
  <si>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</si>
  <si>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</si>
  <si>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</si>
  <si>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</si>
  <si>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</si>
  <si>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</si>
  <si>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</si>
  <si>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</si>
  <si>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</si>
  <si>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</si>
  <si>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</si>
  <si>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</si>
  <si>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</si>
  <si>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</si>
  <si>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</si>
  <si>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</si>
  <si>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</si>
  <si>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</si>
  <si>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</si>
  <si>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</si>
  <si>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</si>
  <si>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</si>
  <si>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</si>
  <si>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</si>
  <si>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</si>
  <si>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</si>
  <si>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</si>
  <si>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</si>
  <si>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</si>
  <si>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</si>
  <si>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</si>
  <si>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</si>
  <si>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</si>
  <si>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</si>
  <si>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</si>
  <si>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</si>
  <si>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</si>
  <si>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</si>
  <si>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</si>
  <si>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</si>
  <si>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</si>
  <si>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</si>
  <si>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</si>
  <si>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</si>
  <si>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</si>
  <si>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</si>
  <si>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</si>
  <si>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</si>
  <si>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</si>
  <si>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</si>
  <si>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</si>
  <si>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</si>
  <si>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</si>
  <si>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</si>
  <si>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</si>
  <si>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</si>
  <si>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</si>
  <si>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</si>
  <si>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</si>
  <si>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</si>
  <si>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</si>
  <si>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</si>
  <si>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</si>
  <si>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</si>
  <si>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</si>
  <si>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</si>
  <si>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</si>
  <si>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</si>
  <si>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</si>
  <si>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</si>
  <si>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</si>
  <si>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</si>
  <si>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</si>
  <si>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</si>
  <si>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</si>
  <si>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</si>
  <si>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</si>
  <si>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</si>
  <si>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</si>
  <si>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</si>
  <si>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</si>
  <si>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</si>
  <si>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</si>
  <si>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</si>
  <si>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</si>
  <si>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</si>
  <si>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</si>
  <si>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</si>
  <si>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</si>
  <si>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</si>
  <si>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</si>
  <si>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</si>
  <si>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</si>
  <si>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</si>
  <si>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</si>
  <si>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</si>
  <si>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</si>
  <si>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</si>
  <si>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</si>
  <si>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</si>
  <si>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</si>
  <si>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</si>
  <si>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</si>
  <si>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</si>
  <si>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</si>
  <si>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</si>
  <si>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</si>
  <si>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</si>
  <si>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</si>
  <si>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</si>
  <si>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</si>
  <si>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</si>
  <si>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</si>
  <si>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</si>
  <si>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</si>
  <si>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</si>
  <si>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</si>
  <si>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</si>
  <si>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</si>
  <si>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</si>
  <si>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</si>
  <si>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</si>
  <si>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</si>
  <si>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</si>
  <si>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</si>
  <si>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</si>
  <si>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</si>
  <si>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</si>
  <si>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</si>
  <si>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</si>
  <si>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</si>
  <si>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</si>
  <si>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</si>
  <si>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</si>
  <si>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</si>
  <si>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</si>
  <si>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</si>
  <si>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</si>
  <si>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</si>
  <si>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</si>
  <si>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</si>
  <si>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</si>
  <si>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</si>
  <si>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</si>
  <si>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</si>
  <si>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</si>
  <si>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</si>
  <si>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</si>
  <si>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</si>
  <si>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</si>
  <si>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</si>
  <si>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</si>
  <si>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</si>
  <si>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</si>
  <si>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</si>
  <si>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</si>
  <si>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</si>
  <si>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</si>
  <si>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</si>
  <si>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</si>
  <si>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</si>
  <si>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</si>
  <si>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</si>
  <si>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</si>
  <si>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</si>
  <si>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</si>
  <si>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</si>
  <si>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</si>
  <si>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</si>
  <si>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</si>
  <si>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</si>
  <si>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</si>
  <si>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</si>
  <si>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</si>
  <si>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</si>
  <si>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</si>
  <si>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</si>
  <si>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</si>
  <si>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</si>
  <si>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</si>
  <si>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</si>
  <si>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</si>
  <si>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</si>
  <si>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</si>
  <si>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</si>
  <si>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</si>
  <si>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</si>
  <si>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</si>
  <si>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</si>
  <si>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</si>
  <si>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</si>
  <si>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</si>
  <si>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</si>
  <si>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</si>
  <si>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</si>
  <si>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</si>
  <si>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</si>
  <si>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</si>
  <si>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</si>
  <si>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</si>
  <si>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</si>
  <si>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</si>
  <si>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</si>
  <si>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</si>
  <si>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</si>
  <si>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</si>
  <si>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</si>
  <si>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</si>
  <si>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</si>
  <si>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</si>
  <si>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</si>
  <si>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</si>
  <si>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</si>
  <si>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</si>
  <si>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</si>
  <si>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</si>
  <si>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</si>
  <si>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</si>
  <si>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</si>
  <si>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</si>
  <si>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</si>
  <si>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</si>
  <si>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</si>
  <si>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</si>
  <si>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</si>
  <si>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</si>
  <si>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</si>
  <si>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</si>
  <si>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</si>
  <si>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</si>
  <si>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</si>
  <si>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</si>
  <si>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</si>
  <si>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</si>
  <si>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</si>
  <si>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</si>
  <si>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</si>
  <si>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</si>
  <si>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</si>
  <si>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</si>
  <si>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</si>
  <si>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</si>
  <si>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</si>
  <si>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</si>
  <si>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</si>
  <si>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</si>
  <si>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</si>
  <si>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</si>
  <si>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</si>
  <si>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</si>
  <si>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</si>
  <si>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</si>
  <si>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</si>
  <si>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</si>
  <si>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</si>
  <si>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</si>
  <si>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</si>
  <si>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</si>
  <si>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</si>
  <si>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</si>
  <si>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</si>
  <si>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</si>
  <si>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</si>
  <si>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</si>
  <si>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</si>
  <si>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</si>
  <si>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</si>
  <si>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</si>
  <si>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</si>
  <si>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</si>
  <si>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</si>
  <si>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</si>
  <si>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</si>
  <si>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</si>
  <si>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</si>
  <si>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</si>
  <si>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</si>
  <si>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</si>
  <si>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</si>
  <si>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</si>
  <si>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</si>
  <si>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</si>
  <si>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</si>
  <si>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</si>
  <si>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</si>
  <si>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</si>
  <si>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</si>
  <si>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</si>
  <si>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</si>
  <si>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</si>
  <si>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</si>
  <si>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</si>
  <si>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</si>
  <si>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</si>
  <si>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</si>
  <si>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</si>
  <si>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</si>
  <si>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</si>
  <si>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</si>
  <si>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</si>
  <si>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</si>
  <si>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</si>
  <si>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</si>
  <si>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</si>
  <si>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</si>
  <si>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</si>
  <si>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</si>
  <si>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</si>
  <si>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</si>
  <si>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</si>
  <si>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</si>
  <si>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</si>
  <si>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</si>
  <si>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</si>
  <si>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</si>
  <si>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</si>
  <si>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</si>
  <si>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</si>
  <si>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</si>
  <si>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</si>
  <si>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</si>
  <si>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</si>
  <si>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</si>
  <si>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</si>
  <si>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</si>
  <si>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</si>
  <si>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</si>
  <si>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</si>
  <si>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</si>
  <si>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</si>
  <si>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</si>
  <si>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</si>
  <si>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</si>
  <si>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</si>
  <si>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</si>
  <si>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</si>
  <si>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</si>
  <si>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</si>
  <si>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</si>
  <si>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</si>
  <si>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</si>
  <si>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</si>
  <si>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</si>
  <si>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</si>
  <si>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</si>
  <si>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</si>
  <si>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</si>
  <si>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</si>
  <si>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</si>
  <si>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</si>
  <si>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</si>
  <si>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</si>
  <si>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</si>
  <si>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</si>
  <si>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</si>
  <si>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</si>
  <si>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</si>
  <si>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</si>
  <si>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</si>
  <si>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</si>
  <si>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</si>
  <si>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</si>
  <si>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</si>
  <si>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</si>
  <si>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</si>
  <si>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</si>
  <si>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</si>
  <si>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</si>
  <si>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</si>
  <si>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</si>
  <si>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</si>
  <si>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</si>
  <si>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</si>
  <si>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</si>
  <si>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</si>
  <si>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</si>
  <si>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</si>
  <si>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</si>
  <si>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</si>
  <si>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</si>
  <si>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</si>
  <si>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</si>
  <si>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</si>
  <si>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</si>
  <si>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</si>
  <si>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</si>
  <si>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</si>
  <si>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</si>
  <si>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</si>
  <si>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</si>
  <si>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</si>
  <si>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</si>
  <si>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</si>
  <si>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</si>
  <si>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</si>
  <si>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</si>
  <si>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</si>
  <si>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</si>
  <si>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</si>
  <si>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</si>
  <si>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</si>
  <si>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</si>
  <si>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</si>
  <si>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</si>
  <si>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</si>
  <si>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</si>
  <si>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</si>
  <si>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</si>
  <si>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</si>
  <si>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</si>
  <si>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</si>
  <si>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</si>
  <si>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</si>
  <si>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</si>
  <si>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</si>
  <si>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</si>
  <si>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</si>
  <si>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</si>
  <si>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</si>
  <si>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</si>
  <si>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</si>
  <si>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</si>
  <si>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</si>
  <si>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</si>
  <si>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</si>
  <si>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</si>
  <si>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</si>
  <si>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</si>
  <si>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</si>
  <si>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</si>
  <si>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</si>
  <si>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</si>
  <si>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</si>
  <si>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</si>
  <si>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</si>
  <si>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</si>
  <si>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</si>
  <si>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</si>
  <si>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</si>
  <si>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</si>
  <si>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</si>
  <si>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</si>
  <si>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</si>
  <si>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</si>
  <si>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</si>
  <si>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</si>
  <si>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</si>
  <si>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</si>
  <si>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</si>
  <si>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</si>
  <si>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</si>
  <si>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</si>
  <si>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</si>
  <si>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</si>
  <si>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</si>
  <si>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</si>
  <si>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</si>
  <si>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</si>
  <si>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</si>
  <si>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</si>
  <si>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</si>
  <si>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</si>
  <si>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</si>
  <si>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</si>
  <si>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</si>
  <si>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</si>
  <si>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</si>
  <si>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</si>
  <si>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</si>
  <si>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</si>
  <si>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</si>
  <si>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</si>
  <si>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</si>
  <si>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</si>
  <si>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</si>
  <si>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</si>
  <si>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</si>
  <si>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</si>
  <si>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</si>
  <si>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</si>
  <si>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</si>
  <si>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</si>
  <si>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</si>
  <si>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</si>
  <si>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</si>
  <si>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</si>
  <si>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</si>
  <si>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</si>
  <si>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</si>
  <si>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</si>
  <si>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</si>
  <si>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</si>
  <si>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</si>
  <si>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</si>
  <si>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</si>
  <si>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</si>
  <si>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</si>
  <si>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</si>
  <si>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</si>
  <si>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</si>
  <si>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</si>
  <si>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</si>
  <si>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</si>
  <si>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</si>
  <si>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</si>
  <si>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</si>
  <si>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</si>
  <si>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</si>
  <si>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</si>
  <si>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</si>
  <si>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</si>
  <si>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</si>
  <si>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</si>
  <si>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</si>
  <si>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</si>
  <si>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</si>
  <si>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</si>
  <si>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</si>
  <si>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</si>
  <si>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</si>
  <si>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</si>
  <si>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</si>
  <si>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</si>
  <si>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</si>
  <si>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</si>
  <si>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</si>
  <si>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</si>
  <si>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</si>
  <si>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</si>
  <si>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</si>
  <si>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</si>
  <si>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</si>
  <si>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</si>
  <si>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</si>
  <si>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</si>
  <si>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</si>
  <si>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</si>
  <si>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</si>
  <si>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</si>
  <si>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</si>
  <si>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</si>
  <si>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</si>
  <si>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</si>
  <si>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</si>
  <si>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</si>
  <si>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</si>
  <si>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</si>
  <si>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</si>
  <si>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</si>
  <si>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</si>
  <si>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</si>
  <si>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</si>
  <si>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</si>
  <si>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</si>
  <si>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</si>
  <si>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</si>
  <si>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</si>
  <si>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</si>
  <si>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</si>
  <si>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</si>
  <si>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</si>
  <si>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</si>
  <si>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</si>
  <si>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</si>
  <si>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</si>
  <si>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</si>
  <si>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</si>
  <si>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</si>
  <si>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</si>
  <si>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</si>
  <si>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</si>
  <si>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</si>
  <si>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</si>
  <si>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</si>
  <si>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</si>
  <si>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</si>
  <si>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</si>
  <si>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</si>
  <si>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</si>
  <si>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</si>
  <si>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</si>
  <si>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</si>
  <si>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</si>
  <si>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</si>
  <si>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</si>
  <si>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</si>
  <si>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</si>
  <si>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</si>
  <si>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</si>
  <si>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</si>
  <si>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</si>
  <si>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</si>
  <si>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</si>
  <si>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</si>
  <si>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</si>
  <si>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</si>
  <si>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</si>
  <si>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</si>
  <si>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</si>
  <si>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</si>
  <si>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</si>
  <si>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</si>
  <si>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</si>
  <si>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</si>
  <si>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</si>
  <si>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</si>
  <si>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</si>
  <si>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</si>
  <si>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</si>
  <si>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</si>
  <si>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</si>
  <si>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</si>
  <si>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</si>
  <si>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</si>
  <si>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</si>
  <si>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</si>
  <si>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</si>
  <si>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</si>
  <si>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</si>
  <si>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</si>
  <si>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</si>
  <si>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</si>
  <si>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</si>
  <si>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</si>
  <si>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</si>
  <si>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</si>
  <si>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</si>
  <si>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</si>
  <si>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</si>
  <si>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</si>
  <si>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</si>
  <si>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</si>
  <si>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</si>
  <si>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</si>
  <si>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</si>
  <si>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</si>
  <si>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</si>
  <si>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</si>
  <si>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</si>
  <si>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</si>
  <si>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</si>
  <si>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</si>
  <si>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</si>
  <si>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</si>
  <si>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</si>
  <si>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</si>
  <si>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</si>
  <si>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</si>
  <si>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</si>
  <si>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</si>
  <si>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</si>
  <si>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</si>
  <si>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</si>
  <si>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</si>
  <si>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</si>
  <si>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</si>
  <si>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</si>
  <si>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</si>
  <si>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</si>
  <si>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</si>
  <si>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</si>
  <si>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</si>
  <si>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</si>
  <si>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</si>
  <si>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</si>
  <si>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</si>
  <si>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</si>
  <si>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</si>
  <si>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</si>
  <si>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</si>
  <si>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</si>
  <si>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</si>
  <si>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</si>
  <si>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</si>
  <si>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</si>
  <si>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</si>
  <si>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</si>
  <si>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</si>
  <si>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</si>
  <si>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</si>
  <si>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</si>
  <si>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</si>
  <si>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</si>
  <si>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</si>
  <si>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</si>
  <si>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</si>
  <si>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</si>
  <si>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</si>
  <si>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</si>
  <si>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</si>
  <si>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</si>
  <si>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</si>
  <si>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</si>
  <si>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</si>
  <si>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</si>
  <si>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</si>
  <si>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</si>
  <si>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</si>
  <si>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</si>
  <si>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</si>
  <si>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</si>
  <si>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</si>
  <si>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</si>
  <si>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</si>
  <si>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</si>
  <si>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</si>
  <si>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</si>
  <si>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</si>
  <si>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</si>
  <si>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</si>
  <si>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</si>
  <si>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</si>
  <si>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</si>
  <si>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</si>
  <si>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</si>
  <si>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</si>
  <si>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</si>
  <si>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</si>
  <si>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</si>
  <si>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</si>
  <si>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</si>
  <si>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</si>
  <si>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</si>
  <si>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</si>
  <si>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</si>
  <si>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</si>
  <si>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</si>
  <si>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</si>
  <si>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</si>
  <si>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</si>
  <si>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</si>
  <si>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</si>
  <si>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</si>
  <si>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</si>
  <si>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</si>
  <si>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</si>
  <si>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</si>
  <si>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</si>
  <si>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</si>
  <si>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</si>
  <si>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</si>
  <si>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</si>
  <si>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</si>
  <si>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</si>
  <si>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</si>
  <si>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</si>
  <si>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</si>
  <si>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</si>
  <si>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</si>
  <si>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</si>
  <si>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</si>
  <si>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</si>
  <si>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</si>
  <si>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</si>
  <si>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</si>
  <si>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</si>
  <si>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</si>
  <si>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</si>
  <si>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</si>
  <si>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</si>
  <si>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</si>
  <si>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</si>
  <si>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</si>
  <si>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</si>
  <si>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</si>
  <si>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</si>
  <si>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</si>
  <si>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</si>
  <si>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</si>
  <si>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</si>
  <si>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</si>
  <si>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</si>
  <si>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</si>
  <si>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</si>
  <si>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</si>
  <si>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</si>
  <si>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</si>
  <si>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</si>
  <si>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</si>
  <si>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</si>
  <si>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</si>
  <si>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</si>
  <si>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</si>
  <si>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</si>
  <si>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</si>
  <si>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</si>
  <si>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</si>
  <si>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</si>
  <si>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</si>
  <si>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</si>
  <si>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</si>
  <si>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</si>
  <si>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</si>
  <si>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</si>
  <si>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</si>
  <si>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</si>
  <si>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</si>
  <si>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</si>
  <si>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</si>
  <si>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</si>
  <si>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</si>
  <si>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</si>
  <si>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</si>
  <si>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</si>
  <si>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</si>
  <si>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</si>
  <si>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</si>
  <si>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</si>
  <si>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</si>
  <si>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</si>
  <si>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</si>
  <si>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</si>
  <si>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</si>
  <si>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</si>
  <si>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</si>
  <si>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</si>
  <si>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</si>
  <si>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</si>
  <si>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</si>
  <si>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</si>
  <si>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</si>
  <si>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</si>
  <si>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</si>
  <si>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</si>
  <si>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</si>
  <si>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</si>
  <si>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</si>
  <si>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</si>
  <si>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</si>
  <si>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</si>
  <si>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</si>
  <si>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</si>
  <si>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</si>
  <si>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</si>
  <si>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</si>
  <si>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</si>
  <si>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</si>
  <si>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</si>
  <si>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</si>
  <si>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</si>
  <si>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</si>
  <si>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</si>
  <si>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</si>
  <si>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</si>
  <si>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</si>
  <si>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</si>
  <si>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</si>
  <si>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</si>
  <si>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</si>
  <si>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</si>
  <si>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</si>
  <si>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</si>
  <si>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</si>
  <si>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</si>
  <si>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</si>
  <si>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</si>
  <si>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</si>
  <si>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</si>
  <si>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</si>
  <si>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</si>
  <si>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</si>
  <si>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</si>
  <si>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</si>
  <si>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</si>
  <si>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</si>
  <si>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</si>
  <si>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</si>
  <si>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</si>
  <si>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</si>
  <si>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</si>
  <si>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</si>
  <si>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</si>
  <si>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</si>
  <si>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</si>
  <si>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</si>
  <si>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</si>
  <si>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</si>
  <si>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</si>
  <si>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</si>
  <si>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</si>
  <si>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</si>
  <si>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</si>
  <si>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</si>
  <si>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</si>
  <si>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</si>
  <si>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</si>
  <si>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</si>
  <si>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</si>
  <si>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</si>
  <si>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</si>
  <si>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</si>
  <si>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</si>
  <si>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</si>
  <si>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</si>
  <si>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</si>
  <si>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</si>
  <si>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</si>
  <si>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</si>
  <si>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</si>
  <si>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</si>
  <si>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</si>
  <si>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</si>
  <si>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</si>
  <si>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</si>
  <si>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</si>
  <si>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</si>
  <si>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</si>
  <si>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</si>
  <si>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</si>
  <si>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</si>
  <si>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</si>
  <si>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</si>
  <si>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</si>
  <si>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</si>
  <si>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</si>
  <si>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</si>
  <si>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</si>
  <si>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</si>
  <si>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</si>
  <si>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</si>
  <si>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</si>
  <si>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</si>
  <si>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</si>
  <si>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</si>
  <si>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</si>
  <si>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</si>
  <si>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</si>
  <si>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</si>
  <si>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</si>
  <si>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</si>
  <si>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</si>
  <si>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</si>
  <si>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</si>
  <si>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</si>
  <si>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</si>
  <si>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</si>
  <si>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</si>
  <si>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</si>
  <si>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</si>
  <si>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</si>
  <si>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</si>
  <si>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</si>
  <si>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</si>
  <si>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</si>
  <si>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</si>
  <si>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</si>
  <si>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</si>
  <si>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</si>
  <si>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</si>
  <si>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</si>
  <si>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</si>
  <si>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</si>
  <si>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</si>
  <si>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</si>
  <si>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</si>
  <si>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</si>
  <si>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</si>
  <si>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</si>
  <si>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</si>
  <si>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</si>
  <si>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</si>
  <si>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</si>
  <si>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</si>
  <si>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</si>
  <si>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</si>
  <si>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</si>
  <si>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</si>
  <si>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</si>
  <si>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</si>
  <si>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</si>
  <si>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</si>
  <si>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</si>
  <si>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</si>
  <si>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</si>
  <si>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</si>
  <si>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</si>
  <si>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</si>
  <si>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</si>
  <si>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</si>
  <si>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</si>
  <si>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</si>
  <si>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</si>
  <si>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</si>
  <si>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</si>
  <si>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</si>
  <si>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</si>
  <si>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</si>
  <si>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</si>
  <si>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</si>
  <si>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</si>
  <si>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</si>
  <si>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</si>
  <si>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</si>
  <si>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</si>
  <si>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</si>
  <si>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</si>
  <si>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</si>
  <si>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</si>
  <si>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</si>
  <si>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</si>
  <si>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</si>
  <si>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</si>
  <si>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</si>
  <si>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</si>
  <si>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</si>
  <si>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</si>
  <si>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</si>
  <si>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</si>
  <si>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</si>
  <si>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</si>
  <si>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</si>
  <si>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</si>
  <si>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</si>
  <si>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</si>
  <si>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</si>
  <si>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</si>
  <si>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</si>
  <si>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</si>
  <si>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</si>
  <si>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</si>
  <si>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</si>
  <si>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</si>
  <si>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</si>
  <si>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</si>
  <si>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</si>
  <si>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</si>
  <si>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</si>
  <si>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</si>
  <si>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</si>
  <si>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</si>
  <si>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</si>
  <si>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</si>
  <si>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</si>
  <si>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</si>
  <si>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</si>
  <si>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</si>
  <si>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</si>
  <si>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</si>
  <si>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</si>
  <si>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</si>
  <si>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</si>
  <si>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</si>
  <si>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</si>
  <si>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</si>
  <si>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</si>
  <si>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</si>
  <si>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</si>
  <si>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</si>
  <si>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</si>
  <si>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</si>
  <si>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</si>
  <si>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</si>
  <si>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</si>
  <si>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</si>
  <si>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</si>
  <si>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</si>
  <si>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</si>
  <si>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</si>
  <si>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</si>
  <si>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</si>
  <si>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</si>
  <si>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</si>
  <si>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</si>
  <si>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</si>
  <si>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</si>
  <si>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</si>
  <si>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</si>
  <si>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</si>
  <si>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</si>
  <si>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</si>
  <si>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</si>
  <si>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</si>
  <si>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</si>
  <si>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</si>
  <si>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</si>
  <si>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</si>
  <si>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</si>
  <si>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</si>
  <si>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</si>
  <si>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</si>
  <si>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</si>
  <si>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</si>
  <si>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</si>
  <si>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</si>
  <si>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</si>
  <si>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</si>
  <si>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</si>
  <si>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</si>
  <si>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</si>
  <si>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</si>
  <si>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</si>
  <si>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</si>
  <si>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</si>
  <si>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</si>
  <si>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</si>
  <si>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</si>
  <si>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</si>
  <si>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</si>
  <si>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</si>
  <si>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</si>
  <si>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</si>
  <si>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</si>
  <si>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</si>
  <si>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</si>
  <si>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</si>
  <si>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</si>
  <si>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</si>
  <si>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</si>
  <si>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</si>
  <si>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</si>
  <si>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</si>
  <si>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</si>
  <si>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</si>
  <si>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</si>
  <si>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</si>
  <si>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</si>
  <si>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</si>
  <si>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</si>
  <si>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</si>
  <si>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</si>
  <si>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</si>
  <si>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</si>
  <si>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</si>
  <si>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</si>
  <si>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</si>
  <si>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</si>
  <si>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</si>
  <si>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</si>
  <si>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</si>
  <si>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</si>
  <si>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</si>
  <si>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</si>
  <si>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</si>
  <si>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</si>
  <si>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</si>
  <si>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</si>
  <si>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</si>
  <si>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</si>
  <si>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</si>
  <si>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</si>
  <si>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</si>
  <si>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</si>
  <si>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</si>
  <si>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</si>
  <si>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</si>
  <si>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</si>
  <si>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</si>
  <si>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</si>
  <si>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</si>
  <si>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</si>
  <si>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</si>
  <si>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</si>
  <si>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</si>
  <si>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</si>
  <si>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</si>
  <si>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</si>
  <si>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</si>
  <si>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</si>
  <si>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</si>
  <si>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</si>
  <si>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</si>
  <si>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</si>
  <si>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</si>
  <si>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</si>
  <si>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</si>
  <si>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</si>
  <si>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</si>
  <si>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</si>
  <si>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</si>
  <si>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</si>
  <si>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</si>
  <si>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</si>
  <si>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</si>
  <si>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</si>
  <si>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</si>
  <si>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</si>
  <si>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</si>
  <si>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</si>
  <si>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</si>
  <si>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</si>
  <si>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</si>
  <si>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</si>
  <si>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</si>
  <si>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</si>
  <si>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</si>
  <si>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</si>
  <si>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</si>
  <si>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</si>
  <si>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</si>
  <si>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</si>
  <si>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</si>
  <si>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</si>
  <si>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</si>
  <si>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</si>
  <si>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</si>
  <si>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</si>
  <si>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</si>
  <si>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</si>
  <si>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</si>
  <si>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</si>
  <si>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</si>
  <si>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</si>
  <si>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</si>
  <si>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</si>
  <si>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</si>
  <si>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</si>
  <si>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</si>
  <si>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</si>
  <si>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</si>
  <si>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</si>
  <si>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</si>
  <si>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</si>
  <si>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</si>
  <si>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</si>
  <si>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</si>
  <si>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</si>
  <si>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</si>
  <si>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</si>
  <si>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</si>
  <si>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</si>
  <si>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</si>
  <si>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</si>
  <si>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</si>
  <si>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</si>
  <si>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</si>
  <si>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</si>
  <si>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</si>
  <si>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</si>
  <si>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</si>
  <si>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</si>
  <si>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</si>
  <si>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</si>
  <si>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</si>
  <si>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</si>
  <si>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</si>
  <si>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</si>
  <si>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</si>
  <si>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</si>
  <si>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</si>
  <si>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</si>
  <si>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</si>
  <si>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</si>
  <si>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</si>
  <si>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</si>
  <si>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</si>
  <si>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</si>
  <si>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</si>
  <si>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</si>
  <si>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</si>
  <si>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</si>
  <si>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</si>
  <si>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</si>
  <si>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</si>
  <si>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</si>
  <si>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</si>
  <si>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</si>
  <si>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</si>
  <si>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</si>
  <si>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</si>
  <si>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</si>
  <si>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</si>
  <si>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</si>
  <si>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</si>
  <si>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</si>
  <si>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</si>
  <si>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</si>
  <si>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</si>
  <si>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</si>
  <si>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</si>
  <si>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</si>
  <si>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</si>
  <si>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</si>
  <si>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</si>
  <si>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</si>
  <si>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</si>
  <si>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</si>
  <si>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</si>
  <si>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</si>
  <si>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</si>
  <si>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</si>
  <si>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</si>
  <si>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</si>
  <si>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</si>
  <si>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</si>
  <si>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</si>
  <si>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</si>
  <si>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</si>
  <si>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</si>
  <si>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</si>
  <si>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</si>
  <si>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</si>
  <si>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</si>
  <si>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</si>
  <si>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</si>
  <si>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</si>
  <si>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</si>
  <si>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</si>
  <si>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</si>
  <si>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</si>
  <si>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</si>
  <si>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</si>
  <si>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</si>
  <si>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</si>
  <si>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</si>
  <si>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</si>
  <si>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</si>
  <si>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</si>
  <si>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</si>
  <si>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</si>
  <si>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</si>
  <si>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</si>
  <si>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</si>
  <si>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</si>
  <si>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</si>
  <si>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</si>
  <si>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</si>
  <si>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</si>
  <si>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</si>
  <si>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</si>
  <si>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</si>
  <si>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</si>
  <si>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</si>
  <si>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</si>
  <si>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</si>
  <si>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</si>
  <si>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</si>
  <si>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</si>
  <si>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</si>
  <si>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</si>
  <si>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</si>
  <si>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</si>
  <si>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</si>
  <si>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</si>
  <si>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</si>
  <si>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</si>
  <si>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</si>
  <si>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</si>
  <si>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</si>
  <si>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</si>
  <si>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</si>
  <si>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</si>
  <si>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</si>
  <si>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</si>
  <si>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</si>
  <si>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</si>
  <si>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</si>
  <si>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</si>
  <si>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</si>
  <si>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</si>
  <si>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</si>
  <si>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</si>
  <si>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</si>
  <si>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</si>
  <si>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</si>
  <si>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</si>
  <si>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</si>
  <si>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</si>
  <si>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</si>
  <si>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</si>
  <si>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</si>
  <si>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</si>
  <si>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</si>
  <si>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</si>
  <si>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</si>
  <si>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</si>
  <si>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</si>
  <si>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</si>
  <si>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</si>
  <si>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</si>
  <si>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</si>
  <si>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</si>
  <si>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</si>
  <si>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</si>
  <si>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</si>
  <si>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</si>
  <si>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</si>
  <si>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</si>
  <si>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</si>
  <si>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</si>
  <si>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</si>
  <si>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</si>
  <si>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</si>
  <si>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</si>
  <si>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</si>
  <si>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</si>
  <si>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</si>
  <si>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</si>
  <si>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</si>
  <si>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</si>
  <si>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</si>
  <si>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</si>
  <si>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</si>
  <si>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</si>
  <si>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</si>
  <si>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</si>
  <si>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</si>
  <si>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</si>
  <si>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</si>
  <si>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</si>
  <si>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</si>
  <si>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</si>
  <si>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</si>
  <si>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</si>
  <si>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</si>
  <si>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</si>
  <si>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</si>
  <si>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</si>
  <si>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</si>
  <si>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</si>
  <si>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</si>
  <si>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</si>
  <si>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</si>
  <si>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</si>
  <si>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</si>
  <si>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</si>
  <si>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</si>
  <si>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</si>
  <si>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</si>
  <si>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</si>
  <si>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</si>
  <si>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</si>
  <si>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</si>
  <si>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</si>
  <si>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</si>
  <si>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</si>
  <si>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</si>
  <si>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</si>
  <si>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</si>
  <si>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</si>
  <si>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</si>
  <si>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</si>
  <si>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</si>
  <si>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</si>
  <si>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</si>
  <si>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</si>
  <si>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</si>
  <si>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</si>
  <si>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</si>
  <si>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</si>
  <si>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</si>
  <si>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</si>
  <si>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</si>
  <si>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</si>
  <si>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</si>
  <si>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</si>
  <si>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</si>
  <si>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</si>
  <si>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</si>
  <si>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</si>
  <si>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</si>
  <si>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</si>
  <si>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</si>
  <si>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</si>
  <si>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</si>
  <si>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</si>
  <si>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</si>
  <si>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</si>
  <si>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</si>
  <si>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</si>
  <si>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</si>
  <si>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</si>
  <si>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</si>
  <si>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</si>
  <si>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</si>
  <si>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</si>
  <si>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</si>
  <si>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</si>
  <si>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</si>
  <si>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</si>
  <si>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</si>
  <si>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</si>
  <si>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</si>
  <si>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</si>
  <si>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</si>
  <si>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</si>
  <si>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</si>
  <si>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</si>
  <si>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</si>
  <si>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</si>
  <si>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</si>
  <si>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</si>
  <si>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</si>
  <si>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</si>
  <si>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</si>
  <si>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</si>
  <si>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</si>
  <si>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</si>
  <si>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</si>
  <si>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</si>
  <si>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</si>
  <si>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</si>
  <si>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</si>
  <si>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</si>
  <si>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</si>
  <si>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</si>
  <si>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</si>
  <si>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</si>
  <si>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</si>
  <si>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</si>
  <si>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</si>
  <si>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</si>
  <si>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</si>
  <si>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</si>
  <si>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</si>
  <si>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</si>
  <si>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</si>
  <si>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</si>
  <si>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</si>
  <si>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</si>
  <si>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</si>
  <si>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</si>
  <si>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</si>
  <si>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</si>
  <si>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</si>
  <si>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</si>
  <si>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</si>
  <si>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</si>
  <si>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</si>
  <si>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</si>
  <si>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</si>
  <si>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</si>
  <si>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</si>
  <si>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</si>
  <si>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</si>
  <si>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</si>
  <si>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</si>
  <si>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</si>
  <si>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</si>
  <si>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</si>
  <si>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</si>
  <si>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</si>
  <si>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</si>
  <si>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</si>
  <si>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</si>
  <si>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</si>
  <si>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</si>
  <si>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</si>
  <si>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</si>
  <si>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</si>
  <si>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</si>
  <si>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</si>
  <si>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</si>
  <si>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</si>
  <si>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</si>
  <si>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</si>
  <si>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</si>
  <si>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</si>
  <si>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</si>
  <si>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</si>
  <si>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</si>
  <si>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</si>
  <si>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</si>
  <si>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</si>
  <si>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</si>
  <si>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</si>
  <si>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</si>
  <si>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</si>
  <si>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</si>
  <si>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</si>
  <si>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</si>
  <si>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</si>
  <si>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</si>
  <si>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</si>
  <si>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</si>
  <si>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</si>
  <si>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</si>
  <si>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</si>
  <si>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</si>
  <si>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</si>
  <si>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</si>
  <si>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</si>
  <si>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</si>
  <si>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</si>
  <si>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</si>
  <si>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</si>
  <si>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</si>
  <si>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</si>
  <si>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</si>
  <si>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</si>
  <si>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</si>
  <si>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</si>
  <si>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</si>
  <si>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</si>
  <si>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</si>
  <si>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</si>
  <si>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</si>
  <si>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</si>
  <si>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</si>
  <si>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</si>
  <si>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</si>
  <si>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</si>
  <si>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</si>
  <si>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</si>
  <si>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</si>
  <si>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</si>
  <si>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</si>
  <si>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</si>
  <si>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</si>
  <si>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</si>
  <si>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</si>
  <si>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</si>
  <si>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</si>
  <si>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</si>
  <si>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</si>
  <si>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</si>
  <si>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</si>
  <si>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</si>
  <si>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</si>
  <si>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</si>
  <si>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</si>
  <si>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</si>
  <si>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</si>
  <si>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</si>
  <si>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</si>
  <si>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</si>
  <si>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</si>
  <si>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</si>
  <si>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</si>
  <si>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</si>
  <si>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</si>
  <si>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</si>
  <si>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</si>
  <si>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</si>
  <si>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</si>
  <si>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</si>
  <si>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</si>
  <si>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</si>
  <si>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</si>
  <si>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</si>
  <si>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</si>
  <si>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</si>
  <si>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</si>
  <si>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</si>
  <si>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</si>
  <si>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</si>
  <si>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</si>
  <si>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</si>
  <si>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</si>
  <si>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</si>
  <si>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</si>
  <si>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</si>
  <si>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</si>
  <si>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</si>
  <si>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</si>
  <si>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</si>
  <si>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</si>
  <si>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</si>
  <si>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</si>
  <si>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</si>
  <si>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</si>
  <si>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</si>
  <si>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</si>
  <si>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</si>
  <si>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</si>
  <si>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</si>
  <si>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</si>
  <si>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</si>
  <si>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</si>
  <si>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</si>
  <si>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</si>
  <si>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</si>
  <si>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</si>
  <si>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</si>
  <si>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</si>
  <si>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</si>
  <si>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</si>
  <si>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</si>
  <si>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</si>
  <si>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</si>
  <si>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</si>
  <si>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</si>
  <si>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</si>
  <si>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</si>
  <si>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</si>
  <si>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</si>
  <si>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</si>
  <si>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</si>
  <si>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</si>
  <si>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</si>
  <si>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</si>
  <si>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</si>
  <si>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</si>
  <si>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</si>
  <si>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</si>
  <si>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</si>
  <si>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</si>
  <si>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</si>
  <si>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</si>
  <si>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</si>
  <si>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</si>
  <si>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</si>
  <si>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</si>
  <si>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</si>
  <si>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</si>
  <si>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</si>
  <si>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</si>
  <si>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</si>
  <si>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</si>
  <si>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</si>
  <si>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</si>
  <si>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</si>
  <si>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</si>
  <si>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</si>
  <si>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</si>
  <si>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</si>
  <si>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</si>
  <si>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</si>
  <si>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</si>
  <si>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</si>
  <si>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</si>
  <si>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</si>
  <si>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</si>
  <si>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</si>
  <si>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</si>
  <si>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</si>
  <si>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</si>
  <si>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</si>
  <si>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</si>
  <si>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</si>
  <si>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</si>
  <si>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</si>
  <si>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</si>
  <si>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</si>
  <si>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</si>
  <si>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</si>
  <si>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</si>
  <si>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</si>
  <si>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</si>
  <si>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</si>
  <si>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</si>
  <si>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</si>
  <si>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</si>
  <si>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</si>
  <si>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</si>
  <si>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</si>
  <si>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</si>
  <si>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</si>
  <si>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</si>
  <si>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</si>
  <si>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</si>
  <si>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</si>
  <si>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</si>
  <si>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</si>
  <si>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</si>
  <si>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</si>
  <si>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</si>
  <si>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</si>
  <si>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</si>
  <si>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</si>
  <si>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</si>
  <si>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</si>
  <si>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</si>
  <si>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</si>
  <si>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</si>
  <si>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</si>
  <si>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</si>
  <si>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</si>
  <si>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</si>
  <si>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</si>
  <si>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</si>
  <si>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</si>
  <si>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</si>
  <si>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</si>
  <si>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</si>
  <si>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</si>
  <si>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</si>
  <si>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</si>
  <si>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</si>
  <si>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</si>
  <si>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</si>
  <si>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</si>
  <si>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</si>
  <si>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</si>
  <si>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</si>
  <si>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</si>
  <si>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</si>
  <si>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</si>
  <si>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</si>
  <si>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</si>
  <si>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</si>
  <si>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</si>
  <si>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</si>
  <si>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</si>
  <si>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</si>
  <si>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</si>
  <si>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</si>
  <si>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</si>
  <si>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</si>
  <si>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</si>
  <si>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</si>
  <si>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</si>
  <si>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</si>
  <si>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</si>
  <si>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</si>
  <si>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</si>
  <si>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</si>
  <si>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</si>
  <si>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</si>
  <si>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</si>
  <si>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</si>
  <si>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</si>
  <si>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</si>
  <si>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</si>
  <si>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</si>
  <si>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</si>
  <si>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</si>
  <si>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</si>
  <si>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</si>
  <si>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</si>
  <si>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</si>
  <si>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</si>
  <si>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</si>
  <si>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</si>
  <si>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</si>
  <si>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</si>
  <si>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</si>
  <si>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</si>
  <si>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</si>
  <si>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</si>
  <si>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</si>
  <si>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</si>
  <si>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</si>
  <si>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</si>
  <si>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</si>
  <si>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</si>
  <si>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</si>
  <si>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</si>
  <si>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</si>
  <si>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</si>
  <si>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</si>
  <si>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</si>
  <si>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</si>
  <si>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</si>
  <si>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</si>
  <si>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</si>
  <si>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</si>
  <si>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</si>
  <si>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</si>
  <si>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</si>
  <si>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</si>
  <si>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</si>
  <si>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</si>
  <si>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</si>
  <si>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</si>
  <si>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</si>
  <si>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</si>
  <si>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</si>
  <si>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</si>
  <si>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</si>
  <si>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</si>
  <si>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</si>
  <si>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</si>
  <si>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</si>
  <si>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</si>
  <si>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</si>
  <si>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</si>
  <si>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</si>
  <si>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</si>
  <si>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</si>
  <si>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</si>
  <si>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</si>
  <si>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</si>
  <si>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</si>
  <si>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</si>
  <si>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</si>
  <si>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</si>
  <si>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</si>
  <si>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</si>
  <si>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</si>
  <si>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</si>
  <si>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</si>
  <si>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</si>
  <si>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</si>
  <si>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</si>
  <si>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</si>
  <si>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</si>
  <si>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</si>
  <si>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</si>
  <si>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</si>
  <si>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</si>
  <si>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</si>
  <si>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</si>
  <si>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</si>
  <si>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</si>
  <si>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</si>
  <si>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</si>
  <si>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</si>
  <si>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</si>
  <si>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</si>
  <si>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</si>
  <si>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</si>
  <si>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</si>
  <si>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</si>
  <si>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</si>
  <si>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</si>
  <si>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</si>
  <si>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</si>
  <si>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</si>
  <si>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</si>
  <si>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</si>
  <si>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</si>
  <si>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</si>
  <si>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</si>
  <si>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</si>
  <si>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</si>
  <si>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</si>
  <si>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</si>
  <si>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</si>
  <si>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</si>
  <si>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</si>
  <si>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</si>
  <si>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</si>
  <si>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</si>
  <si>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</si>
  <si>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</si>
  <si>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</si>
  <si>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</si>
  <si>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</si>
  <si>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</si>
  <si>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</si>
  <si>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</si>
  <si>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</si>
  <si>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</si>
  <si>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</si>
  <si>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</si>
  <si>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</si>
  <si>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</si>
  <si>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</si>
  <si>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</si>
  <si>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</si>
  <si>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</si>
  <si>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</si>
  <si>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</si>
  <si>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</si>
  <si>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</si>
  <si>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</si>
  <si>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</si>
  <si>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</si>
  <si>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</si>
  <si>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</si>
  <si>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</si>
  <si>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</si>
  <si>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</si>
  <si>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</si>
  <si>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</si>
  <si>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</si>
  <si>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</si>
  <si>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</si>
  <si>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</si>
  <si>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</si>
  <si>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</si>
  <si>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</si>
  <si>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</si>
  <si>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</si>
  <si>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</si>
  <si>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</si>
  <si>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</si>
  <si>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</si>
  <si>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</si>
  <si>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</si>
  <si>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</si>
  <si>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</si>
  <si>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</si>
  <si>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</si>
  <si>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</si>
  <si>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</si>
  <si>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</si>
  <si>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</si>
  <si>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</si>
  <si>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</si>
  <si>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</si>
  <si>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</si>
  <si>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</si>
  <si>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</si>
  <si>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</si>
  <si>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</si>
  <si>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</si>
  <si>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</si>
  <si>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</si>
  <si>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</si>
  <si>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</si>
  <si>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</si>
  <si>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</si>
  <si>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</si>
  <si>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</si>
  <si>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</si>
  <si>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</si>
  <si>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</si>
  <si>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</si>
  <si>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</si>
  <si>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</si>
  <si>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</si>
  <si>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</si>
  <si>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</si>
  <si>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</si>
  <si>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</si>
  <si>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</si>
  <si>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</si>
  <si>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</si>
  <si>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</si>
  <si>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</si>
  <si>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</si>
  <si>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</si>
  <si>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</si>
  <si>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</si>
  <si>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</si>
  <si>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</si>
  <si>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</si>
  <si>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</si>
  <si>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</si>
  <si>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</si>
  <si>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</si>
  <si>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</si>
  <si>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</si>
  <si>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</si>
  <si>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</si>
  <si>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</si>
  <si>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</si>
  <si>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</si>
  <si>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</si>
  <si>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</si>
  <si>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</si>
  <si>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</si>
  <si>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</si>
  <si>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</si>
  <si>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</si>
  <si>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</si>
  <si>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</si>
  <si>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</si>
  <si>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</si>
  <si>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</si>
  <si>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</si>
  <si>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</si>
  <si>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</si>
  <si>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</si>
  <si>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</si>
  <si>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</si>
  <si>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</si>
  <si>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</si>
  <si>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</si>
  <si>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</si>
  <si>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</si>
  <si>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</si>
  <si>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</si>
  <si>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</si>
  <si>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</si>
  <si>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</si>
  <si>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</si>
  <si>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</si>
  <si>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</si>
  <si>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</si>
  <si>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</si>
  <si>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</si>
  <si>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</si>
  <si>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</si>
  <si>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</si>
  <si>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</si>
  <si>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</si>
  <si>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</si>
  <si>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</si>
  <si>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</si>
  <si>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</si>
  <si>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</si>
  <si>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</si>
  <si>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</si>
  <si>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</si>
  <si>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</si>
  <si>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</si>
  <si>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</si>
  <si>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</si>
  <si>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</si>
  <si>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</si>
  <si>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</si>
  <si>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</si>
  <si>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</si>
  <si>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</si>
  <si>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</si>
  <si>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</si>
  <si>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</si>
  <si>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</si>
  <si>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</si>
  <si>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</si>
  <si>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</si>
  <si>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</si>
  <si>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</si>
  <si>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</si>
  <si>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</si>
  <si>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</si>
  <si>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</si>
  <si>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</si>
  <si>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</si>
  <si>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</si>
  <si>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</si>
  <si>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</si>
  <si>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</si>
  <si>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</si>
  <si>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</si>
  <si>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</si>
  <si>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</si>
  <si>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</si>
  <si>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</si>
  <si>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</si>
  <si>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</si>
  <si>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</si>
  <si>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</si>
  <si>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</si>
  <si>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</si>
  <si>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</si>
  <si>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</si>
  <si>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</si>
  <si>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</si>
  <si>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</si>
  <si>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</si>
  <si>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</si>
  <si>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</si>
  <si>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</si>
  <si>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</si>
  <si>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</si>
  <si>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</si>
  <si>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</si>
  <si>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</si>
  <si>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</si>
  <si>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</si>
  <si>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</si>
  <si>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</si>
  <si>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</si>
  <si>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</si>
  <si>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</si>
  <si>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</si>
  <si>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</si>
  <si>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</si>
  <si>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</si>
  <si>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</si>
  <si>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</si>
  <si>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</si>
  <si>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</si>
  <si>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</si>
  <si>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</si>
  <si>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</si>
  <si>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</si>
  <si>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</si>
  <si>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</si>
  <si>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</si>
  <si>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</si>
  <si>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</si>
  <si>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</si>
  <si>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</si>
  <si>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</si>
  <si>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</si>
  <si>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</si>
  <si>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</si>
  <si>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</si>
  <si>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</si>
  <si>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</si>
  <si>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</si>
  <si>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</si>
  <si>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</si>
  <si>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</si>
  <si>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</si>
  <si>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</si>
  <si>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</si>
  <si>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</si>
  <si>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</si>
  <si>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</si>
  <si>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</si>
  <si>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</si>
  <si>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</si>
  <si>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</si>
  <si>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</si>
  <si>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</si>
  <si>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</si>
  <si>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</si>
  <si>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</si>
  <si>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</si>
  <si>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</si>
  <si>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</si>
  <si>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</si>
  <si>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</si>
  <si>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</si>
  <si>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</si>
  <si>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</si>
  <si>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</si>
  <si>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</si>
  <si>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</si>
  <si>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</si>
  <si>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</si>
  <si>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</si>
  <si>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</si>
  <si>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</si>
  <si>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</si>
  <si>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</si>
  <si>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</si>
  <si>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</si>
  <si>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</si>
  <si>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</si>
  <si>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</si>
  <si>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</si>
  <si>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</si>
  <si>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</si>
  <si>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</si>
  <si>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</si>
  <si>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</si>
  <si>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</si>
  <si>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</si>
  <si>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</si>
  <si>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</si>
  <si>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</si>
  <si>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</si>
  <si>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</si>
  <si>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</si>
  <si>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</si>
  <si>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</si>
  <si>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</si>
  <si>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</si>
  <si>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</si>
  <si>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</si>
  <si>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</si>
  <si>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</si>
  <si>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</si>
  <si>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</si>
  <si>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</si>
  <si>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</si>
  <si>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</si>
  <si>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</si>
  <si>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</si>
  <si>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</si>
  <si>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</si>
  <si>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</si>
  <si>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</si>
  <si>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</si>
  <si>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</si>
  <si>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</si>
  <si>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</si>
  <si>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</si>
  <si>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</si>
  <si>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</si>
  <si>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</si>
  <si>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</si>
  <si>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</si>
  <si>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</si>
  <si>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</si>
  <si>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</si>
  <si>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</si>
  <si>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</si>
  <si>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</si>
  <si>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</si>
  <si>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</si>
  <si>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</si>
  <si>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</si>
  <si>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</si>
  <si>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</si>
  <si>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</si>
  <si>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</si>
  <si>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</si>
  <si>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</si>
  <si>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</si>
  <si>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</si>
  <si>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</si>
  <si>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</si>
  <si>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</si>
  <si>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</si>
  <si>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</si>
  <si>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</si>
  <si>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</si>
  <si>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</si>
  <si>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</si>
  <si>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</si>
  <si>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</si>
  <si>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</si>
  <si>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</si>
  <si>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</si>
  <si>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</si>
  <si>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</si>
  <si>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</si>
  <si>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</si>
  <si>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</si>
  <si>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</si>
  <si>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</si>
  <si>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</si>
  <si>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</si>
  <si>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</si>
  <si>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</si>
  <si>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</si>
  <si>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</si>
  <si>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</si>
  <si>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</si>
  <si>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</si>
  <si>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</si>
  <si>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</si>
  <si>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</si>
  <si>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</si>
  <si>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</si>
  <si>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</si>
  <si>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</si>
  <si>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</si>
  <si>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</si>
  <si>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</si>
  <si>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</si>
  <si>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</si>
  <si>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</si>
  <si>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</si>
  <si>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</si>
  <si>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</si>
  <si>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</si>
  <si>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</si>
  <si>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</si>
  <si>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</si>
  <si>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</si>
  <si>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</si>
  <si>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</si>
  <si>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</si>
  <si>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</si>
  <si>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</si>
  <si>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</si>
  <si>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</si>
  <si>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</si>
  <si>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</si>
  <si>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</si>
  <si>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</si>
  <si>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</si>
  <si>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</si>
  <si>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</si>
  <si>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</si>
  <si>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</si>
  <si>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</si>
  <si>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</si>
  <si>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</si>
  <si>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</si>
  <si>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</si>
  <si>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</si>
  <si>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</si>
  <si>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</si>
  <si>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</si>
  <si>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</si>
  <si>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</si>
  <si>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</si>
  <si>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</si>
  <si>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</si>
  <si>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</si>
  <si>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</si>
  <si>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</si>
  <si>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</si>
  <si>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</si>
  <si>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</si>
  <si>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</si>
  <si>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</si>
  <si>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</si>
  <si>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</si>
  <si>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</si>
  <si>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</si>
  <si>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</si>
  <si>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</si>
  <si>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</si>
  <si>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</si>
  <si>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</si>
  <si>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</si>
  <si>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</si>
  <si>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</si>
  <si>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</si>
  <si>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</si>
  <si>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</si>
  <si>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</si>
  <si>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</si>
  <si>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</si>
  <si>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</si>
  <si>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</si>
  <si>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</si>
  <si>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</si>
  <si>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</si>
  <si>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</si>
  <si>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</si>
  <si>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</si>
  <si>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</si>
  <si>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</si>
  <si>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</si>
  <si>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</si>
  <si>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</si>
  <si>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</si>
  <si>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</si>
  <si>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</si>
  <si>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</si>
  <si>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</si>
  <si>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</si>
  <si>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</si>
  <si>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</si>
  <si>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</si>
  <si>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</si>
  <si>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</si>
  <si>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</si>
  <si>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</si>
  <si>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</si>
  <si>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</si>
  <si>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</si>
  <si>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</si>
  <si>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</si>
  <si>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</si>
  <si>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</si>
  <si>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</si>
  <si>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</si>
  <si>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</si>
  <si>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</si>
  <si>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</si>
  <si>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</si>
  <si>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</si>
  <si>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</si>
  <si>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</si>
  <si>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</si>
  <si>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</si>
  <si>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</si>
  <si>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</si>
  <si>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</si>
  <si>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</si>
  <si>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</si>
  <si>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</si>
  <si>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</si>
  <si>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</si>
  <si>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</si>
  <si>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</si>
  <si>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</si>
  <si>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</si>
  <si>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</si>
  <si>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</si>
  <si>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</si>
  <si>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</si>
  <si>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</si>
  <si>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</si>
  <si>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</si>
  <si>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</si>
  <si>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</si>
  <si>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</si>
  <si>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</si>
  <si>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</si>
  <si>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</si>
  <si>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</si>
  <si>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</si>
  <si>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</si>
  <si>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</si>
  <si>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</si>
  <si>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</si>
  <si>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</si>
  <si>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</si>
  <si>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</si>
  <si>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</si>
  <si>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</si>
  <si>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</si>
  <si>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</si>
  <si>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</si>
  <si>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</si>
  <si>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</si>
  <si>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</si>
  <si>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</si>
  <si>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</si>
  <si>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</si>
  <si>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</si>
  <si>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</si>
  <si>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</si>
  <si>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</si>
  <si>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</si>
  <si>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</si>
  <si>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</si>
  <si>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</si>
  <si>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</si>
  <si>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</si>
  <si>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</si>
  <si>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</si>
  <si>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</si>
  <si>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</si>
  <si>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</si>
  <si>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</si>
  <si>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</si>
  <si>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</si>
  <si>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</si>
  <si>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</si>
  <si>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</si>
  <si>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</si>
  <si>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</si>
  <si>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</si>
  <si>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</si>
  <si>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</si>
  <si>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</si>
  <si>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</si>
  <si>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</si>
  <si>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</si>
  <si>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</si>
  <si>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</si>
  <si>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</si>
  <si>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</si>
  <si>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</si>
  <si>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</si>
  <si>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</si>
  <si>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</si>
  <si>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</si>
  <si>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</si>
  <si>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</si>
  <si>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</si>
  <si>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</si>
  <si>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</si>
  <si>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</si>
  <si>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</si>
  <si>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</si>
  <si>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</si>
  <si>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</si>
  <si>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</si>
  <si>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</si>
  <si>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</si>
  <si>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</si>
  <si>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</si>
  <si>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</si>
  <si>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</si>
  <si>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</si>
  <si>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</si>
  <si>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</si>
  <si>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</si>
  <si>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</si>
  <si>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</si>
  <si>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</si>
  <si>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</si>
  <si>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</si>
  <si>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</si>
  <si>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</si>
  <si>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</si>
  <si>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</si>
  <si>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</si>
  <si>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</si>
  <si>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</si>
  <si>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</si>
  <si>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</si>
  <si>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</si>
  <si>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</si>
  <si>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</si>
  <si>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</si>
  <si>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</si>
  <si>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</si>
  <si>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</si>
  <si>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</si>
  <si>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</si>
  <si>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</si>
  <si>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</si>
  <si>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</si>
  <si>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</si>
  <si>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</si>
  <si>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</si>
  <si>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</si>
  <si>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</si>
  <si>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</si>
  <si>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</si>
  <si>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</si>
  <si>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</si>
  <si>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</si>
  <si>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</si>
  <si>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</si>
  <si>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</si>
  <si>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</si>
  <si>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</si>
  <si>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</si>
  <si>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</si>
  <si>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</si>
  <si>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</si>
  <si>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</si>
  <si>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</si>
  <si>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</si>
  <si>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</si>
  <si>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</si>
  <si>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</si>
  <si>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</si>
  <si>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</si>
  <si>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</si>
  <si>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</si>
  <si>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</si>
  <si>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</si>
  <si>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</si>
  <si>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</si>
  <si>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</si>
  <si>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</si>
  <si>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</si>
  <si>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</si>
  <si>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</si>
  <si>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</si>
  <si>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</si>
  <si>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</si>
  <si>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</si>
  <si>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</si>
  <si>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</si>
  <si>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</si>
  <si>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</si>
  <si>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</si>
  <si>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</si>
  <si>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</si>
  <si>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</si>
  <si>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</si>
  <si>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</si>
  <si>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</si>
  <si>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</si>
  <si>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</si>
  <si>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</si>
  <si>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</si>
  <si>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</si>
  <si>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</si>
  <si>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</si>
  <si>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</si>
  <si>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</si>
  <si>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</si>
  <si>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</si>
  <si>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</si>
  <si>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</si>
  <si>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</si>
  <si>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</si>
  <si>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</si>
  <si>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</si>
  <si>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</si>
  <si>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</si>
  <si>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</si>
  <si>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</si>
  <si>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</si>
  <si>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</si>
  <si>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</si>
  <si>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</si>
  <si>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</si>
  <si>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</si>
  <si>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</si>
  <si>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</si>
  <si>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</si>
  <si>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</si>
  <si>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</si>
  <si>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</si>
  <si>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</si>
  <si>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</si>
  <si>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</si>
  <si>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</si>
  <si>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</si>
  <si>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</si>
  <si>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</si>
  <si>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</si>
  <si>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</si>
  <si>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</si>
  <si>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</si>
  <si>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</si>
  <si>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</si>
  <si>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</si>
  <si>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</si>
  <si>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</si>
  <si>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</si>
  <si>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</si>
  <si>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</si>
  <si>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</si>
  <si>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</si>
  <si>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</si>
  <si>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</si>
  <si>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</si>
  <si>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</si>
  <si>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</si>
  <si>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</si>
  <si>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</si>
  <si>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</si>
  <si>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</si>
  <si>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</si>
  <si>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</si>
  <si>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</si>
  <si>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</si>
  <si>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</si>
  <si>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</si>
  <si>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</si>
  <si>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</si>
  <si>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</si>
  <si>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</si>
  <si>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</si>
  <si>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</si>
  <si>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</si>
  <si>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</si>
  <si>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</si>
  <si>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</si>
  <si>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</si>
  <si>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</si>
  <si>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</si>
  <si>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</si>
  <si>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</si>
  <si>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</si>
  <si>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</si>
  <si>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</si>
  <si>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</si>
  <si>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</si>
  <si>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</si>
  <si>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</si>
  <si>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</si>
  <si>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</si>
  <si>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</si>
  <si>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</si>
  <si>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</si>
  <si>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</si>
  <si>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</si>
  <si>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</si>
  <si>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</si>
  <si>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</si>
  <si>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</si>
  <si>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</si>
  <si>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</si>
  <si>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</si>
  <si>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</si>
  <si>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</si>
  <si>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</si>
  <si>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</si>
  <si>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</si>
  <si>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</si>
  <si>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</si>
  <si>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</si>
  <si>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</si>
  <si>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</si>
  <si>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</si>
  <si>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</si>
  <si>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</si>
  <si>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</si>
  <si>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</si>
  <si>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</si>
  <si>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</si>
  <si>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</si>
  <si>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</si>
  <si>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</si>
  <si>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</si>
  <si>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</si>
  <si>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</si>
  <si>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</si>
  <si>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</si>
  <si>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</si>
  <si>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</si>
  <si>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</si>
  <si>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</si>
  <si>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</si>
  <si>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</si>
  <si>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</si>
  <si>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</si>
  <si>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</si>
  <si>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</si>
  <si>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</si>
  <si>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</si>
  <si>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</si>
  <si>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</si>
  <si>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</si>
  <si>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</si>
  <si>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</si>
  <si>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</si>
  <si>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</si>
  <si>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</si>
  <si>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</si>
  <si>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</si>
  <si>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</si>
  <si>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</si>
  <si>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</si>
  <si>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</si>
  <si>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</si>
  <si>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</si>
  <si>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</si>
  <si>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</si>
  <si>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</si>
  <si>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</si>
  <si>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</si>
  <si>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</si>
  <si>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</si>
  <si>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</si>
  <si>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</si>
  <si>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</si>
  <si>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</si>
  <si>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</si>
  <si>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</si>
  <si>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</si>
  <si>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</si>
  <si>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</si>
  <si>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</si>
  <si>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</si>
  <si>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</si>
  <si>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</si>
  <si>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</si>
  <si>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</si>
  <si>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</si>
  <si>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</si>
  <si>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</si>
  <si>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</si>
  <si>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</si>
  <si>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</si>
  <si>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</si>
  <si>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</si>
  <si>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</si>
  <si>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</si>
  <si>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</si>
  <si>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</si>
  <si>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</si>
  <si>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</si>
  <si>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</si>
  <si>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</si>
  <si>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</si>
  <si>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</si>
  <si>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</si>
  <si>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</si>
  <si>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</si>
  <si>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</si>
  <si>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</si>
  <si>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</si>
  <si>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</si>
  <si>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</si>
  <si>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</si>
  <si>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</si>
  <si>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</si>
  <si>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</si>
  <si>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</si>
  <si>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</si>
  <si>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</si>
  <si>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</si>
  <si>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</si>
  <si>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</si>
  <si>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</si>
  <si>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</si>
  <si>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</si>
  <si>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</si>
  <si>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</si>
  <si>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</si>
  <si>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</si>
  <si>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</si>
  <si>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</si>
  <si>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</si>
  <si>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</si>
  <si>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</si>
  <si>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</si>
  <si>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</si>
  <si>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</si>
  <si>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</si>
  <si>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</si>
  <si>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</si>
  <si>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</si>
  <si>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</si>
  <si>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</si>
  <si>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</si>
  <si>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</si>
  <si>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</si>
  <si>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</si>
  <si>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</si>
  <si>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</si>
  <si>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</si>
  <si>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</si>
  <si>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</si>
  <si>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</si>
  <si>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</si>
  <si>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</si>
  <si>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</si>
  <si>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</si>
  <si>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</si>
  <si>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</si>
  <si>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</si>
  <si>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</si>
  <si>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</si>
  <si>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</si>
  <si>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</si>
  <si>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</si>
  <si>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</si>
  <si>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</si>
  <si>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</si>
  <si>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</si>
  <si>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</si>
  <si>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</si>
  <si>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</si>
  <si>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</si>
  <si>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</si>
  <si>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</si>
  <si>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</si>
  <si>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</si>
  <si>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</si>
  <si>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</si>
  <si>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</si>
  <si>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</si>
  <si>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</si>
  <si>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</si>
  <si>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</si>
  <si>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</si>
  <si>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</si>
  <si>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</si>
  <si>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</si>
  <si>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</si>
  <si>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</si>
  <si>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</si>
  <si>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</si>
  <si>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</si>
  <si>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</si>
  <si>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</si>
  <si>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</si>
  <si>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</si>
  <si>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</si>
  <si>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</si>
  <si>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</si>
  <si>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</si>
  <si>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</si>
  <si>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</si>
  <si>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</si>
  <si>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</si>
  <si>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</si>
  <si>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</si>
  <si>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</si>
  <si>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</si>
  <si>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</si>
  <si>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</si>
  <si>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</si>
  <si>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</si>
  <si>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</si>
  <si>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</si>
  <si>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</si>
  <si>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</si>
  <si>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</si>
  <si>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</si>
  <si>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</si>
  <si>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</si>
  <si>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</si>
  <si>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</si>
  <si>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</si>
  <si>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</si>
  <si>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</si>
  <si>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</si>
  <si>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</si>
  <si>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</si>
  <si>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</si>
  <si>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</si>
  <si>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</si>
  <si>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</si>
  <si>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</si>
  <si>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</si>
  <si>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</si>
  <si>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</si>
  <si>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</si>
  <si>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</si>
  <si>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</si>
  <si>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</si>
  <si>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</si>
  <si>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</si>
  <si>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</si>
  <si>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</si>
  <si>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</si>
  <si>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</si>
  <si>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</si>
  <si>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</si>
  <si>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</si>
  <si>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</si>
  <si>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</si>
  <si>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</si>
  <si>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</si>
  <si>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</si>
  <si>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</si>
  <si>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</si>
  <si>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</si>
  <si>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</si>
  <si>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</si>
  <si>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</si>
  <si>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</si>
  <si>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</si>
  <si>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</si>
  <si>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</si>
  <si>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</si>
  <si>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</si>
  <si>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</si>
  <si>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</si>
  <si>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</si>
  <si>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</si>
  <si>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</si>
  <si>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</si>
  <si>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</si>
  <si>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</si>
  <si>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</si>
  <si>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</si>
  <si>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</si>
  <si>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</si>
  <si>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</si>
  <si>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</si>
  <si>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</si>
  <si>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</si>
  <si>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</si>
  <si>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</si>
  <si>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</si>
  <si>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</si>
  <si>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</si>
  <si>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</si>
  <si>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</si>
  <si>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</si>
  <si>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</si>
  <si>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</si>
  <si>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</si>
  <si>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</si>
  <si>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</si>
  <si>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</si>
  <si>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</si>
  <si>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</si>
  <si>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</si>
  <si>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</si>
  <si>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</si>
  <si>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</si>
  <si>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</si>
  <si>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</si>
  <si>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</si>
  <si>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</si>
  <si>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</si>
  <si>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</si>
  <si>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</si>
  <si>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</si>
  <si>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</si>
  <si>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</si>
  <si>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</si>
  <si>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</si>
  <si>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</si>
  <si>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</si>
  <si>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</si>
  <si>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</si>
  <si>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</si>
  <si>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</si>
  <si>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</si>
  <si>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</si>
  <si>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</si>
  <si>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</si>
  <si>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</si>
  <si>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</si>
  <si>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</si>
  <si>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</si>
  <si>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</si>
  <si>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</si>
  <si>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</si>
  <si>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</si>
  <si>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</si>
  <si>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</si>
  <si>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</si>
  <si>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</si>
  <si>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</si>
  <si>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</si>
  <si>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</si>
  <si>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</si>
  <si>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</si>
  <si>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</si>
  <si>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</si>
  <si>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</si>
  <si>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</si>
  <si>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</si>
  <si>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</si>
  <si>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</si>
  <si>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</si>
  <si>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</si>
  <si>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</si>
  <si>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</si>
  <si>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</si>
  <si>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</si>
  <si>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</si>
  <si>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</si>
  <si>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</si>
  <si>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</si>
  <si>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</si>
  <si>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</si>
  <si>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</si>
  <si>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</si>
  <si>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</si>
  <si>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</si>
  <si>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</si>
  <si>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</si>
  <si>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</si>
  <si>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</si>
  <si>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</si>
  <si>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</si>
  <si>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</si>
  <si>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</si>
  <si>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</si>
  <si>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</si>
  <si>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</si>
  <si>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</si>
  <si>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</si>
  <si>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</si>
  <si>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</si>
  <si>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</si>
  <si>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</si>
  <si>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</si>
  <si>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</si>
  <si>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</si>
  <si>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</si>
  <si>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</si>
  <si>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</si>
  <si>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</si>
  <si>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</si>
  <si>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</si>
  <si>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</si>
  <si>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</si>
  <si>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</si>
  <si>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</si>
  <si>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</si>
  <si>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</si>
  <si>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</si>
  <si>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</si>
  <si>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</si>
  <si>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</si>
  <si>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</si>
  <si>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</si>
  <si>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</si>
  <si>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</si>
  <si>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</si>
  <si>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</si>
  <si>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</si>
  <si>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</si>
  <si>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</si>
  <si>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</si>
  <si>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</si>
  <si>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</si>
  <si>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</si>
  <si>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</si>
  <si>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</si>
  <si>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</si>
  <si>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</si>
  <si>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</si>
  <si>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</si>
  <si>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</si>
  <si>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</si>
  <si>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</si>
  <si>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</si>
  <si>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</si>
  <si>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</si>
  <si>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</si>
  <si>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</si>
  <si>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</si>
  <si>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</si>
  <si>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</si>
  <si>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</si>
  <si>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</si>
  <si>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</si>
  <si>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</si>
  <si>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</si>
  <si>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</si>
  <si>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</si>
  <si>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</si>
  <si>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</si>
  <si>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</si>
  <si>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</si>
  <si>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</si>
  <si>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</si>
  <si>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</si>
  <si>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</si>
  <si>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</si>
  <si>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</si>
  <si>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</si>
  <si>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</si>
  <si>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</si>
  <si>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</si>
  <si>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</si>
  <si>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</si>
  <si>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</si>
  <si>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</si>
  <si>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</si>
  <si>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</si>
  <si>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</si>
  <si>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</si>
  <si>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</si>
  <si>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</si>
  <si>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</si>
  <si>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</si>
  <si>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</si>
  <si>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</si>
  <si>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</si>
  <si>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</si>
  <si>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</si>
  <si>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</si>
  <si>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</si>
  <si>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</si>
  <si>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</si>
  <si>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</si>
  <si>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</si>
  <si>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</si>
  <si>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</si>
  <si>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</si>
  <si>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</si>
  <si>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</si>
  <si>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</si>
  <si>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</si>
  <si>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</si>
  <si>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</si>
  <si>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</si>
  <si>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</si>
  <si>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</si>
  <si>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</si>
  <si>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</si>
  <si>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</si>
  <si>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</si>
  <si>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</si>
  <si>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</si>
  <si>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</si>
  <si>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</si>
  <si>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</si>
  <si>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</si>
  <si>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</si>
  <si>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</si>
  <si>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</si>
  <si>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</si>
  <si>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</si>
  <si>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</si>
  <si>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</si>
  <si>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</si>
  <si>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</si>
  <si>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</si>
  <si>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</si>
  <si>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</si>
  <si>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</si>
  <si>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</si>
  <si>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</si>
  <si>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</si>
  <si>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</si>
  <si>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</si>
  <si>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</si>
  <si>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</si>
  <si>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</si>
  <si>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</si>
  <si>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</si>
  <si>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</si>
  <si>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</si>
  <si>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</si>
  <si>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</si>
  <si>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</si>
  <si>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</si>
  <si>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</si>
  <si>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</si>
  <si>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</si>
  <si>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</si>
  <si>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</si>
  <si>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</si>
  <si>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</si>
  <si>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</si>
  <si>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</si>
  <si>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</si>
  <si>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</si>
  <si>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</si>
  <si>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</si>
  <si>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</si>
  <si>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</si>
  <si>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</si>
  <si>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</si>
  <si>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</si>
  <si>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</si>
  <si>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</si>
  <si>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</si>
  <si>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</si>
  <si>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</si>
  <si>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</si>
  <si>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</si>
  <si>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</si>
  <si>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</si>
  <si>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</si>
  <si>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</si>
  <si>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</si>
  <si>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</si>
  <si>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</si>
  <si>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</si>
  <si>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</si>
  <si>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</si>
  <si>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</si>
  <si>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</si>
  <si>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</si>
  <si>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</si>
  <si>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</si>
  <si>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</si>
  <si>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</si>
  <si>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</si>
  <si>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</si>
  <si>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</si>
  <si>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</si>
  <si>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</si>
  <si>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</si>
  <si>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</si>
  <si>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</si>
  <si>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</si>
  <si>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</si>
  <si>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</si>
  <si>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</si>
  <si>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</si>
  <si>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</si>
  <si>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</si>
  <si>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</si>
  <si>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</si>
  <si>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</si>
  <si>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</si>
  <si>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</si>
  <si>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</si>
  <si>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</si>
  <si>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</si>
  <si>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</si>
  <si>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</si>
  <si>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</si>
  <si>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</si>
  <si>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</si>
  <si>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</si>
  <si>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</si>
  <si>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</si>
  <si>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</si>
  <si>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</si>
  <si>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</si>
  <si>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</si>
  <si>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</si>
  <si>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</si>
  <si>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</si>
  <si>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</si>
  <si>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</si>
  <si>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</si>
  <si>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</si>
  <si>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</si>
  <si>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</si>
  <si>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</si>
  <si>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</si>
  <si>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</si>
  <si>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</si>
  <si>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</si>
  <si>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</si>
  <si>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</si>
  <si>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</si>
  <si>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</si>
  <si>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</si>
  <si>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</si>
  <si>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</si>
  <si>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</si>
  <si>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</si>
  <si>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</si>
  <si>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</si>
  <si>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</si>
  <si>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</si>
  <si>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</si>
  <si>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</si>
  <si>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</si>
  <si>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</si>
  <si>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</si>
  <si>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</si>
  <si>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</si>
  <si>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</si>
  <si>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</si>
  <si>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</si>
  <si>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</si>
  <si>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</si>
  <si>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</si>
  <si>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</si>
  <si>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</si>
  <si>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</si>
  <si>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</si>
  <si>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</si>
  <si>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</si>
  <si>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</si>
  <si>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</si>
  <si>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</si>
  <si>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</si>
  <si>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</si>
  <si>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</si>
  <si>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</si>
  <si>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</si>
  <si>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</si>
  <si>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</si>
  <si>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</si>
  <si>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</si>
  <si>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</si>
  <si>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</si>
  <si>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</si>
  <si>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</si>
  <si>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</si>
  <si>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</si>
  <si>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</si>
  <si>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</si>
  <si>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</si>
  <si>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</si>
  <si>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</si>
  <si>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</si>
  <si>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</si>
  <si>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</si>
  <si>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</si>
  <si>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</si>
  <si>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</si>
  <si>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</si>
  <si>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</si>
  <si>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</si>
  <si>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</si>
  <si>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</si>
  <si>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</si>
  <si>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</si>
  <si>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</si>
  <si>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</si>
  <si>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</si>
  <si>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</si>
  <si>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</si>
  <si>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</si>
  <si>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</si>
  <si>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</si>
  <si>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</si>
  <si>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</si>
  <si>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</si>
  <si>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</si>
  <si>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</si>
  <si>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</si>
  <si>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</si>
  <si>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</si>
  <si>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</si>
  <si>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</si>
  <si>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</si>
  <si>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</si>
  <si>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</si>
  <si>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</si>
  <si>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</si>
  <si>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</si>
  <si>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</si>
  <si>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</si>
  <si>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</si>
  <si>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</si>
  <si>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</si>
  <si>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</si>
  <si>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</si>
  <si>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</si>
  <si>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</si>
  <si>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</si>
  <si>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</si>
  <si>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</si>
  <si>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</si>
  <si>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</si>
  <si>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</si>
  <si>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</si>
  <si>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</si>
  <si>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</si>
  <si>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</si>
  <si>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</si>
  <si>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</si>
  <si>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</si>
  <si>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</si>
  <si>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</si>
  <si>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</si>
  <si>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</si>
  <si>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</si>
  <si>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</si>
  <si>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</si>
  <si>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</si>
  <si>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</si>
  <si>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</si>
  <si>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</si>
  <si>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</si>
  <si>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</si>
  <si>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</si>
  <si>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</si>
  <si>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</si>
  <si>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</si>
  <si>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</si>
  <si>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</si>
  <si>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</si>
  <si>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</si>
  <si>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</si>
  <si>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</si>
  <si>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</si>
  <si>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</si>
  <si>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</si>
  <si>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</si>
  <si>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</si>
  <si>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</si>
  <si>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</si>
  <si>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</si>
  <si>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</si>
  <si>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</si>
  <si>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</si>
  <si>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</si>
  <si>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</si>
  <si>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</si>
  <si>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</si>
  <si>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</si>
  <si>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</si>
  <si>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</si>
  <si>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</si>
  <si>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</si>
  <si>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</si>
  <si>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</si>
  <si>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</si>
  <si>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</si>
  <si>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</si>
  <si>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</si>
  <si>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</si>
  <si>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</si>
  <si>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</si>
  <si>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</si>
  <si>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</si>
  <si>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</si>
  <si>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</si>
  <si>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</si>
  <si>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</si>
  <si>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</si>
  <si>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</si>
  <si>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</si>
  <si>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</si>
  <si>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</si>
  <si>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</si>
  <si>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</si>
  <si>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</si>
  <si>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</si>
  <si>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</si>
  <si>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</si>
  <si>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</si>
  <si>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</si>
  <si>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</si>
  <si>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</si>
  <si>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</si>
  <si>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</si>
  <si>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</si>
  <si>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</si>
  <si>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</si>
  <si>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</si>
  <si>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</si>
  <si>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</si>
  <si>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</si>
  <si>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Sub-Category</t>
  </si>
  <si>
    <t xml:space="preserve">Average Donation </t>
  </si>
  <si>
    <t>Category</t>
  </si>
  <si>
    <t>(All)</t>
  </si>
  <si>
    <t>Row Labels</t>
  </si>
  <si>
    <t>Grand Total</t>
  </si>
  <si>
    <t>Count of state</t>
  </si>
  <si>
    <t>State</t>
  </si>
  <si>
    <t>Count of the State</t>
  </si>
  <si>
    <t>Column Labels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</si>
  <si>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</si>
  <si>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</si>
  <si>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</si>
  <si>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</si>
  <si>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</si>
  <si>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</si>
  <si>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</si>
  <si>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</si>
  <si>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</si>
  <si>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Parent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</si>
  <si>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</si>
  <si>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</si>
  <si>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</si>
  <si>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</si>
  <si>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</si>
  <si>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</si>
  <si>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</si>
  <si>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</si>
  <si>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</si>
  <si>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</si>
  <si>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</si>
  <si>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</si>
  <si>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</si>
  <si>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</si>
  <si>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</si>
  <si>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</si>
  <si>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</si>
  <si>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</si>
  <si>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</si>
  <si>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</si>
  <si>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</si>
  <si>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</si>
  <si>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</si>
  <si>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</si>
  <si>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</si>
  <si>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</si>
  <si>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</si>
  <si>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</si>
  <si>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</si>
  <si>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</si>
  <si>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</si>
  <si>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</si>
  <si>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</si>
  <si>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</si>
  <si>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</si>
  <si>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</si>
  <si>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</si>
  <si>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</si>
  <si>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</si>
  <si>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</si>
  <si>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</si>
  <si>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</si>
  <si>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</si>
  <si>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</si>
  <si>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</si>
  <si>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</si>
  <si>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</si>
  <si>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</si>
  <si>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</si>
  <si>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</si>
  <si>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</si>
  <si>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</si>
  <si>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</si>
  <si>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</si>
  <si>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</si>
  <si>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</si>
  <si>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</si>
  <si>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>Number Successful</t>
  </si>
  <si>
    <t>Number Failed</t>
  </si>
  <si>
    <t>Number Canceled</t>
  </si>
  <si>
    <t xml:space="preserve">Total Projects </t>
  </si>
  <si>
    <t>Percentage Fail</t>
  </si>
  <si>
    <t>Percentage Canceled</t>
  </si>
  <si>
    <t>Less than 1000</t>
  </si>
  <si>
    <t>1000 to 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</si>
  <si>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</si>
  <si>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</si>
  <si>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</si>
  <si>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</si>
  <si>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</si>
  <si>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</si>
  <si>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</si>
  <si>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</si>
  <si>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5000 to 9999</t>
  </si>
  <si>
    <t>10000 to 14999</t>
  </si>
  <si>
    <t>Pecentage Successful</t>
  </si>
  <si>
    <t>Outcome</t>
  </si>
  <si>
    <t>Backers_Count</t>
  </si>
  <si>
    <t>Successful</t>
  </si>
  <si>
    <t>Failed</t>
  </si>
  <si>
    <t>Mean</t>
  </si>
  <si>
    <t>Median</t>
  </si>
  <si>
    <t>Max</t>
  </si>
  <si>
    <t>Statistic</t>
  </si>
  <si>
    <t>Unsucessful</t>
  </si>
  <si>
    <t>Min</t>
  </si>
  <si>
    <t>Var</t>
  </si>
  <si>
    <t>STD DEV</t>
  </si>
  <si>
    <t xml:space="preserve">* Because the average is heavily skewed by outliers. The median number is the number in the middle that seperates the higher and lower half, </t>
  </si>
  <si>
    <t>maybe median makes more sense to summarize the data</t>
  </si>
  <si>
    <t>*There is more variability in successful programs because the STD DEV is higher. It makes sense because the deviation is fartherst from the aveage (mean) compared to unsuccessful projects.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</si>
</sst>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;[Red]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1E1E1E"/>
      <name val="Calibri"/>
      <family val="2"/>
      <scheme val="minor"/>
    </font>
    <font>
      <sz val="11"/>
      <color rgb="FF1E1E1E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2" fillId="0" borderId="0" xfId="0" applyFont="1"/>
    <xf numFmtId="0" fontId="0" fillId="0" borderId="0" xfId="0" pivotButton="1"/>
    <xf numFmtId="0" fontId="0" fillId="0" borderId="0" xfId="0" applyNumberFormat="1"/>
    <xf numFmtId="164" fontId="0" fillId="0" borderId="0" xfId="0" applyNumberFormat="1"/>
    <xf numFmtId="0" fontId="0" fillId="0" borderId="0" xfId="0" applyFont="1"/>
    <xf numFmtId="0" fontId="3" fillId="0" borderId="0" xfId="0" applyFont="1"/>
    <xf numFmtId="14" fontId="0" fillId="0" borderId="0" xfId="0" applyNumberFormat="1" applyAlignment="1">
      <alignment horizontal="right"/>
    </xf>
    <xf numFmtId="0" fontId="1" fillId="0" borderId="0" xfId="0" applyFont="1"/>
    <xf numFmtId="1" fontId="1" fillId="0" borderId="0" xfId="0" applyNumberFormat="1" applyFont="1" applyAlignment="1">
      <alignment horizontal="center"/>
    </xf>
    <xf numFmtId="1" fontId="0" fillId="0" borderId="0" xfId="0" applyNumberFormat="1" applyAlignment="1">
      <alignment horizontal="left"/>
    </xf>
    <xf numFmtId="1" fontId="0" fillId="0" borderId="0" xfId="0" applyNumberFormat="1"/>
    <xf numFmtId="0" fontId="0" fillId="0" borderId="0" xfId="0" applyFill="1"/>
    <xf numFmtId="9" fontId="0" fillId="0" borderId="0" xfId="1" applyFont="1"/>
    <xf numFmtId="0" fontId="1" fillId="0" borderId="1" xfId="0" applyFont="1" applyBorder="1"/>
    <xf numFmtId="0" fontId="0" fillId="0" borderId="1" xfId="0" applyFill="1" applyBorder="1"/>
    <xf numFmtId="1" fontId="0" fillId="0" borderId="1" xfId="0" applyNumberFormat="1" applyBorder="1"/>
    <xf numFmtId="9" fontId="0" fillId="0" borderId="1" xfId="1" applyFont="1" applyBorder="1"/>
    <xf numFmtId="0" fontId="5" fillId="2" borderId="1" xfId="0" applyFont="1" applyFill="1" applyBorder="1"/>
    <xf numFmtId="9" fontId="5" fillId="2" borderId="1" xfId="1" applyFont="1" applyFill="1" applyBorder="1"/>
    <xf numFmtId="0" fontId="1" fillId="0" borderId="0" xfId="0" applyFont="1" applyFill="1"/>
    <xf numFmtId="0" fontId="0" fillId="0" borderId="1" xfId="0" applyBorder="1"/>
    <xf numFmtId="2" fontId="0" fillId="0" borderId="1" xfId="0" applyNumberFormat="1" applyBorder="1"/>
  </cellXfs>
  <cellStyles count="2">
    <cellStyle name="Normal" xfId="0" builtinId="0"/>
    <cellStyle name="Percent" xfId="1" builtinId="5"/>
  </cellStyles>
  <dxfs count="6">
    <dxf>
      <fill>
        <patternFill>
          <fgColor theme="7" tint="0.39994506668294322"/>
          <bgColor theme="7" tint="0.39994506668294322"/>
        </patternFill>
      </fill>
    </dxf>
    <dxf>
      <fill>
        <patternFill>
          <fgColor theme="9"/>
          <bgColor theme="9" tint="0.79998168889431442"/>
        </patternFill>
      </fill>
    </dxf>
    <dxf>
      <fill>
        <patternFill>
          <fgColor rgb="FFFF0000"/>
          <bgColor rgb="FFFF0000"/>
        </patternFill>
      </fill>
    </dxf>
    <dxf>
      <fill>
        <patternFill>
          <fgColor rgb="FF00B0F0"/>
          <bgColor theme="4"/>
        </patternFill>
      </fill>
    </dxf>
    <dxf>
      <fill>
        <patternFill>
          <fgColor theme="7" tint="0.39994506668294322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with Bonus Assignments Included.xlsx]Pivot by 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 Category'!$B$9:$B$10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 Category'!$A$11:$A$20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'Pivot by  Category'!$B$11:$B$20</c:f>
              <c:numCache>
                <c:formatCode>0.00;[Red]0.00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DD-4317-87A5-03585385820D}"/>
            </c:ext>
          </c:extLst>
        </c:ser>
        <c:ser>
          <c:idx val="1"/>
          <c:order val="1"/>
          <c:tx>
            <c:strRef>
              <c:f>'Pivot by  Category'!$C$9:$C$10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 Category'!$A$11:$A$20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'Pivot by  Category'!$C$11:$C$20</c:f>
              <c:numCache>
                <c:formatCode>0.00;[Red]0.00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DD-4317-87A5-03585385820D}"/>
            </c:ext>
          </c:extLst>
        </c:ser>
        <c:ser>
          <c:idx val="2"/>
          <c:order val="2"/>
          <c:tx>
            <c:strRef>
              <c:f>'Pivot by  Category'!$D$9:$D$10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 Category'!$A$11:$A$20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'Pivot by  Category'!$D$11:$D$20</c:f>
              <c:numCache>
                <c:formatCode>0.00;[Red]0.00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DD-4317-87A5-03585385820D}"/>
            </c:ext>
          </c:extLst>
        </c:ser>
        <c:ser>
          <c:idx val="3"/>
          <c:order val="3"/>
          <c:tx>
            <c:strRef>
              <c:f>'Pivot by  Category'!$E$9:$E$10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 Category'!$A$11:$A$20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'Pivot by  Category'!$E$11:$E$20</c:f>
              <c:numCache>
                <c:formatCode>0.00;[Red]0.00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DD-4317-87A5-035853858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3791872"/>
        <c:axId val="2123792288"/>
      </c:barChart>
      <c:catAx>
        <c:axId val="212379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792288"/>
        <c:crosses val="autoZero"/>
        <c:auto val="1"/>
        <c:lblAlgn val="ctr"/>
        <c:lblOffset val="100"/>
        <c:noMultiLvlLbl val="0"/>
      </c:catAx>
      <c:valAx>
        <c:axId val="212379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;[Red]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79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with Bonus Assignments Included.xlsx]Pivot by SubCategory!PivotTable4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F0-43B7-BBDC-706B861D2A10}"/>
            </c:ext>
          </c:extLst>
        </c:ser>
        <c:ser>
          <c:idx val="1"/>
          <c:order val="1"/>
          <c:tx>
            <c:strRef>
              <c:f>'Pivot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F0-43B7-BBDC-706B861D2A10}"/>
            </c:ext>
          </c:extLst>
        </c:ser>
        <c:ser>
          <c:idx val="2"/>
          <c:order val="2"/>
          <c:tx>
            <c:strRef>
              <c:f>'Pivot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F0-43B7-BBDC-706B861D2A10}"/>
            </c:ext>
          </c:extLst>
        </c:ser>
        <c:ser>
          <c:idx val="3"/>
          <c:order val="3"/>
          <c:tx>
            <c:strRef>
              <c:f>'Pivot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F0-43B7-BBDC-706B861D2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3521200"/>
        <c:axId val="353521616"/>
      </c:barChart>
      <c:catAx>
        <c:axId val="35352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521616"/>
        <c:crosses val="autoZero"/>
        <c:auto val="1"/>
        <c:lblAlgn val="ctr"/>
        <c:lblOffset val="100"/>
        <c:noMultiLvlLbl val="0"/>
      </c:catAx>
      <c:valAx>
        <c:axId val="35352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52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with Bonus Assignments Included.xlsx]Pivot by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BC-4159-97C1-D6181F6743F5}"/>
            </c:ext>
          </c:extLst>
        </c:ser>
        <c:ser>
          <c:idx val="1"/>
          <c:order val="1"/>
          <c:tx>
            <c:strRef>
              <c:f>'Pivot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BC-4159-97C1-D6181F6743F5}"/>
            </c:ext>
          </c:extLst>
        </c:ser>
        <c:ser>
          <c:idx val="3"/>
          <c:order val="2"/>
          <c:tx>
            <c:strRef>
              <c:f>'Pivot by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BC-4159-97C1-D6181F6743F5}"/>
            </c:ext>
          </c:extLst>
        </c:ser>
        <c:ser>
          <c:idx val="2"/>
          <c:order val="3"/>
          <c:tx>
            <c:strRef>
              <c:f>'Pivot by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BC-4159-97C1-D6181F674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1331904"/>
        <c:axId val="381333568"/>
      </c:lineChart>
      <c:catAx>
        <c:axId val="381331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333568"/>
        <c:crosses val="autoZero"/>
        <c:auto val="1"/>
        <c:lblAlgn val="ctr"/>
        <c:lblOffset val="100"/>
        <c:noMultiLvlLbl val="0"/>
      </c:catAx>
      <c:valAx>
        <c:axId val="38133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33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40839568334003923"/>
          <c:y val="5.965696773810685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244434895673467E-2"/>
          <c:y val="8.670200695519592E-2"/>
          <c:w val="0.82565437293407073"/>
          <c:h val="0.74792680030265035"/>
        </c:manualLayout>
      </c:layout>
      <c:lineChart>
        <c:grouping val="standard"/>
        <c:varyColors val="0"/>
        <c:ser>
          <c:idx val="4"/>
          <c:order val="4"/>
          <c:tx>
            <c:strRef>
              <c:f>'Goal Outcomes Bonus'!$F$1</c:f>
              <c:strCache>
                <c:ptCount val="1"/>
                <c:pt idx="0">
                  <c:v>Pecentage Successful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'Goal Outcomes Bonus'!$A$2:$A$13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 Bonus'!$F$2:$F$13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FF-4D82-9FD6-A94E304915A5}"/>
            </c:ext>
          </c:extLst>
        </c:ser>
        <c:ser>
          <c:idx val="5"/>
          <c:order val="5"/>
          <c:tx>
            <c:strRef>
              <c:f>'Goal Outcomes Bonus'!$G$1</c:f>
              <c:strCache>
                <c:ptCount val="1"/>
                <c:pt idx="0">
                  <c:v>Percentage Fail</c:v>
                </c:pt>
              </c:strCache>
            </c:strRef>
          </c:tx>
          <c:spPr>
            <a:ln w="34925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'Goal Outcomes Bonus'!$A$2:$A$13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 Bonus'!$G$2:$G$13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FF-4D82-9FD6-A94E304915A5}"/>
            </c:ext>
          </c:extLst>
        </c:ser>
        <c:ser>
          <c:idx val="6"/>
          <c:order val="6"/>
          <c:tx>
            <c:strRef>
              <c:f>'Goal Outcomes Bonus'!$H$1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'Goal Outcomes Bonus'!$A$2:$A$13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 Bonus'!$H$2:$H$13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FF-4D82-9FD6-A94E30491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8300432"/>
        <c:axId val="20183012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'Goal Outcomes Bonus'!$B$1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'Goal Outcomes Bonus'!$A$2:$A$13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'Goal Outcomes Bonus'!$B$2:$B$13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5FF-4D82-9FD6-A94E304915A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Outcomes Bonus'!$C$1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Outcomes Bonus'!$A$2:$A$13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'Goal Outcomes Bonus'!$C$2:$C$13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5FF-4D82-9FD6-A94E304915A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Outcomes Bonus'!$D$1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4925" cap="rnd">
                    <a:solidFill>
                      <a:schemeClr val="accent6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Outcomes Bonus'!$A$2:$A$13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'Goal Outcomes Bonus'!$D$2:$D$13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5FF-4D82-9FD6-A94E304915A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Outcomes Bonus'!$E$1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 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Outcomes Bonus'!$A$2:$A$13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'Goal Outcomes Bonus'!$E$2:$E$13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5FF-4D82-9FD6-A94E304915A5}"/>
                  </c:ext>
                </c:extLst>
              </c15:ser>
            </c15:filteredLineSeries>
          </c:ext>
        </c:extLst>
      </c:lineChart>
      <c:catAx>
        <c:axId val="201830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301264"/>
        <c:crosses val="autoZero"/>
        <c:auto val="1"/>
        <c:lblAlgn val="ctr"/>
        <c:lblOffset val="100"/>
        <c:noMultiLvlLbl val="0"/>
      </c:catAx>
      <c:valAx>
        <c:axId val="201830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30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587375</xdr:colOff>
      <xdr:row>5</xdr:row>
      <xdr:rowOff>30161</xdr:rowOff>
    </xdr:from>
    <xdr:to>
      <xdr:col>17</xdr:col>
      <xdr:colOff>568325</xdr:colOff>
      <xdr:row>22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6B0BC2-71AE-428A-A48F-55AD90AF05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415924</xdr:colOff>
      <xdr:row>2</xdr:row>
      <xdr:rowOff>163512</xdr:rowOff>
    </xdr:from>
    <xdr:to>
      <xdr:col>20</xdr:col>
      <xdr:colOff>457199</xdr:colOff>
      <xdr:row>28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ABC55D-917D-44FF-A421-C9CCB4A8AF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466724</xdr:colOff>
      <xdr:row>2</xdr:row>
      <xdr:rowOff>153987</xdr:rowOff>
    </xdr:from>
    <xdr:to>
      <xdr:col>18</xdr:col>
      <xdr:colOff>571499</xdr:colOff>
      <xdr:row>20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584C1A-EC7F-4B96-933C-4E44F346F6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161927</xdr:rowOff>
    </xdr:from>
    <xdr:to>
      <xdr:col>13</xdr:col>
      <xdr:colOff>495300</xdr:colOff>
      <xdr:row>51</xdr:row>
      <xdr:rowOff>53976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B46527-6E58-4BC1-A572-E33F94315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e Nash" refreshedDate="44457.851762962964" createdVersion="7" refreshedVersion="7" minRefreshableVersion="3" recordCount="4115" xr:uid="{D11BB781-3E10-4FBE-9F48-96A4E24D1223}">
  <cacheSource type="worksheet">
    <worksheetSource ref="A1:R1048576" sheet="Details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-100000000" maxValue="2314134.67"/>
    </cacheField>
    <cacheField name="Average Donation " numFmtId="0">
      <sharedItems containsBlank="1" containsMixedTypes="1" containsNumber="1" minValue="1" maxValue="3304"/>
    </cacheField>
    <cacheField name="Category" numFmtId="0">
      <sharedItems containsBlank="1" count="25">
        <s v="film &amp; video"/>
        <s v="theater"/>
        <s v="technology"/>
        <s v="publishing"/>
        <s v="music"/>
        <s v="journalism"/>
        <s v="games"/>
        <s v="food"/>
        <s v="photography"/>
        <m/>
        <s v="music/classical " u="1"/>
        <s v="games/video " u="1"/>
        <s v="music/world " u="1"/>
        <s v="publishing/radio " u="1"/>
        <e v="#VALUE!" u="1"/>
        <s v="film " u="1"/>
        <s v="games/mobile " u="1"/>
        <s v="food/food " u="1"/>
        <s v="publishing/art " u="1"/>
        <s v="food/small " u="1"/>
        <s v="music/indie " u="1"/>
        <s v="publishing/children's " u="1"/>
        <s v="music/electronic " u="1"/>
        <s v="games/tabletop " u="1"/>
        <s v="technology/space " u="1"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e Nash" refreshedDate="44457.858725694445" createdVersion="7" refreshedVersion="7" minRefreshableVersion="3" recordCount="4114" xr:uid="{1E65B7CE-2A89-4FE1-9EC2-1A7E1D7146D7}">
  <cacheSource type="worksheet">
    <worksheetSource ref="A1:R4115" sheet="Detail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2">
      <sharedItems containsSemiMixedTypes="0" containsString="0" containsNumber="1" minValue="-100000000" maxValue="2314134.67"/>
    </cacheField>
    <cacheField name="Average Donation 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e Nash" refreshedDate="44457.873247453703" createdVersion="7" refreshedVersion="7" minRefreshableVersion="3" recordCount="4115" xr:uid="{7469C10B-B5C1-4F9A-91D2-7ABF1204D52D}">
  <cacheSource type="worksheet">
    <worksheetSource ref="A1:T1048576" sheet="Details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-100000000" maxValue="2314134.67"/>
    </cacheField>
    <cacheField name="Average Donation 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3133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4378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2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90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0116.279999999999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391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519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10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5199999999999818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9.99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02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9588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2099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56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32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29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896.3300000000017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385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4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690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60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370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3082.6900000000023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200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90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2345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42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700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51.989999999999782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70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10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92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2529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57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251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745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27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5860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0866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00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350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380.55000000000018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5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3082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6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9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0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2490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581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85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25.139999999999418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48.32999999999993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2415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64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270.3699999999998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80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527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372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325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63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094.2299999999996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36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431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85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64.659999999999968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540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60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1170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1301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351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870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735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5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5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306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88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1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0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904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2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60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260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06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10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220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200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90.28999999999996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665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67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0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63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25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85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200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195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400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910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200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2050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0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82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478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22.220000000000255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651.57999999999993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48.09999999999991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-6999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2999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-10000000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54849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-400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-430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23613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7810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98133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-2000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-60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-120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72345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-71764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-500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2597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-300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-5500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145288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-20000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10707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299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-550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-5430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416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19885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-700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4996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9908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99888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-24986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37997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4964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1460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1349919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-3321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2987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-500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49999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-500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-49995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-2365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-200000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-119360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-1700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-200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-109989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-767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-1940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-967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-49999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-9500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-111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-600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-187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-150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-27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-50000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-80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-799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-270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-100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-8018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-1449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-37800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-500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-4200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-150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-499655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-1195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-4750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-99998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-100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-2497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-200000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-2035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-223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-2472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-1000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-4428.45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-270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-600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-175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-14783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-6700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-1270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-11870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-5000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-2500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-8970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-2770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-6299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-4998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-12499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-439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-22150.78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-88057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-4900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-41185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-49640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-5000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-870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-150000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-600000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-20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-28750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-2800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-800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-300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-1494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-150000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-3890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-35000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-599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-1000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-15000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-1495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-2600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-750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45.1200000000008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4600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750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648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81.5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86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10273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705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133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675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895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4228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1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4067.34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538.6599999999998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5083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2354.2699999999968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27342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23953.4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40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480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350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4520.2700000000004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910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555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5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3115.440000000000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70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47233.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210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404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2323.0100000000002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388.78999999999996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2240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679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904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6748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359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9744.11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42108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132.3199999999997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535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2569.0499999999993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850.4599999999991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8035.509999999998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373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1445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605.3099999999977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723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300.80000000000018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001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130.1999999999971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360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6554.559999999998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4681.5499999999993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28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1254.83999999999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895.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430.65999999999985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2435.5499999999993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124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476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2275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929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2490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3410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41.289999999999964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820.3300000000017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950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5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851.5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312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2066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241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9166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634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16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932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978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6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3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2198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9394.600000000006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456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2710.800000000002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50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640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2642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009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35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4209.779999999998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35.050000000000182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520.0400000000009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485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8758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235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201.519999999996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608.5900000000001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698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3375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7028.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4636.1999999999971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300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47.18000000000029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3690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9296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5035.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38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5690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01.9300000000002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1100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544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175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6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3876.9499999999971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2335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19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711.30000000000018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596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500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35.01000000000022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514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660.11999999999989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5505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21253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76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500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839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0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46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728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353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2412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660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182.5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935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066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242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495.5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3316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308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444.119999999995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22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6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5223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559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804.45000000000073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00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485.35000000000036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887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361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230.25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906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833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263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82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216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215.73000000000002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3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86.260000000000218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84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283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31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671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651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528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30.05999999999994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202.17000000000007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6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42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3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-3285.5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-14699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-39570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-19847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-2796.1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-4999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-9867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-650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-11324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-500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-976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-2585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-543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-300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-237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-109997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-100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-700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-18124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-45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-4995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-40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-10309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-999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-950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-59998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-9734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-29995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-2417.9899999999998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-195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-496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-2000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-270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-94849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-9918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-64955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-8827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-2000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-917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-38975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-8475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-55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-10000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-53750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-1009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-374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-9924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-1568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-750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-600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-4949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-48459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-65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-29139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-3299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-200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-215093.41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-150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-1000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-1011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-32236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-28170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-999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-7470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-79851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-29640.989999999998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-54995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-5000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-1200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-74782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-100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-1000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-1000000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-3000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-19969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-700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-59999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-4450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-6211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-18090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-6285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-1000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-19770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-6386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-24165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-11948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-19975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-19360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-49600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-499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-1400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-4850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-7989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-43038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-1450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-72349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-500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-14795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-7175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-9255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5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232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440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030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303.55000000000018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210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80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365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265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23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4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700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50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602.5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10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10121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3.2200000000000273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-14999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-4475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-249999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-2193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-494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-36308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-59948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-750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-9991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-243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-4965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-71219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-4500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-24877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-2454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-750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-7800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-14863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-75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-23995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-99988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-14945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-5000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-7493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-17999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-2500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-4999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-1000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-24255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-2480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-84858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-24894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-250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-88542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-11100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-59741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-79999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-499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-124986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-11825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-2999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-40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-10000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-8999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-990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-900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-994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-27275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-8699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-7499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-4777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-99939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-7250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-385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-2497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-99574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-1999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-748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-1650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-49969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4900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-9860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-7000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14409.98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-150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4869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-499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-25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14853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775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-13803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-8000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-1000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47182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-1000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-515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-500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1940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-40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2499999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-29700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24739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5659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-7500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-500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-2500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20655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-44991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-500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-199650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11989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-49310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-2000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875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4999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24998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1996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-10000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-199982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999999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31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7665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272097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452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50029.479999999996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574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255.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41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9388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999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86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32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4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31084.5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0075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3751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5678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3855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289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-48471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-990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-3884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-19930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-11096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-8136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-199992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-44990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-14316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-15698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-63651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-1817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-39186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-99795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-49985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-510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-98529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-37208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-2789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-4817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-55566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-2499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-49947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-3470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-29605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-1447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-50000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-96450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-5402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-84702.5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-17532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-49740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-186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-64662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-149410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-59364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-174999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-2681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-84610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-22851.25999999999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-14597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-16882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-10377.99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-14163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-54519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-9902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-10000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-14329.400000000001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-31163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-14939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-120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-6620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-4839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-2480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-12751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-26111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-628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-99695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-11910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-14806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835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813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8006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46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383.01000000000022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70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35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943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417.44999999999982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226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6438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300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24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512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2170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677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7745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120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1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3500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222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93.79999999999927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50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264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16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56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31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3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15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5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85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2800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75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47.690000000000055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24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45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50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96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-220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-4765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-350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-4285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-500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-4479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-400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-4823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-250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-234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-1750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-3799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-1450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-3727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-14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-9830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-3402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-2979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-498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-14600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40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265.23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722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25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403.14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2140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70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035.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60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4437.4599999999991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290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1.110000000000127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76.429999999999836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425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650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35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226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521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78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230.42999999999984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0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535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50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35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20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51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7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40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311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899.94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27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280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058.5500000000002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556.6599999999998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95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5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68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75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636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550.09999999999991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54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80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91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20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41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000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1.059999999999491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0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706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345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46.520000000000437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545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908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30.82999999999993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2041.6599999999999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66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8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5014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282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019.01000000000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42.01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796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2207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60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74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5065.3000000000029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50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95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528.06999999999994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87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-11460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-4399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-4983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-1910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-3800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-2155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-2860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-3799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-4495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-7760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-19938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-5675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-793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-3455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-2270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-500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-1866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-64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-4935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-1456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-3667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-3720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-1198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-2999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-1980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-250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-295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-100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-928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-22639.6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-2875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-7740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-355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-180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-12166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-780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-480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-300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-2430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-470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-4979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-650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-2991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-4840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-4984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-6304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-1500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-290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-250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-15480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-427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-10000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-3470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-28018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-150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-6125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-330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-4970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-3704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-19900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-550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-10365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-21320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-14670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-2673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-5840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-700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-2000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-12925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-50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-555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-1869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-811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-1880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-3480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-3450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-140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-3460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-697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-2710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-7456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-48839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-683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-2711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-43337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-97516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-14714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-85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-3520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-19727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-35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-30805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-29428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-1487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-8489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-283016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-49139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-11767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-6896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-30570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-29995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-5492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-178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-34623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-109121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-2470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-10224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-16438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-7894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-16000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-2704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-99774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-1307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-19589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-49720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-97393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-147111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-1791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-75616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-6013.84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-8514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-88877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-17497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-73468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-9894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-2811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-17450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-43390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-500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-8323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-2497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-4788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-9953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-52439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-195331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-9274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-393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-4935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-24865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-13831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-874876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200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-7039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-16789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-444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-49898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-376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-16704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-9325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-43435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-11503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-1992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071751.05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-1636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-6940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-8760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-97158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-192803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-19379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-23700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63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7554.1100000000006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298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743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727.5499999999993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6949.820000000007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57999999999992724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232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727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76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842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740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458.84000000000015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38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500.090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352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556.22000000000025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80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41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-8475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-5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-640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-91463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-699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-9734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-300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-1999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-14788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-1200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-250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-50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-4336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-1485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-250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-350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-1000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-1000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-4000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-110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-4950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-400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-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-100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-81923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-2919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-144949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-370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-2995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-1350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-9930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-10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-74949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-740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-50593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-95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-27926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-17656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-55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-2532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-18179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-67988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-994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-49590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-55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-28974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-17985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-110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-38617.660000000003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-13826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-1299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-17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-1979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-257.75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-14705.99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-474826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-9848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-99953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-23197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-497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-3900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-99959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-757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-14757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-57029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-89856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-23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-1000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-24267.5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-9955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-49745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-2499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-56727.08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-99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-5990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-39947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-499821.48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-91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-439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-2095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-2500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-249971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-320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-4989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-89575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-300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-1990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-34415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-999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-19979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-4989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-4000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-8562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-2980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-24999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-950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-3920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-1512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-3487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-7995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-500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-50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-400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-44814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-930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-7990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-5470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-2500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-14927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-4992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-224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-2500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-15089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-7950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-467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-2481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-650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-9849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-7465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-675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-2884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-1800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-59965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-520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-1000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-7929.5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-1212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-59021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-16980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-998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-2490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-24975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-900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-12497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-14114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-19415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-17499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-600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-7499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-56800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-4412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-49996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-958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-2400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86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680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505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361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211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700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7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245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831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7780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3500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4637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2994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621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35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29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46.2700000000004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4811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400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383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12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35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696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5530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360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0863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26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45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636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34304.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398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689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6505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967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565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51.01000000000022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721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2397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-13940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-2868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-48063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-200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-3535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-2725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-50000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-500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-4960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-884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-5000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-7324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-250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-2500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-822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-250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-7759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-2463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-906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-10309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76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405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340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77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291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222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30046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18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73.3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6623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3071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5389.1299999999974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0710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3577.560000000001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6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451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65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285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432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70.17000000000007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45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396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2000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62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35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300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40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3743.839999999997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9321.0999999999985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32.6300000000001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18.64999999999964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3571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348.17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636.7799999999988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750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3542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110.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20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3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25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355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8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7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300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37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70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335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10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49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350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905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93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40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050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55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059.1300000000001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-2414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-22207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-38229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-44243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-8864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37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-16900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-169930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-4572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-27554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-17797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-59596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-74999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-188533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-33870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-4924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-99497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-455981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-34894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-1366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-45080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-19514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-98870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-4629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-7325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-49592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-27127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-246583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-10115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-250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-118697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-2006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-15053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-25309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-29009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-46683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-168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-7410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-4990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149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166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7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231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55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10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210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202.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253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3614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3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363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567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2815.5600000000004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506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350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04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098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559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7830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20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986.6900000000005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713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535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730.629999999997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55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496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0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342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2853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642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210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67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60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81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355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349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473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43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832.48999999999978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46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740.37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27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25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5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34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235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66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16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438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385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426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235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36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991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2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-14259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-24895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-1198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-298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-928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-400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-5999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-299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-6680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-1900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-499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-3600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-5000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-4445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-2994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-5855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-107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-19980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-2497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-2990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-5973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-1300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-100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-4581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-95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-1000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-4597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-11569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-4000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-11195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-73810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-14985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-992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-2193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-19400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-2545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-12999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-177980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-150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-1300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-495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-13000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-90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-499925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-20000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-8888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-99999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-18948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-1400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-2500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-1735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-1342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-4855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-600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-500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-3700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-2500000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86.69000000000051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340.69999999999982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28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160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06924.35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260.36999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6032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225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3728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377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229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9676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07.74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368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3300.45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33693.27999999999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3393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540807.11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598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20.199999999997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-4895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-4995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-6950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-200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-6550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-19952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-1000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-14640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-500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-2005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-1100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-3970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-240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-4555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-200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-150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-14999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-2943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-199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-2099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34492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318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295.92999999999984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156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573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7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380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991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4137.2200000000012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65.60000000000036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651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6057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4001.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61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71567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472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9297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580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02.75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625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2555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6950.099999999999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4596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3210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924.1499999999996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4675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365.55000000000018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447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29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2189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85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19201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20313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3830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297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8037.009999999998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588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84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197.2200000000012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2680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-1799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-480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-224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-100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-2999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-711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-2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-640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-330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-649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-350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-2185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-600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-2000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-75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-82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-2400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-715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-1495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-2406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-993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-400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-591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-999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-3900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-236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-8150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-21590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-3000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-3516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-12020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-237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-8777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-9494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-7709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-4350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-9945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-1692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-3305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-175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-99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-9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-19985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-120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-420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-150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-7499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-516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-120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-58980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-990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-25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-21997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-79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-9972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-3175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-1500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-799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-50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-4633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206.2300000000000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2.5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66000000000008185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619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41.60000000000036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0.329999999999927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451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275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437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201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5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35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0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420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3210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7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500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30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060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19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8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80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4150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95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340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37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220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6610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55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65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506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60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9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50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279.44000000000005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35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35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50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40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04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236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581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22.32999999999992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3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30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3711.52000000000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21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643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25.119999999999891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233.4500000000007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9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64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923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98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11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80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560.219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681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522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913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211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9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3.470000000000027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220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590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5085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374.16000000000008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460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700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276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500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24.38000000000466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-600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-2740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730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-4982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-687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-2228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-1865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-19958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-2610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-2720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-999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-10595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-30000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-9974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-12500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-4889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-14788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-504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-16499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-4949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-698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-200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-550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-4513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-700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-166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-4966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-8950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-500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-2950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-2303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-4989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-1850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-1870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-34925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-3965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-377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-500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-2879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-9350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-5965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-4940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-430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-2999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-39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-1000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-300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-100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-400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-1000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-4499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-890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-297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-3150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-498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-999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-300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30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75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25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01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98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7215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4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4974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2360.5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5081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90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922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200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895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5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55.60000000000036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00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330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3272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7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229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-8844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-5066.520000000000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-150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-2714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-4813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-38919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-10654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-3305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-4642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-28123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-135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-11342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-4665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-4149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-49005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-7014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-18077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-4083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-29578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-30523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-3012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-19147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-995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-8467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-5424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-7960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-31364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-2893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-9719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-2960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-8003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-1715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-14810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-324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-13818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-3930.17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-36800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-14645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-1803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-12110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-10048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-14309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-19409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-4447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-16406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-3120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-4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-53960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-5635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-875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-6098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-300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-24491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-8581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-1500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-1175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-24293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872.25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1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2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1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20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53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32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000.25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230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30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50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650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805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20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5017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124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4900000000000091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053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80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3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50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2400.6100000000006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2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5689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522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221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37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2545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318.54999999999927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4730.16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86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955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251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-25000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-16545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-249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-3712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-109996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-2487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-1999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-2378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-1000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-3139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-1834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-19788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-7964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-15997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-9949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-28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-6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-800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-4994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-3996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453.6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30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747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25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335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52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32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5350.130000000001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55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83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0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56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0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56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44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300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234.11000000000013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-96330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-988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-1602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-4995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-24958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-28620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-29915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-24567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-30061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-51514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-4249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-2035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-47363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-606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-49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-19898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-184975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-24740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-263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-5697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52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11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76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432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55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430.69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20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80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270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12.02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367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4346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181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210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239.0100000000002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23.47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2390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70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461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5295.890000000014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2306.42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60525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275222.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4801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3731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5.07000000000005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70021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3001.3000000000029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8248.960000000006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56222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34465.33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8892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29947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25410.0199999999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16420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20251.410000000003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93490.02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5673.4400000000005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2532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0538.12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9292.5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510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42343.12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8114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06743.09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54026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92483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95816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51590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652110.87000000011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4362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10525.01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55099.199999999997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7393.3399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9864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151165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463422.57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9802.309999999998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127412.01000000001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-7119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-18000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-31581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-11828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-1549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-1999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-3164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-5975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-4950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-2491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-1860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-1498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-200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-320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-92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-13380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-650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-1845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-30764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-437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5517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58397.11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060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67210.240000000005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7104.0299999999988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73920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570.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268.21000000000004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102579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66015.8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359782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745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631862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2314134.67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936.01000000000022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82154.2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6275.5999999999985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58.2299999999959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53963.9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385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9055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25137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941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80920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8370.769999999996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0249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85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6530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1366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017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51047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966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23719.59000000003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88829.14000000001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9500.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20047.64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5641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527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445.1400000000003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7777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23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626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232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35240.01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2110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939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41082.449999999997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0095.349999999999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37327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2429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126524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51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47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4045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26726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5334.83000000000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748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3037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24100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396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922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38822.27000000002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39686.050000000003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372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33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305.9700000000012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4203.330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7165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6146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7673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52604.29999999998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5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57821.6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793594.99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7754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6241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88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407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510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61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00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250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412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28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53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5.32000000000016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510.01000000000022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203.2299999999996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3684.200000000000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77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3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719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20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971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220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26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60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3587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36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080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54.65999999999985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170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26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7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30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340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235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885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434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73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346.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70.430000000000291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-4971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-79690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-45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-985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-59148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-1999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-19924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-14975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-1764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-41915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-47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-97887.01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-984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-5896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-452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-79952.31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-35797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-872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-28374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-499440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-1500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-989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-177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-34893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-10435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-4999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-387284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-98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-200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-49595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-44882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-2995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-372591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-24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-4885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-54507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-53856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-280229.89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-3574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-9915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63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552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805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45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966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32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3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3884.6899999999987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83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243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131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1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0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301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3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9660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1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359.21000000000004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062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2725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700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84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87848.5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935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82928.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7151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4839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607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48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17748.82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2856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437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935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937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255309.3300000000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157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422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8843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10.99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24167.25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91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493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390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0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254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457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390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6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155.01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310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7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5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456.65999999999985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5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40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60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31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13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4315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77415.01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523.310000000001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7459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0744.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692.33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206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803.24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9790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5801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693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223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4552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496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006.6699999999983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8534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706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6009.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1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13851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10188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3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824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05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240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21877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928.1900000000005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5505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1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7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7373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589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3403.5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023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767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5673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679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787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4802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97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304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5610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728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254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55062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6618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566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00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490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000.5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267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3492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414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9750.5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25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640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25.659999999999854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373.27000000000044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641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98.98999999999978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1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61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820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45.01000000000022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70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2304.04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303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3435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52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0.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680.2200000000003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625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03.60999999999967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42.020000000000437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221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236.55000000000018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30.79000000000019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653.11000000000058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400.47000000000025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0835.360000000001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370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23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3792.0200000000004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83.64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65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606.39999999999964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6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053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231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433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-6427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-2615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-130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-5945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-920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-1489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49133.01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5445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480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848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3545.1000000000004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577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673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78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568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84146.51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279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71.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48552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2311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-500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-550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-9700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-999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-300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-59961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-98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-6973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-47490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-5000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-18792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-200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-100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-34975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-794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-1000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-2700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-150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-6399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-4998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-20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-300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-17500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-128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-100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-22370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-49330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-3990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-2500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-24918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-200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-5320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-84995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-2199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-1000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-2673.67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-250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-11000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-3000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-14945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-8477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-292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-9565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-992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-6421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-3000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-14897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-36537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-1597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-51000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-1997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-420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-9995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-4997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-3300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-499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-12400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-400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-1300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-5000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-27799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-11948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-998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-1500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-3874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-1905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-16443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-1497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-24540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-1500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-24849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-800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-2975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-14540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-5966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-19995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-100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-24995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-300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-14369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-5999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-499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-5999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-24690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-3499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-2000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-49999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-34999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-137995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-2979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-99998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-13998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-1000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-19974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-248776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-116955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-800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-1495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-1000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-499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591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622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502.989999999998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258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3640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3399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8180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30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800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230.0300000000006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5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201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641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96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246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213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530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50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67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67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285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321.25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25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222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61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8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44.34000000000015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64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31.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40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2682.0200000000004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18000000000029104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1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60.7199999999998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35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2200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00.32999999999998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516.4399999999996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51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676.10999999999967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6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49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75999999999999091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201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178.5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07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6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50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5740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5.079999999999927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13.0499999999999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510.85999999999967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10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80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-10719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-10991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-1000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-3500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-700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-4970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-4285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-2000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-94000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-4992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-10000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-115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-18000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-11790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-4070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-2200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-16233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-500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-149935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-10000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85.9899999999998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08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20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26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518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8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289.98999999999978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257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8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04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800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0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75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4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2343.1699999999983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85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246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25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4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41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06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410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092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11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5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0.5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9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8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684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47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41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66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11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90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3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-10000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-992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-2000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-4000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-9900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-3500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-4488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-9950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-6355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-694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-9975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-3000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-800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-1000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-8500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-1000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-1500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-600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-19972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-8449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-4470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-89999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-99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-1000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-2995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-2995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-48783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-5767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-49995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-300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-1474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-2995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-1000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-79999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-13175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-26744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-1415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-1830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-89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-4653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807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27131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26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843.59999999999854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7421.570000000007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6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4616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9914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71330.39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9407.66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95970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7176.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76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210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39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3633.5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388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808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884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28374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882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467.76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280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02353.65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284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300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820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87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387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158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2933.0499999999993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96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12731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5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31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6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92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70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-1485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-50000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-664402.68999999994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-97947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-17900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-457913.58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-246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-11894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-124876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-59642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-274767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-99115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-45124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-99949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-1184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-132845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-24378.62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-97909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-47667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-19981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45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360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19.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600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10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5929.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60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707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201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-36393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-2216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-6681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-2896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-1300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-23103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-104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-16085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-799890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-39868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-3172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-794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-4302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-1496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-69200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-4999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-3000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-1500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-49926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-34999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-71414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-64965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-3475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-4960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-29999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-14929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-56610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-16939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-7973.99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-2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-9929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-1830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-6559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500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-17855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-14761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430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0067.57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6643.07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803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32340.210000000006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28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726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3362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408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9754.689999999999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998.0100000000002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5026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645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530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453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0215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7627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4806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4858.88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7817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39321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5274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33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8979.010000000002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291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2190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3769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2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6586.01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832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3818.240000000005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2397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125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-7965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-176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-5999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-1516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-624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-2199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-360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-4947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-9890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-1999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-3274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-4250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-1620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-1000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-240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-8952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-1490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-1766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-89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-500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-4964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-3225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-3931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-395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-400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-4900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-3966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-5998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-798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-17917.7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-1998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-800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-529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-3430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-4850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-19345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-299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-4095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-2447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-10000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66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20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40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234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446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9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50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35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60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50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52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056.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0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24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211.61000000000058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70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31.7399999999997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330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66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55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27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50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40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363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300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1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60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205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65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72.11999999999989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16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355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247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8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240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72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0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0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55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405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3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63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320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67.98999999999978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223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6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870.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35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05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400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0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-990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-150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-120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-520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-5134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-800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-200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-34930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-495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-7689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-450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-4905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-950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-583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-30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-2854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-3050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-100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-1965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-3734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-170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-12645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-4998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-2460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-2888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-4955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-199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-8698.2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-1982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-4250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-9533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-300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-154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-4729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-19993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-15000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-5350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-2937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-11171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-9200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-550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-498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-8092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-448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-270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-190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-2995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-3000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-1858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-1979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-9727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-5000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-497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-5000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-477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-2375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-11450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-7184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-1000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-2095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-744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-149975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-496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-142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-2878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-5435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-249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-9336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-17998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-29999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-1143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-12410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-9998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-24999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-38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-1705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-1563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-363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-54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-1829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800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100.6900000000023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0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555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65.55000000000018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45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58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69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200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31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280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500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5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230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8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-24999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-159150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-300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-9900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-5000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-1998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-23928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-499976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-97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-500000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-48904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-18395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-39939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-1500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-485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-6578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-14720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-8000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-1000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-3000000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48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35.6899999999996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35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363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696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210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360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5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7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3740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0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50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407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221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70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275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157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53985.91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88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2165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32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2600.2000000000007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5307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280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3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3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1073.24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744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25180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373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514.5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255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5777.009999999998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595.43000000000029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35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5126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2172.600000000000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620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4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35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4939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870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71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685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56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3276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8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22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285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30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3185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40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721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21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7321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055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390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2576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3401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2903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17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396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2536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2196.709999999999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6683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566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5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742.779999999998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22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870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420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501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21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08.260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7177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245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3320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250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3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-267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-4992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-9960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-30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-19999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-2500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-5000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-17997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-14549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-219665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-100000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-3316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-2413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-66529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-2499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-308050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-7800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-249825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-85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-9666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-4827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-11998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-2799355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-24978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-1370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-8494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-21895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-59929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-1322440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-199962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-997897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-900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-19944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-3589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-24390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-19950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-1987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-64874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-1914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-213568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-4204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-98816.81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-3090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-99975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-1487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-19205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-8285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-46967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-172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-10173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-2200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-9742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-4089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-281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-3369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-959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-3209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-4997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-19867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-2499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-14672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-10479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-104590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-7500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-9700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-320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-999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-49845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-999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-1299872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-1490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-83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-39808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-799974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-150000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-23960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-10000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291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-1240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-962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-3455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-2999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40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-77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-615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39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-1450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-20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-47300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-9904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-24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-270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-70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-2460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-2500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-44750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3505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561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0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5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31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7067.5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905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4425.229999999999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0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40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700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502.22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69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2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086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450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69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470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21079.8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485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605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241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24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1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300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300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478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282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435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076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594.81999999999971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237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45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62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225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310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70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244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-70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-48220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-400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-3599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-9898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-4413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-1100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-1430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-299820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-885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-29890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-2392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-49999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-197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-2274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-750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-50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-7727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-500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-2950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75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835.7000000000007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773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4541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050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56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23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721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52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22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26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37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620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295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610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47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0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300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6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573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257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10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31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40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5.710000000000036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481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20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275.63999999999942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45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346.97999999999956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301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2730.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27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47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04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2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46.5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95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271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388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6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626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365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63.5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2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25.98999999999978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36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418.5999999999985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462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5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371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304.15999999999985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75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728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877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315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560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20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30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45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96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205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5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758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430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85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28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0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080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820.5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38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48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05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265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26.489999999999782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65.21000000000004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424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70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88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3170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0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0.009999999999991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61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4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486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085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004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28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28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677.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8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130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66.799999999999955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80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208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5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246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32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886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00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.180000000000291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5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512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40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25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50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25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50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10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835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6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94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226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60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495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6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255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327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348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145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0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00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6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5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50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38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6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55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55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376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07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8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460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21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20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250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4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673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90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10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78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0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05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40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95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266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77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5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230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84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42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73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90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26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205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65999999999985448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0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506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57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450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36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5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87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33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420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65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30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443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45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5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4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10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1.5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3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42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55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18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25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535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5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5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784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9.9999999999909051E-3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3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80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66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273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0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215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891.09999999999854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305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55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45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70.98999999999978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93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25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55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20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295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30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416.1400000000001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260.92000000000007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65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567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8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205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6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260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8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85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5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2739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804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238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31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45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95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55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338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16.18000000000029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60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950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30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375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2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573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41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20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40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2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276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257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41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640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880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150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2008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356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656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555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636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635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275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29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200.2199999999998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343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732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35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10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6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216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8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94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45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440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90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8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515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80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50.69000000000005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27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43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46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30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66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015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9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60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280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82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31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2810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63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80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543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56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69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60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2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70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25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5043.25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40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0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20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27.5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345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671.10999999999967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36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5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35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270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60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4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7.450000000000045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275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95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88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0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24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287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331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84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355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33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8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20000000000004547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25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870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25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46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650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70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33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100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3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2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54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319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415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8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85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65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10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87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2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060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385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10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908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30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04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900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2220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20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70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20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40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20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30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45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29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00000000000090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50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48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80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73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-10000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-999998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-2999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-8375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-40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-3238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-71815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-2224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-15000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-207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-3084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-24999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-94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-300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-685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-2500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-4179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-999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-9519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-470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53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30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20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52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116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13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29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21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61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330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14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9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9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95.110000000000127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5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382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1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30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46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54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230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348.5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50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202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38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176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380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293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285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2.2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275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50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30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1184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260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97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260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100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60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526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20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06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5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275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246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09.00999999999999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9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320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60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4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82.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535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70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4030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30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35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90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446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0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697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2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49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40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68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92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9.55000000000018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81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02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-18138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-4638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-90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-4880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-719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-150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-1073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-130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-1490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-550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-1230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-319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-1642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-2000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-4900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-220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-120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-9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-8298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-2475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76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2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7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32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65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67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50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50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298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35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409.77000000000044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0.770000000000437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78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942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65.01000000000022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33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306.10999999999967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460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510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410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537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864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21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597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50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435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3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347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50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1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658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-74500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-3434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-1500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-150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-12465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-2824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-4950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-590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-22499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-620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-68975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-9598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-21119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-4574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-300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-964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-800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-149997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-7495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-1045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326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575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1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9.989999999999782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02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.9999999999909051E-3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288.56999999999994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4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320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6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30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59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5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50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20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271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5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80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30.110000000000014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5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200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271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2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00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42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4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-9128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-3903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-3935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-5734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-39158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-6811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-8803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-10871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-27887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-96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-164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-998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-9997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-9212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-97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-4999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-4740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-490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-2499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-4940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-1900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-7499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-600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-4940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-176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-1989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-1749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-499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-12659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-8500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-1460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-1500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-550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-62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-3000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-1841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-23759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-1799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-1500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-6520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-47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-3000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-1500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-1000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-37500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-1000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-1965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-1458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-788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-12476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-540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-100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-3922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-14480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-950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-1430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-2060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-168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-987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-236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-2975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-1535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-150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-9997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-1327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-490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-847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-685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-59865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-581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-5007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-14999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-900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-1591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-1495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-200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-349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-5988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-4910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-236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-300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-68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-10116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-12710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-135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-4985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-2475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-4349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-19547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-1000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-800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-11999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-5898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-4450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-168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-2000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-400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-28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-4995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-4989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-5450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-120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-3218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-500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-199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-580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-2899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-3000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-8423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-397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-199999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-25975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-1760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-2500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-132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-550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-27993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-1359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-908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-295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-4979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-1355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-1000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-1874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-1715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-7455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-1290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-4473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-261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-14989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-13864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-78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-1095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-680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-678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-680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-88695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-1786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-5890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-2050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-28775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-68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-726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-1405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-1359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-451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-249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-1468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-300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-1581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-40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-9459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-49997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-199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-130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-2503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-300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-53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-5844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-799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-747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-1227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-1799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-499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-2960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-29998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-199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-940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-1855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-5458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-231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-575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-1974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-900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-6999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-430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-989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-1370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-347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-500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-14875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-5479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-700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-790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-4750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-400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-2785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-1439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-2000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-2100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-500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-5635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-17758.010000000002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-13300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-631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-317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-620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-21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-20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-5500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-4979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-9979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-30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-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-4999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-5140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-4890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-13999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-1998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-1499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-50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-1874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-390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-888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-4119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-705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-2725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-3655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-9750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-971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-525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-19510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-9365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-161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-397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-14975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-1955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-3460.05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-820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-83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-2000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-996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-3463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-2015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-1424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-70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-13665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-25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-2995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-300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-1874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-147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-2741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-299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-349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-953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-960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-1784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-4760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-968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-1396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-10998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-2440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-1270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-29200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-3100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-1000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-7500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-4450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-27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-60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-363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-90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-2359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-30700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-1470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-1959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-2941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-50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-214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-2906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-2499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-1497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3133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4378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2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390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0116.27999999999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391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519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10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519999999999981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9.9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02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9588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209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56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32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29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896.3300000000017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38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690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6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370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3082.6900000000023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200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690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2345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42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700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51.98999999999978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7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10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79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2529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5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25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774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2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5860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20866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00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350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380.5500000000001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5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3082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6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28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2490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581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285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2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25.13999999999941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48.3299999999999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2415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64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270.3699999999998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88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527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37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3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63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094.2299999999996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3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431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85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64.659999999999968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54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60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1170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130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351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870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73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0.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30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388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1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0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904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2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60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260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0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10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220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20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90.28999999999996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66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6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63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2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8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20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119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40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910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200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205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0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8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478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22.220000000000255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651.5799999999999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48.09999999999991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-6999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-2999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-10000000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-54849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-400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-430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-23613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-7810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-9813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-2000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-60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-120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-7234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-71764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-500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-259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-300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-5500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-145288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-20000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-1070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-299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-550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-543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-41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-19885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-700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-4996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-9908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-9988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-24986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-37997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-4964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-1460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-1349919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-3321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-298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-500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-49999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-500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-4999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-236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-200000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-11936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-1700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-200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-109989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-767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-1940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-967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-49999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-9500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-111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-600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-187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-150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-27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-50000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-8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-799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-270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-100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-8018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-1449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-3780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-500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-420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-150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-499655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-119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-475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-99998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-100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-249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-200000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-203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-223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-2472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-1000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-4428.45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-270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-600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-175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-14783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-6700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-1270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-11870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-5000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-2500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-8970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-2770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-6299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-4998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-1249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-439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-22150.7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-88057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-49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-41185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-4964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-5000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-87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-150000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-600000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-20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-2875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-2800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-800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-300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-1494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-150000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-3890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-35000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-59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-1000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-15000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-149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-2600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-75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145.12000000000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4600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75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648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481.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10273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70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133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675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895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4228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4067.34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538.6599999999998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5083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2354.269999999996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27342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23953.4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640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480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350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4520.27000000000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910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555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45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3115.440000000000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570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47233.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210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404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2323.0100000000002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388.78999999999996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2240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67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90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674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359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9744.1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42108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132.3199999999997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535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2569.0499999999993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850.4599999999991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18035.509999999998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373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1445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605.3099999999977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723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300.80000000000018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00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130.1999999999971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360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6554.559999999998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4681.549999999999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28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1254.83999999999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7895.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430.65999999999985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2435.5499999999993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124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4476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227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192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2490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3410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41.28999999999996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820.3300000000017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950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8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2851.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31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206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24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9166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634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316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93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97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46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3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219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9394.60000000000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45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2710.800000000002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550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64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2642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009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23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4209.779999999998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35.05000000000018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520.0400000000009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485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8758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235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201.519999999996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608.5900000000001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698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337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7028.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4636.199999999997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300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747.1800000000002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36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9296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5035.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38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5690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201.9300000000002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1100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544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17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6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3876.949999999997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233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19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711.30000000000018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596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500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335.01000000000022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51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660.1199999999998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5505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21253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7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500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8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0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4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728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353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2412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660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182.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935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1066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242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495.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4331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308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55444.119999999995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22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6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5223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55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804.4500000000007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00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485.35000000000036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887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36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230.2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90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833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263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82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21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215.7300000000000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3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86.260000000000218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8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28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31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671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65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528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30.05999999999994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202.1700000000000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26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3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-3285.5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-14699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-39570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-19847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-2796.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-4999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-9867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-650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-1132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-500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-976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-2585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-543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-300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-237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-109997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-100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-700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-18124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-45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-499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-40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-1030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-999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-95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-59998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-9734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-2999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-2417.9899999999998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-195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-496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-2000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-270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-9484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-9918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-6495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-8827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-2000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-917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-38975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-847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-55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-10000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-53750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-1009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-37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-992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-1568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-750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-600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-4949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-4845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-65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-2913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-329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-200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-215093.41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-150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-1000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-1011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-32236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-28170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-999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-747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-7985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-29640.989999999998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-5499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-5000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-1200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-74782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-100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-1000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-1000000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-3000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-19969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-700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-59999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-445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-6211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-1809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-628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-1000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-1977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-6386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-2416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-11948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-1997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-19360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-496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-499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-1400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-485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-7989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-4303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-145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-72349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-500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-14795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-7175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-925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5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232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440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030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303.55000000000018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21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80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365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265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23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4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700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50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602.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410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10121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3.2200000000000273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-14999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-447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-249999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-2193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-49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-3630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-5994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-750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-999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-243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-4965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-71219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-4500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-24877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-2454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-750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-78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-14863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-75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-2399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-99988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-1494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-5000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-7493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-17999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-2500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-499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-1000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-24255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-248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-84858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-24894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-250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-88542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-1110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-5974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-79999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-499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-124986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-1182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-2999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-40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-10000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-899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-99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-900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-994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-2727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-8699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-749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-4777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-9993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-725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-38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-2497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-99574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-1999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-7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-1650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-49969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-49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-9860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-7000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-14409.98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-150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-4869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-499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-25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-14853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-77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-13803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-8000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-1000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-47182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-1000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-515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-500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-194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-40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-249999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-297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-24739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-5659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-7500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-500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-2500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-2065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-44991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-500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-19965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-11989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-49310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-2000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-875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-499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-2499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-1996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-10000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-19998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-999999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3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7665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272097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45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50029.479999999996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357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255.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41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938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999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86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32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4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31084.5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0075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3751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5678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3855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289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-48471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-990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-3884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-19930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-11096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-8136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-199992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-4499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-1431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-15698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-63651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-1817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-39186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-99795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-4998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-510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-98529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-3720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-2789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-4817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-5556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-2499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-49947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-347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-29605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-144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-50000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-96450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-5402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-84702.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-1753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-4974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-186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-64662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-14941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-59364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-174999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-2681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-84610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-22851.25999999999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-14597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-16882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-10377.99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-14163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-5451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-9902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-10000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-14329.40000000000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-31163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-1493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-120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-6620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-4839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-248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-1275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-26111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-628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-9969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-1191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-1480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835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813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8006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46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383.0100000000002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7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35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943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417.4499999999998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2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6438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300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24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51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2170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677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774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120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1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350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22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293.7999999999992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50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264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16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56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33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3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5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15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55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58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2800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47.690000000000055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24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345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50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96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-220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-476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-350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-428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-500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-4479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-400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-4823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-250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-234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-1750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-3799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-145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-372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-14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-983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-3402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-297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-498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-1460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40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265.2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722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2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403.14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2140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70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1035.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6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4437.4599999999991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290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1.110000000000127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76.429999999999836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4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65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226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521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78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230.42999999999984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80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535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50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35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2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5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7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40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31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899.94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27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280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058.550000000000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556.6599999999998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95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3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68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575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636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550.0999999999999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5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80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91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2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41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000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91.05999999999949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0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70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34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46.520000000000437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545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908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830.82999999999993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2041.6599999999999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8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5014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282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019.01000000000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242.0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796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2207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60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74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5065.3000000000029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50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9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528.0699999999999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87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-11460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-4399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-4983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-191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-3800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-215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-2860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-3799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-449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-776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-19938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-567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-793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-3455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-2270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-500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-186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-64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-4935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-1456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-3667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-372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-1198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-2999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-198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-250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-295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-100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-92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-22639.6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-287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-77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-355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-180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-12166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-780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-480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-300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-243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-47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-4979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-650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-2991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-484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-4984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-6304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-1500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-290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-250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-1548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-427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-10000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-347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-28018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-150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-6125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-330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-497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-3704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-199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-550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-1036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-21320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-14670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-2673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-584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-700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-2000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-1292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-50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-555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-1869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-811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-188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-348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-345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-140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-34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-697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-271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-745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-48839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-683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-271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-43337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-97516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-14714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-85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-352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-1972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-35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-30805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-29428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-1487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-848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-28301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-4913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-117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-689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-30570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-2999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-5492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-178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-34623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-10912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-2470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-1022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-1643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-789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-16000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-2704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-99774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-1307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-19589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-4972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-9739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-147111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-1791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-7561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-6013.8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-8514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-88877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-17497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-7346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-9894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-2811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-17450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-43390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-500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-8323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-2497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-4788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-9953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-52439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-1953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-9274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-393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-4935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-24865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-13831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-874876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20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-7039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-16789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-444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-49898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-376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-1670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-932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-4343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-11503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-1992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1071751.0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-1636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-694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-876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-97158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-19280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-1937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-2370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163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7554.1100000000006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298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743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3727.5499999999993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6949.820000000007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0.57999999999992724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232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7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48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740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458.8400000000001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38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500.090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35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556.2200000000002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2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680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41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-847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-5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-64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-91463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-699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-9734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-300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-1999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-14788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-1200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-250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-50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-4336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-1485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-250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-350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-1000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-1000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-4000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-110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-495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-400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-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-100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-8192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-2919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-144949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-370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-2995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-1350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-993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-10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-74949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-74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-50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-95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-2792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-1765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-55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-2532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-1817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-67988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-994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-4959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-55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-2897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-1798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-110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-38617.66000000000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-13826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-1299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-17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-1979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-257.75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-14705.9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-474826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-984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-99953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-231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-497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-39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-99959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-757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-14757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-57029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-89856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-23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-1000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-24267.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-995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-49745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-2499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-56727.08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-99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-599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-39947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-499821.48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-91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-439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-209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-2500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-24997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-320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-4989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-89575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-300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-199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-344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-99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-19979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-4989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-4000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-8562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-298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-24999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-95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-3920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-1512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-3487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-799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-500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-50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-400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-4481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-930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-799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-5470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-2500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-14927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-4992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-224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-2500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-15089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-795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-467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-2481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-650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-984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-7465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-675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-2884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-1800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-59965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-520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-1000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-7929.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-1212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-59021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-1698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-998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-2490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-24975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-900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-12497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-14114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-1941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-17499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-600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-7499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-5680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-4412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-49996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-958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-24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86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680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505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361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21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700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7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245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1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831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27780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350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4637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299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562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35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46.2700000000004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2481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400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38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12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69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5530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360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30863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72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45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63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34304.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6398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689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6505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967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565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251.01000000000022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721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2397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-13940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-2868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-48063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-200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-3535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-272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-50000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-500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-49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-88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-5000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-7324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-250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-2500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-822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-250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-7759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-2463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-906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-103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76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40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340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77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291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222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3004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1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73.3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6623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3071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5389.1299999999974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10710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13577.560000000001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6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45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65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285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432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670.1700000000000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4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396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2000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62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35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30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40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3743.839999999997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9321.099999999998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32.6300000000001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918.6499999999996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3571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348.1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636.779999999998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750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3542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1110.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2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33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2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355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8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37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30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37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7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335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10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49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350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905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9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840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05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5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059.1300000000001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-2414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-2220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-3822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-44243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-8864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37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-16900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-169930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-457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-2755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-17797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-59596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-7499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-18853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-33870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-492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-99497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-45598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-34894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-1366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-4508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-19514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-98870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-4629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-7325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-4959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-27127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-246583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-10115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-250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-11869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-2006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-1505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-2530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-2900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-4668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-168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-741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-499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149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4166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7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231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55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10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5210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202.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253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361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33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3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567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2815.5600000000004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50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350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04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098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559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7830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2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986.6900000000005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713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535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730.629999999997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5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496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0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342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2853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564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210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67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60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8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35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34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473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843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832.48999999999978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4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46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740.37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227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25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5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34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2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66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416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438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3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426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235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23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991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22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-1425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-24895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-1198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-298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-92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-400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-5999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-299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-6680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-19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-499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-3600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-5000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-444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-299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-585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-10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-1998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-2497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-299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-5973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-1300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-100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-4581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-95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-1000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-4597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-11569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-4000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-11195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-738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-1498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-99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-2193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-1940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-254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-12999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-177980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-150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-1300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-495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-13000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-90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-499925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-20000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-8888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-9999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-18948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-1400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-2500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-1735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-1342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-485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-600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-500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-3700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-2500000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86.6900000000005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340.69999999999982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28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3160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106924.35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260.36999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6032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225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372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377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229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967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307.74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368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3300.45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33693.27999999999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3393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540807.11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59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8520.199999999997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-489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-499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-695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-200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-655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-1995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-1000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-1464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-500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-2005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-11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-397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-240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-4555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-200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-150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-14999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-294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-199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-2099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3449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318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295.92999999999984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115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573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7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1380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99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4137.2200000000012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65.60000000000036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65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16057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4001.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61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7156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472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9297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158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302.75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625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2555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6950.09999999999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4596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321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924.149999999999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4675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365.5500000000001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5447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2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2189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85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19201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20313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23830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297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18037.00999999999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958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84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7197.2200000000012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268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-1799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-48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-224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-100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-2999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-711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-2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-64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-330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-649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-350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-2185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-600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-2000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-75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-82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-24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-71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-149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-240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-993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-400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-591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-999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-39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-236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-8150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-21590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-3000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-3516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-1202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-237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-8777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-9494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-7709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-4350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-994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-1692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-3305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-175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-99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-9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-1998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-120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-420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-150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-7499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-516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-120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-5898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-990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-25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-21997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-79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-9972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-31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-1500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-799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-50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-4633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206.2300000000000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2.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0.66000000000008185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619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41.60000000000036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80.329999999999927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45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27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3437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201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5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35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30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420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321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7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500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3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06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19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8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8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4150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9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340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37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220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661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55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6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50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6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9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50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279.44000000000005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3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3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95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54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204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236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581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22.32999999999992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83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30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3711.52000000000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21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6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25.119999999999891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233.4500000000007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9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64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923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9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211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80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560.219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681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522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913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211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79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3.47000000000002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22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590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5085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374.16000000000008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460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70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276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50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924.38000000000466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-600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-2740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730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-4982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-687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-2228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-186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-19958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-261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-272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-999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-10595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-30000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-9974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-12500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-4889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-14788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-504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-16499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-4949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-69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-200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-550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-4513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-700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-166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-4966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-895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-500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-295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-2303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-4989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-185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-1870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-3492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-396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-377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-500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-2879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-9350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-596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-494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-430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-2999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-39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-1000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-300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-100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-400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-1000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-4499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-890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-297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-3150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-498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-99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-300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30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25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01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98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7215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44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4974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2360.5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5081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290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192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200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895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5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55.60000000000036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80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330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3272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7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229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-8844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-5066.520000000000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-150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-271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-481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-3891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-1065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-3305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-464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-2812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-135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-11342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-466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-4149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-4900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-7014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-18077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-4083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-29578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-3052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-301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-19147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-99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-846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-5424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-79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-31364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-2893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-9719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-29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-8003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-1715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-14810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-324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-13818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-3930.17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-3680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-14645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-18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-12110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-10048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-14309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-19409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-4447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-16406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-3120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-4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-5396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-5635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-875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-609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-300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-24491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-858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-1500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-117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-24293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872.2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1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2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1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2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53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32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000.25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23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30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5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65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8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20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501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124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490000000000009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105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80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3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50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2400.6100000000006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2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568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52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221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37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2545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318.5499999999992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4730.16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486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955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251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-25000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-1654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-249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-3712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-109996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-2487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-1999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-2378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-1000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-313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-1834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-19788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-7964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-15997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-9949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-28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-6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-800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-499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-3996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453.6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3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74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2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335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52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32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5350.13000000000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5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8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0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56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0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56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4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300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234.11000000000013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-9633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-988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-1602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-499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-2495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-28620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-2991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-24567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-3006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-51514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-4249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-203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-4736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-606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-49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-19898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-18497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-24740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-263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-5697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552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311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176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432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55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430.69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20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80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270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412.02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36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4346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181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21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239.0100000000002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523.4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239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070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46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65295.890000000014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2306.4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605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275222.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24801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373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5.07000000000005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70021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3001.3000000000029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48248.96000000000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5622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34465.3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18892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29947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125410.019999999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116420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20251.410000000003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93490.02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5673.4400000000005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2532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00538.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9292.5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510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142343.1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8114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106743.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54026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9248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95816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51590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652110.87000000011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14362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310525.0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55099.199999999997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17393.3399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9864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151165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463422.5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29802.309999999998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127412.0100000000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-7119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-18000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-3158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-1182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-154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-1999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-3164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-597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-495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-2491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-1860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-1498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-200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-320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-92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-13380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-650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-1845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-3076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-437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15517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58397.11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1060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67210.240000000005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7104.029999999998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73920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570.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268.21000000000004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102579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66015.8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359782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674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63186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2314134.67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936.01000000000022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82154.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6275.599999999998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458.229999999995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153963.9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385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90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25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1941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80920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8370.769999999996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20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785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6530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4136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017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51047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966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223719.59000000003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88829.14000000001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9500.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20047.6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2564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452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4445.1400000000003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7777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23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62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232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35240.01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2110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293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41082.449999999997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0095.34999999999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373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2429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12652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5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47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4045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26726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15334.8300000000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74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303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24100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396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922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238822.2700000000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39686.050000000003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372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3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305.970000000001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4203.330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27165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36146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767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52604.29999999998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57821.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793594.99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7754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624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188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407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510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6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0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250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412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28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465.320000000000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510.01000000000022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203.2299999999996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3684.200000000000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77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3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719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2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971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22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26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360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358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236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308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54.65999999999985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170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2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7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30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340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23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188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434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573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346.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70.43000000000029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-4971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-7969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-45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-98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-59148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-1999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-19924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-14975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-1764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-4191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-47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-97887.01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-984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-5896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-452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-79952.31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-35797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-872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-28374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-49944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-1500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-989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-177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-34893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-10435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-499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-387284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-9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-200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-49595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-44882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-299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-37259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-24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-488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-5450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-53856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-280229.8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-357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-991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63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55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805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45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966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932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3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3884.689999999998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283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243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131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1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10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30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3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9660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61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359.21000000000004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062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1272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700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184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87848.5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93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82928.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17151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4839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607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4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17748.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52856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437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935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93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255309.330000000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15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422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8843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10.9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24167.25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9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49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39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30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254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457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239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86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1155.01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310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5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456.65999999999985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40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60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31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13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143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177415.01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523.310000000001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745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0744.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5692.33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220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27803.24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19790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5801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0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693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1223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4552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4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7006.669999999998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8534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706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26009.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1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13851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10188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3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82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505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240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21877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2928.1900000000005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15505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01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17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7373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589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13403.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023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767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5673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679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78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480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39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304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5610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728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4254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155062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36618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256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300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49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2000.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26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3492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3414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29750.5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25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640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25.659999999999854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373.2700000000004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64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898.9899999999997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1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61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820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45.0100000000002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70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2304.04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303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3435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52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750.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680.2200000000003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625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603.6099999999996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42.02000000000043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22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236.55000000000018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30.79000000000019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653.11000000000058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400.4700000000002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60835.360000000001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370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23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3792.0200000000004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683.64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6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606.3999999999996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053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231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433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-642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-26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-13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-594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-920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-1489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149133.01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154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480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848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3545.100000000000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57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673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78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56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84146.5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279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71.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4855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231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-500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-550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-97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-99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-300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-5996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-98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-6973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-47490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-5000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-18792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-200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-100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-34975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-794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-1000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-2700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-150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-6399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-4998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-20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-30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-17500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-128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-100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-22370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-49330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-399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-2500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-2491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-200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-532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-8499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-2199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-1000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-2673.67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-250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-11000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-3000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-1494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-8477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-292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-95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-992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-6421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-3000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-14897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-36537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-1597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-51000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-1997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-420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-999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-499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-3300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-499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-12400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-400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-1300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-5000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-27799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-11948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-99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-1500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-387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-1905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-16443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-1497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-24540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-1500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-24849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-800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-2975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-14540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-596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-1999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-100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-24995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-300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-14369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-5999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-499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-5999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-24690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-349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-2000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-49999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-34999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-137995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-297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-99998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-13998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-1000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-19974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-24877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-116955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-800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-149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-1000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-499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591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62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502.989999999998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25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3640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339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81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30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80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230.0300000000006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5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201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64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29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246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213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530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50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67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6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28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321.25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3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222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56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8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44.3400000000001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6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31.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40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2682.0200000000004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0.18000000000029104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1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60.7199999999998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53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2200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00.3299999999999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516.4399999999996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51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676.10999999999967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6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49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0.7599999999999909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201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178.5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07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6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5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574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5.079999999999927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413.0499999999999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510.85999999999967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410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80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-107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-10991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-1000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-3500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-700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-497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-4285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-2000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-9400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-4992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-10000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-115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-18000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-11790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-4070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-2200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-16233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-500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-14993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-10000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185.9899999999998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508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20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26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518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8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289.98999999999978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257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04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800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75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4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0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2343.169999999998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85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246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25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4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4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0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41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092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11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4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5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0.5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9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8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684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4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4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66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11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9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-10000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-99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-2000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-4000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-99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-3500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-448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-995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-63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-694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-997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-3000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-800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-1000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-8500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-1000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-1500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-600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-19972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-844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-4470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-8999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-99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-1000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-299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-2995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-4878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-5767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-4999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-300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-147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-299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-1000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-79999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-13175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-2674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-141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-1830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-89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-4653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280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27131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26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843.5999999999985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7421.5700000000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6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24616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991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71330.39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9407.6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9597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7176.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7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210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39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3633.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388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808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8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2837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6882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467.7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28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02353.6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128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30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820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8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38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2933.0499999999993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3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12731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5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331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6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9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70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-1485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-50000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-664402.6899999999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-97947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-17900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-457913.5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-246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-11894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-124876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-59642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-274767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-9911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-45124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-99949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-1184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-13284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-24378.62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-9790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-47667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-1998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4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36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919.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600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810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5929.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60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70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20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-3639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-2216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-6681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-2896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-1300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-23103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-104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-1608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-799890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-39868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-3172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-794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-4302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-1496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-6920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-4999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-3000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-1500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-49926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-34999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-71414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-6496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-347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-496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-2999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-14929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-56610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-16939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-7973.99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-2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-9929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-1830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-6559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500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-17855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-1476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430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20067.57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6643.07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80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32340.210000000006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28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72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336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408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19754.68999999999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998.0100000000002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5026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64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530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453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021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7627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4806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4858.8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781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393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1527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333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8979.010000000002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291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219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3769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2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6586.01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832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43818.240000000005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2397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125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-796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-176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-599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-1516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-624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-219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-36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-4947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-989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-199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-3274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-425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-1620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-1000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-240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-895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-149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-1766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-89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-500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-496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-322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-3931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-395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-400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-490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-3966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-5998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-798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-17917.7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-1998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-800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-52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-343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-4850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-19345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-299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-4095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-2447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-10000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6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20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40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234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446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9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50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35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60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50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5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056.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2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3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24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211.61000000000058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70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831.7399999999997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330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66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55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27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5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4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36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300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60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205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66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772.11999999999989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16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355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247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8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240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72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0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0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5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40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3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63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32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367.98999999999978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223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56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870.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35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40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40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0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-99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-150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-120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-52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-5134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-800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-200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-3493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-49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-7689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-450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-4905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-950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-583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-3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-2854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-305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-100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-196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-3734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-170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-12645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-4998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-246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-2888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-4955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-199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-8698.2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-1982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-4250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-95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-300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-154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-472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-1999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-15000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-535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-2937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-1117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-920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-550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-49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-809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-448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-270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-19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-2995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-3000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-185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-1979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-9727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-50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-497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-5000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-477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-2375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-1145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-718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-1000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-2095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-744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-14997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-496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-142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-287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-543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-249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-933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-17998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-29999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-1143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-12410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-9998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-24999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-38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-1705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-1563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-363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-54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-1829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80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100.690000000002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75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55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65.55000000000018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4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5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69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200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3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28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500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5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23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8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-24999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-15915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-300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-99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-5000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-1998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-23928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-49997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-97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-500000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-48904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-18395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-39939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-1500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-485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-657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-14720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-8000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-1000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-3000000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48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35.6899999999996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35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3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696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210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360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7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374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0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50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407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221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70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275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157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53985.91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88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21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32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2600.2000000000007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530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280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3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1073.24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74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2518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3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514.5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255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15777.009999999998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595.4300000000002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35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512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2172.600000000000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620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4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35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49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87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7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68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56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3276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22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285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3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3185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4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72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21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7321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5055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390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257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340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2903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1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396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2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2196.709999999999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668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566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742.779999999998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22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87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420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5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121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08.260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7177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245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3320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250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3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-26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-4992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-996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-30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-19999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-2500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-5000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-17997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-14549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-219665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-100000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-331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-2413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-6652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-2499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-30805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-78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-249825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-85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-9666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-4827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-11998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-279935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-24978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-1370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-849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-2189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-59929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-1322440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-199962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-997897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-900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-19944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-3589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-24390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-1995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-1987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-64874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-1914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-21356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-4204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-98816.8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-3090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-9997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-1487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-19205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-8285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-46967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-172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-10173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-22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-9742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-408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-281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-3369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-959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-3209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-4997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-19867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-2499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-14672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-10479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-104590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-7500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-970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-320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-99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-4984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-999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-1299872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-149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-8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-3980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-799974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-150000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-23960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-10000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29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-124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-962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-345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-2999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40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-77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-615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39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-145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-20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-4730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-9904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-24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-270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-70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-246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-2500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-44750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350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56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5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35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3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7067.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905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4425.229999999999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0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4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70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502.22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6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086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450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69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47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21079.8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485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605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24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24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61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300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300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478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282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435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076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594.81999999999971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23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45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62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225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310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7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244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-70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-48220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-400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-359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-9898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-4413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-1100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-1430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-29982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-885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-2989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-239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-49999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-197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-227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-75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-50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-7727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-500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-2950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7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835.7000000000007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773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4541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050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256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23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72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25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22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26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37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620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29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610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47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50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30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6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573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257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610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31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940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5.71000000000003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48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20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275.63999999999942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34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346.9799999999995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3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2730.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227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47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9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46.5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95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271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388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6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62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36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63.5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22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25.9899999999997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36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418.5999999999985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462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371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304.15999999999985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75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728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877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315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560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2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30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45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296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205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75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430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85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828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60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080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820.5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3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48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605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265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26.489999999999782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65.2100000000000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424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7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18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3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0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20.009999999999991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661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48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085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00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28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28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677.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8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130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66.799999999999955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780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20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246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32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886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40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.18000000000029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65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512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40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25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3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50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2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2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5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1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835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6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94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22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6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495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6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255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327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34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14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0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500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6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5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5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38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6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5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55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3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107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5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460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2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2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25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24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67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59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10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0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60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40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95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266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77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3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230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84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42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73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90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26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205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0.65999999999985448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0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50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57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450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36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615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87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23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420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65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3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443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4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5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4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10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1.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42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555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18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25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535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5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78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9.9999999999909051E-3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3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80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266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273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0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21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891.09999999999854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305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5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45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70.9899999999997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93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25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5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2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29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3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5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416.1400000000001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260.92000000000007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6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567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8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7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205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56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26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8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5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2739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80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238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31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45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95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5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3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16.18000000000029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60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950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3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37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2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573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4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2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276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25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41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640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880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1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2008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356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65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55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636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635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27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29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200.2199999999998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343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732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35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4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1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6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21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8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9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4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440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90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51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5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8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50.6900000000000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2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243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546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30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6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01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9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6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280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82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31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2810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6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8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543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56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6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60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2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70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2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5043.25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40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20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20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27.5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345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671.10999999999967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5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3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270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6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5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27.45000000000004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275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9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8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0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24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287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33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84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355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8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0.20000000000004547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2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1870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25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46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65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70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33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100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3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52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54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319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41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48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8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6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510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87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2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06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385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210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90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3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04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900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2220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20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7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620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40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2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3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54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29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0.9900000000000090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50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48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8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73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-10000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-999998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-2999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-8375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-4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-323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-7181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-222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-15000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-207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-3084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-24999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-94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-300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-68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-2500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-4179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-99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-951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-470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53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30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20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452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116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81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29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21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6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33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1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9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9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95.110000000000127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3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382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2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3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46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54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2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230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348.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50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202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38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17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380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293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285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2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275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55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30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118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260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97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26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100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60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526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20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06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275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246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09.0099999999999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9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32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860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14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82.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53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7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403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3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2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90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44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3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697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2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49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40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68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9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9.55000000000018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81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202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-18138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-463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-9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-4880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-71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-150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-107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-13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-149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-55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-123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-319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-1642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-2000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-490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-220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-120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-9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-829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-247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7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2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27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32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65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67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50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50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29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3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409.7700000000004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50.770000000000437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78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94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265.01000000000022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33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306.10999999999967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460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5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410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53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86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21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597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5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43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3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34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50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01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65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-745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-343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-1500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-150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-12465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-282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-495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-59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-22499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-62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-6897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-9598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-2111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-457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-300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-964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-800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-149997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-7495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-104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326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57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91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9.989999999999782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602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9.9999999999909051E-3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288.56999999999994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4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320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6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30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5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5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50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20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27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5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80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1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30.11000000000001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5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20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27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2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0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4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4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-912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-3903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-3935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-5734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-39158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-6811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-880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-10871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-2788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-96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-164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-998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-9997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-9212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-97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-499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-474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-49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-2499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-4940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-19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-7499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-600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-494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-176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-198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-174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-499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-12659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-850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-146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-1500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-550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-62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-3000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-1841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-23759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-1799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-1500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-652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-47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-3000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-1500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-1000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-37500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-1000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-196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-145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-788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-12476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-54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-100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-3922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-14480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-95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-143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-2060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-168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-987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-236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-297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-1535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-150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-999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-13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-490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-84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-68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-5986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-581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-500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-14999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-900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-159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-1495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-200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-349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-5988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-491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-236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-300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-68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-10116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-12710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-13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-498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-247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-4349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-19547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-1000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-800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-11999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-5898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-4450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-168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-2000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-400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-28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-4995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-4989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-545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-120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-3218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-500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-199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-580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-2899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-3000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-842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-397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-199999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-2597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-1760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-2500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-132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-550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-2799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-1359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-9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-295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-4979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-1355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-1000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-1874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-17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-745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-1290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-447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-261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-1498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-13864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-78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-1095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-680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-678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-68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-8869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-178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-5890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-2050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-2877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-68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-726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-140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-1359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-451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-249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-146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-300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-158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-4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-945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-4999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-199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-13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-250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-300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-53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-5844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-799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-747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-1227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-179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-499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-29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-29998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-199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-94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-185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-5458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-231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-575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-1974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-900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-6999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-43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-989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-137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-347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-500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-14875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-5479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-700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-79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-475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-400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-2785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-143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-2000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-210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-500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-563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-17758.010000000002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-1330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-631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-317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-62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-21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-20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-550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-4979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-9979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-30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-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-499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-5140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-489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-13999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-1998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-1499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-50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-1874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-39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-888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-4119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-705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-2725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-365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-975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-97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-525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-19510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-936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-161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-397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-14975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-19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-3460.05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-820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-83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-2000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-99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-34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-201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-1424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-70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-1366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-25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-2995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-300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-1874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-147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-2741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-299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-349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-953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-960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-1784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-476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-968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-1396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-10998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-2440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-127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-292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-31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-1000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-7500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-445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-27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-60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-36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-9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-2359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-30700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-147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-195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-2941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-50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-214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-2906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-2499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-1497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3133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4378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2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390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0116.279999999999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391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519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10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519999999999981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9.99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02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9588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2099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56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32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29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896.3300000000017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38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4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690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60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370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3082.6900000000023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200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90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2345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42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700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51.989999999999782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7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10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92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2529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57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251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745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27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5860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20866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00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350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380.5500000000001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5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3082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6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9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0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2490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581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85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2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25.139999999999418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48.3299999999999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2415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64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270.3699999999998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80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527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372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3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63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094.2299999999996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36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431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85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64.659999999999968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540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60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1170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1301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351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870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735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30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88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1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0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904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2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60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260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0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10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220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200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90.28999999999996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66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67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0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63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2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85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200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19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400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910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200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2050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0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82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478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22.220000000000255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651.5799999999999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48.09999999999991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-6999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-2999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-10000000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-54849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-400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-430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-23613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-7810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-98133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-2000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-60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-120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-72345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-71764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-500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-2597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-300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-5500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-145288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-20000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-10707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-299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-550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-5430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-416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-19885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-700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-4996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-9908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-99888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-24986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-37997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-4964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-1460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-1349919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-3321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-2987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-500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-49999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-500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-49995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-2365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-200000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-119360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-1700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-200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-109989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-767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-1940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-967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-49999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-9500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-111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-600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-187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-150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-27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-50000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-80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-799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-270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-100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-8018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-1449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-37800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-500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-4200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-150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-499655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-1195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-4750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-99998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-100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-2497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-200000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-2035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-223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-2472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-1000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-4428.45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-270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-600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-175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-14783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-6700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-1270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-11870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-5000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-2500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-8970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-2770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-6299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-4998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-12499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-439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-22150.78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-88057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-4900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-41185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-49640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-5000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-870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-150000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-600000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-20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-28750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-2800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-800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-300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-1494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-150000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-3890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-35000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-599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-1000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-15000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-1495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-2600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-75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45.12000000000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4600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750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648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81.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86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10273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705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133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675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895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4228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4067.34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538.6599999999998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5083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2354.2699999999968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27342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23953.4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640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480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350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4520.2700000000004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910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555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5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3115.440000000000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70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47233.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210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404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2323.0100000000002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388.78999999999996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2240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679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904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6748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359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9744.11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42108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132.3199999999997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535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2569.0499999999993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850.4599999999991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8035.509999999998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373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1445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605.3099999999977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723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300.80000000000018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001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130.1999999999971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360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6554.559999999998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4681.5499999999993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28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1254.83999999999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895.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430.65999999999985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2435.5499999999993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124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4476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2275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929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2490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3410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41.28999999999996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820.3300000000017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950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851.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312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2066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24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9166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634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16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932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97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6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3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2198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9394.600000000006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45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2710.800000000002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550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640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2642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009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235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4209.779999999998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35.050000000000182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520.0400000000009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485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8758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235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201.519999999996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608.5900000000001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698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3375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7028.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4636.1999999999971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300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47.18000000000029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3690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9296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5035.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38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5690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201.9300000000002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1100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544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17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6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3876.949999999997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2335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19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711.30000000000018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596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500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335.01000000000022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51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660.11999999999989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5505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21253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76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500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839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0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4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728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353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2412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660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182.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935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066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242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495.5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43316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308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55444.119999999995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22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6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5223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559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804.45000000000073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00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485.35000000000036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887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36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230.25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906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833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263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82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216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215.73000000000002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3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86.260000000000218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84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283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31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671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651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528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30.05999999999994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202.17000000000007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6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42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3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-3285.5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-14699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-39570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-19847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-2796.1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-4999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-9867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-650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-11324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-500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-976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-2585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-543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-300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-237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-109997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-100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-700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-18124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-45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-4995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-40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-1030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-999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-95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-59998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-9734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-29995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-2417.9899999999998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-195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-496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-2000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-270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-94849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-9918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-64955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-8827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-2000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-917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-38975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-8475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-55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-10000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-53750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-1009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-374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-9924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-1568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-750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-600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-4949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-48459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-65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-29139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-3299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-200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-215093.41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-150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-1000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-1011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-32236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-28170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-999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-747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-79851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-29640.989999999998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-54995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-5000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-1200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-74782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-100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-1000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-1000000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-3000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-19969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-700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-59999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-4450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-6211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-1809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-628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-1000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-19770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-6386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-24165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-11948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-19975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-19360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-49600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-499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-1400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-4850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-7989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-43038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-1450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-72349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-500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-14795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-7175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-9255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5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232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440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030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303.55000000000018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210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80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365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265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23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4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700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50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602.5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10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10121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3.2200000000000273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-14999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-4475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-249999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-2193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-494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-36308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-59948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-750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-999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-243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-4965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-71219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-4500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-24877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-2454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-750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-780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-14863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-75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-23995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-99988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-14945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-5000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-7493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-17999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-2500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-4999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-1000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-24255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-2480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-84858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-24894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-250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-88542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-1110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-59741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-79999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-499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-124986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-11825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-2999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-40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-10000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-8999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-99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-900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-994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-27275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-8699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-7499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-4777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-99939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-7250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-385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-2497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-99574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-1999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-748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-1650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-49969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-490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-9860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-7000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-14409.98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-150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-4869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-499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-25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-14853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-775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-13803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-8000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-1000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-47182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-1000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-515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-500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-1940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-40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-2499999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-2970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-24739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-5659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-7500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-500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-2500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-20655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-44991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-500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-19965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-11989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-49310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-2000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-875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-4999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-24998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-1996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-10000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-199982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-999999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31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7665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272097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452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50029.479999999996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574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255.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41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9388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999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86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32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4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31084.5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0075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3751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5678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3855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289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-48471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-990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-3884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-19930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-11096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-8136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-199992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-4499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-1431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-15698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-63651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-1817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-39186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-99795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-49985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-510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-98529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-37208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-2789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-4817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-5556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-2499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-49947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-3470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-29605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-1447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-50000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-96450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-5402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-84702.5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-1753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-49740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-186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-64662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-14941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-59364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-174999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-2681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-84610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-22851.25999999999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-14597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-16882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-10377.99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-14163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-54519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-9902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-10000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-14329.400000000001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-31163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-14939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-120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-6620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-4839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-2480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-12751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-26111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-628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-99695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-11910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-14806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835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813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8006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46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383.01000000000022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7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35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943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417.44999999999982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226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6438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300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24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512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2170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677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774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120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1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3500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222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293.79999999999927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50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264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16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56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3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3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5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15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5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85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2800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47.690000000000055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24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45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50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96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-220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-476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-350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-4285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-500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-4479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-400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-4823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-250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-234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-1750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-3799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-145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-3727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-14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-9830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-3402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-2979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-498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-14600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40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265.2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722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2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403.14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2140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70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035.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60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4437.4599999999991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290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1.110000000000127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76.429999999999836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42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650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226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521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78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230.42999999999984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0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535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50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35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2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5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7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40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311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899.94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27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280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058.5500000000002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556.6599999999998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95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68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75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636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550.09999999999991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54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80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91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20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41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000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1.05999999999949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0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706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34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46.520000000000437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545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908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830.82999999999993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2041.6599999999999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66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8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5014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282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019.01000000000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42.01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796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2207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60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74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5065.3000000000029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50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95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528.0699999999999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87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-11460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-4399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-4983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-1910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-3800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-2155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-2860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-3799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-4495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-7760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-19938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-567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-793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-3455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-2270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-500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-1866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-64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-4935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-1456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-3667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-372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-1198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-2999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-198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-250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-295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-100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-928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-22639.6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-287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-7740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-355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-180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-12166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-780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-480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-300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-2430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-470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-4979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-650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-2991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-4840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-4984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-6304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-1500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-290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-250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-15480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-427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-10000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-3470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-28018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-150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-6125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-330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-4970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-3704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-1990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-550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-1036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-21320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-14670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-2673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-5840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-700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-2000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-12925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-50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-555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-1869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-811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-1880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-348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-345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-140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-346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-697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-2710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-7456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-48839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-683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-2711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-43337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-97516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-14714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-85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-3520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-1972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-35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-30805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-29428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-1487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-8489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-28301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-49139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-11767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-6896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-30570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-29995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-5492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-178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-34623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-10912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-2470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-10224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-1643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-7894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-16000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-2704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-99774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-1307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-19589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-49720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-9739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-147111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-1791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-7561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-6013.84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-8514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-88877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-17497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-73468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-9894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-2811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-17450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-43390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-500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-8323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-2497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-4788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-9953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-52439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-195331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-9274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-393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-4935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-24865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-13831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-874876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200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-7039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-16789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-444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-49898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-376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-1670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-9325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-43435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-11503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-1992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071751.0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-1636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-6940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-8760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-97158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-19280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-19379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-23700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63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7554.1100000000006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298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743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727.5499999999993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6949.820000000007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57999999999992724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232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7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8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740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458.84000000000015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38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500.090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352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556.22000000000025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2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680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41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-8475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-5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-640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-91463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-699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-9734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-300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-1999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-14788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-1200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-250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-50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-4336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-1485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-250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-350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-1000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-1000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-4000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-110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-495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-400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-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-100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-81923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-2919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-144949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-370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-2995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-1350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-9930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-10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-74949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-74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-50593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-95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-27926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-17656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-55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-2532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-1817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-67988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-994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-49590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-55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-28974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-17985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-110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-38617.660000000003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-13826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-1299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-17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-1979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-257.75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-14705.99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-474826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-984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-99953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-2319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-497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-3900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-99959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-757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-14757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-57029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-89856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-23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-1000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-24267.5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-995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-49745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-2499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-56727.08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-99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-599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-39947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-499821.48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-91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-439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-2095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-2500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-24997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-320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-4989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-89575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-300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-199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-34415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-999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-19979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-4989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-4000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-8562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-298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-24999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-950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-3920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-1512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-3487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-7995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-500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-50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-400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-44814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-930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-7990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-5470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-2500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-14927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-4992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-224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-2500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-15089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-795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-467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-2481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-650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-9849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-7465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-675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-2884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-1800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-59965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-520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-1000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-7929.5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-1212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-59021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-16980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-998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-2490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-24975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-900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-12497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-14114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-19415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-17499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-600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-7499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-56800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-4412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-49996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-958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-2400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86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680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505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361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21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700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7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245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831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27780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3500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4637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2994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62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35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29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46.2700000000004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4811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400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38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12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3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696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5530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360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0863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726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45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636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34304.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6398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689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6505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967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565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51.01000000000022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721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2397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-13940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-2868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-48063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-200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-3535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-2725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-50000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-500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-496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-884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-5000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-7324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-250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-2500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-822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-250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-7759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-2463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-906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-10309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76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40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340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77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291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222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30046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1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73.3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6623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3071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5389.1299999999974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0710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13577.560000000001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6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451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65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285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432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70.17000000000007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45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396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2000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62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35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300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40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3743.839999999997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9321.0999999999985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32.6300000000001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918.64999999999964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3571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348.17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636.7799999999988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750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3542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110.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20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3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25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355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8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7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300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37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7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335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10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49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350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905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93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840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050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5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059.1300000000001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-2414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-2220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-38229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-44243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-8864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37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-16900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-169930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-4572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-27554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-17797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-59596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-74999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-188533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-33870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-4924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-99497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-45598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-34894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-1366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-4508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-19514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-98870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-4629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-7325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-49592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-27127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-246583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-10115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-250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-118697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-2006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-15053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-2530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-29009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-4668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-168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-741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-4990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149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166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7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231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55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10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210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202.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253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3614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3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363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567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2815.5600000000004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506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350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04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098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559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7830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2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986.6900000000005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713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535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730.629999999997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55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496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0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342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2853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64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210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67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60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81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355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349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473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843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832.48999999999978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46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740.37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27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25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5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34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2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66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16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438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3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426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235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236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991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2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-14259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-24895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-1198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-298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-928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-400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-5999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-299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-6680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-1900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-499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-3600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-5000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-4445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-2994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-5855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-107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-19980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-2497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-2990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-5973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-1300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-100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-4581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-95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-1000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-4597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-11569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-4000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-11195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-738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-14985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-992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-2193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-19400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-2545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-12999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-177980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-150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-1300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-495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-13000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-90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-499925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-20000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-8888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-99999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-18948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-1400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-2500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-1735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-1342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-4855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-600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-500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-3700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-2500000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86.6900000000005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340.69999999999982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28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160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06924.35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260.36999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6032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225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372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377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229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9676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07.74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368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3300.45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33693.27999999999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3393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540807.11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598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8520.199999999997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-4895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-4995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-6950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-200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-6550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-19952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-1000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-14640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-500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-2005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-1100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-3970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-240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-4555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-200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-150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-14999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-2943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-199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-2099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3449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318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295.92999999999984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1156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573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7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380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99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4137.2200000000012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65.60000000000036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651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6057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4001.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61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7156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472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9297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58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302.75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625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2555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6950.09999999999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4596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3210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924.1499999999996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4675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365.55000000000018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447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29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2189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85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19201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20313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3830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297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8037.009999999998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588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84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7197.2200000000012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2680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-1799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-48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-224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-100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-2999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-711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-2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-640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-330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-649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-350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-2185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-600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-2000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-75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-82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-2400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-71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-1495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-240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-993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-400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-591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-999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-3900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-236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-8150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-21590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-3000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-3516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-12020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-237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-8777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-9494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-7709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-4350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-9945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-1692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-3305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-175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-99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-9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-19985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-120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-420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-150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-7499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-516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-120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-58980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-990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-25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-21997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-79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-9972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-317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-1500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-799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-50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-4633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206.2300000000000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2.5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66000000000008185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619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41.60000000000036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0.329999999999927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451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275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437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201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35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30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420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3210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7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500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30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060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19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8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80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4150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95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340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37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220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6610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55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65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506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60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9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50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279.44000000000005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35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3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5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40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04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236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581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22.32999999999992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3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30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3711.52000000000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21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6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25.119999999999891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233.4500000000007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9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64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923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98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211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80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560.219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681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522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913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211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79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3.470000000000027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220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590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5085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374.16000000000008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460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700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276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500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24.38000000000466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-600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-2740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730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-4982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-687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-2228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-186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-19958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-2610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-2720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-999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-10595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-30000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-9974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-12500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-4889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-14788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-504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-16499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-4949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-698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-200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-550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-4513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-700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-166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-4966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-8950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-500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-2950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-2303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-4989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-1850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-1870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-34925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-396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-377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-500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-2879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-9350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-5965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-494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-430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-2999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-39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-1000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-300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-100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-400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-1000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-4499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-890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-297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-3150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-498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-999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-300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30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25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01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98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7215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44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4974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2360.5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5081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290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922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200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895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5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55.60000000000036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800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330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3272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7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229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-8844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-5066.520000000000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-150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-2714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-4813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-38919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-10654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-3305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-4642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-28123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-135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-11342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-466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-4149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-49005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-7014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-18077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-4083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-29578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-30523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-3012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-19147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-995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-8467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-5424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-796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-31364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-2893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-9719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-2960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-8003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-1715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-14810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-324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-13818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-3930.17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-3680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-14645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-1803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-12110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-10048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-14309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-19409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-4447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-16406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-3120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-4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-5396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-5635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-875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-6098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-300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-24491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-8581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-1500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-117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-24293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872.2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1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2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1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20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53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32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000.25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230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30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50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650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8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20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5017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124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4900000000000091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105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80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3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50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2400.6100000000006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2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5689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522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221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37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2545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318.54999999999927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4730.16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86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955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251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-25000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-16545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-249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-3712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-109996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-2487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-1999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-2378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-1000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-3139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-1834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-19788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-7964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-15997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-9949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-28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-6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-800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-4994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-3996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453.6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30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747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25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335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52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32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5350.130000000001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5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83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0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56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0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56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4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300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234.11000000000013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-96330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-988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-1602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-4995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-24958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-28620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-29915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-24567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-30061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-51514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-4249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-2035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-47363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-606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-49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-19898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-184975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-24740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-263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-5697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52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11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76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432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55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430.69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20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80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270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12.02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36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4346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181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210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239.0100000000002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523.4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2390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070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46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5295.890000000014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2306.42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6052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275222.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4801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3731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5.07000000000005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70021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3001.3000000000029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48248.960000000006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5622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34465.33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8892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29947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125410.019999999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16420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20251.410000000003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93490.02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5673.4400000000005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2532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00538.1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9292.5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510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42343.12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8114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06743.09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54026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92483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95816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51590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652110.87000000011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4362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10525.0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55099.199999999997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7393.3399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9864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151165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463422.5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9802.309999999998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127412.01000000001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-7119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-18000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-31581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-11828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-1549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-1999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-3164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-5975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-495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-2491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-1860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-1498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-200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-320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-92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-13380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-650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-1845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-30764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-437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5517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58397.11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1060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67210.240000000005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7104.0299999999988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73920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570.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268.21000000000004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102579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66015.8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359782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74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631862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2314134.67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936.01000000000022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82154.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6275.599999999998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58.2299999999959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53963.9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385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9055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25137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941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80920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8370.769999999996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02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785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6530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4136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017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51047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966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23719.59000000003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88829.14000000001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9500.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20047.64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564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527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4445.1400000000003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7777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23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62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232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35240.01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2110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939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41082.449999999997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0095.349999999999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373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2429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126524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5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47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4045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26726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5334.8300000000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74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3037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24100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396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922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238822.27000000002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39686.050000000003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372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33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305.9700000000012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4203.330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7165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6146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7673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52604.29999999998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57821.6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793594.99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7754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624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88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407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510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6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00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250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412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28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5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5.320000000000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510.01000000000022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203.2299999999996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3684.200000000000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77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3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719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2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971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220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26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60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3587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36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080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54.65999999999985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170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26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7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30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340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23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1885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434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73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346.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70.43000000000029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-4971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-7969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-45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-98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-59148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-1999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-19924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-14975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-1764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-41915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-47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-97887.01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-984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-5896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-452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-79952.31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-35797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-872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-28374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-49944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-1500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-989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-177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-34893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-10435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-4999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-387284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-98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-200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-49595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-44882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-2995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-37259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-24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-4885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-54507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-53856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-280229.89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-3574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-9915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63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55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805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45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966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32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3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3884.6899999999987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283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243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131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1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10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301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3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9660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61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359.21000000000004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062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2725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700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84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87848.5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935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82928.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17151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4839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607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48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17748.82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52856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437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935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937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255309.3300000000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157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422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8843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10.99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24167.25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9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49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390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0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254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457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2390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86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5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1155.01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310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5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456.65999999999985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40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60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31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13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43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77415.01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523.310000000001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7459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0744.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5692.33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20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803.24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19790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5801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0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693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223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4552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496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006.6699999999983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8534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706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26009.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1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13851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10188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3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82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05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240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21877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928.1900000000005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15505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1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7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7373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589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3403.5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023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767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5673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679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787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4802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97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304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5610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728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254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55062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6618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2566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00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49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2000.5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267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3492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414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29750.5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25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640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25.659999999999854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373.27000000000044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64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898.98999999999978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1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61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820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45.0100000000002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70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2304.04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303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3435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52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0.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680.2200000000003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625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03.60999999999967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42.020000000000437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22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236.55000000000018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30.79000000000019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653.11000000000058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400.47000000000025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0835.360000000001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370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23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3792.0200000000004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683.64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65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606.3999999999996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6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053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231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433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-6427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-2615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-130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-5945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-920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-1489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49133.01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544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480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848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3545.100000000000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577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673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78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568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84146.5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279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71.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48552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2311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-500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-550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-9700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-999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-300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-59961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-98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-6973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-47490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-5000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-18792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-200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-100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-34975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-794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-1000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-2700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-150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-6399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-4998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-20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-300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-17500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-128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-100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-22370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-49330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-3990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-2500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-24918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-200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-5320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-84995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-2199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-1000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-2673.67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-250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-11000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-3000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-14945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-8477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-292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-956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-992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-6421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-3000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-14897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-36537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-1597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-51000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-1997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-420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-9995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-4997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-3300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-499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-12400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-400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-1300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-5000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-27799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-11948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-998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-1500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-3874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-1905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-16443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-1497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-24540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-1500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-24849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-800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-2975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-14540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-5966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-19995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-100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-24995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-300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-14369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-5999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-499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-5999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-24690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-3499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-2000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-49999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-34999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-137995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-2979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-99998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-13998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-1000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-19974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-248776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-116955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-800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-1495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-1000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-499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591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62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502.989999999998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258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3640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3399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8180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30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800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230.0300000000006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5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201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641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96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246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213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530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50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67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67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285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321.25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222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561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8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44.34000000000015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6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31.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40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2682.0200000000004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18000000000029104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1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60.7199999999998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535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2200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00.32999999999998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516.4399999999996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51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676.10999999999967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6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49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75999999999999091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201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178.5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07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6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50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5740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5.079999999999927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13.0499999999999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510.85999999999967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10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80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-10719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-10991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-1000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-3500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-700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-4970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-4285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-2000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-94000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-4992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-10000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-115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-18000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-11790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-4070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-2200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-16233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-500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-14993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-10000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85.9899999999998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08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20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26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518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8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289.98999999999978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257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8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04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800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0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75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4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2343.169999999998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85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246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25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4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4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06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410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092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11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5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0.5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9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8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684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4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41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66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11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90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3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-10000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-992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-2000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-4000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-990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-3500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-4488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-9950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-635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-694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-9975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-3000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-800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-1000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-8500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-1000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-1500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-600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-19972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-8449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-4470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-89999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-99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-1000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-2995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-2995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-48783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-5767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-49995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-300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-1474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-2995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-1000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-79999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-13175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-2674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-1415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-1830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-89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-4653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807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27131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26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843.5999999999985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7421.5700000000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6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4616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991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71330.39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9407.66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95970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7176.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76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210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39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3633.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388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808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88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2837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6882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467.76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280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02353.65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284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300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820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87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387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2933.0499999999993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96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12731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5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31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6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92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70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-1485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-50000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-664402.6899999999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-97947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-17900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-457913.5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-246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-11894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-124876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-59642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-274767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-99115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-45124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-99949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-1184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-132845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-24378.62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-97909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-47667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-1998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45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360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919.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600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810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5929.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60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70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201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-36393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-2216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-6681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-2896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-1300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-23103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-104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-1608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-799890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-39868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-3172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-794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-4302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-1496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-6920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-4999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-3000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-1500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-49926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-34999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-71414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-64965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-3475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-4960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-29999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-14929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-56610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-16939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-7973.99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-2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-9929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-1830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-6559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500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-17855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-1476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430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0067.57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6643.07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803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32340.210000000006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28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726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336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408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9754.689999999999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998.0100000000002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5026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645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530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453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0215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7627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4806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4858.88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7817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3932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5274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33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8979.010000000002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291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2190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3769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2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6586.01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832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43818.240000000005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2397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125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-796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-176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-5999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-1516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-624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-2199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-360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-4947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-9890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-1999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-3274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-4250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-1620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-1000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-240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-8952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-149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-1766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-89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-500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-4964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-3225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-3931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-395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-400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-4900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-3966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-5998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-798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-17917.7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-1998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-800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-52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-3430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-4850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-19345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-299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-4095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-2447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-10000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66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20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40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234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446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9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50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35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60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50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52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056.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0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24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211.61000000000058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70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831.7399999999997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330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66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55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27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50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4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363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300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1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60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205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65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772.11999999999989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16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355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247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8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240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72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0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0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5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40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3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63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320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67.98999999999978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223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56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870.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35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0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400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0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-99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-150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-120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-520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-5134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-800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-200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-3493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-495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-7689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-450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-4905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-950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-583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-30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-2854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-3050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-100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-196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-3734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-170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-12645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-4998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-2460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-2888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-4955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-199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-8698.2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-1982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-4250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-9533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-300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-154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-4729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-19993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-15000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-5350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-2937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-1117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-9200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-550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-498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-8092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-448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-270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-19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-2995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-3000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-185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-1979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-9727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-5000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-497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-5000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-477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-2375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-11450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-718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-1000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-2095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-744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-149975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-496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-142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-287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-5435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-249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-9336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-17998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-29999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-1143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-12410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-9998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-24999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-38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-1705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-1563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-363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-54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-1829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800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100.6900000000023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0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555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65.55000000000018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45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58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69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200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3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280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500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5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230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8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-24999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-15915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-300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-990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-5000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-1998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-23928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-499976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-97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-500000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-48904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-18395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-39939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-1500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-485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-6578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-14720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-8000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-1000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-3000000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48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35.6899999999996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35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3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696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210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360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5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7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3740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0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50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407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221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70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275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157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53985.91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88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21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32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2600.2000000000007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530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280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3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1073.24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744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25180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3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514.5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255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5777.009999999998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595.4300000000002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35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5126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2172.600000000000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620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4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35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4939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870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7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68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56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3276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8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22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285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30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3185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40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721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21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7321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055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390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2576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3401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2903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1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396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25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2196.709999999999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6683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566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742.779999999998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22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87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420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501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21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08.260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7177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245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3320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250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3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-267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-4992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-996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-30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-19999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-2500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-5000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-17997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-14549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-219665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-100000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-3316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-2413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-66529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-2499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-308050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-780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-249825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-85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-9666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-4827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-11998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-2799355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-24978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-1370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-8494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-21895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-59929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-1322440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-199962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-997897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-900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-19944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-3589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-24390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-1995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-1987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-64874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-1914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-213568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-4204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-98816.8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-3090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-99975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-1487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-19205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-8285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-46967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-172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-10173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-2200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-9742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-4089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-281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-3369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-959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-3209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-4997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-19867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-2499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-14672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-10479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-104590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-7500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-9700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-320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-999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-49845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-999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-1299872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-1490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-8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-3980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-799974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-150000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-23960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-10000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291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-1240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-962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-3455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-2999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40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-77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-615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39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-1450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-20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-47300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-9904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-24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-270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-70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-2460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-2500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-44750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3505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56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0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5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31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7067.5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905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4425.229999999999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0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40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700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502.22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69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2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086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450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69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470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21079.8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485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605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241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24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1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300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300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478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282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435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076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594.81999999999971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237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45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62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225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310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70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244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-70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-48220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-400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-3599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-9898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-4413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-1100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-1430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-299820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-885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-2989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-239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-49999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-197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-227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-750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-50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-7727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-500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-2950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7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835.7000000000007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773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4541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050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256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23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721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25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22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26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37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620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295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610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47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0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300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6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573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257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610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31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40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5.710000000000036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481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20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275.63999999999942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45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346.9799999999995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301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2730.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227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47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9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46.5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95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271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388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6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626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365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63.5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2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25.98999999999978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36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418.5999999999985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462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371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304.15999999999985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75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728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877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315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560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20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30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45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96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205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5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758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430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85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828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0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080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820.5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38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48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05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265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26.489999999999782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65.21000000000004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424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70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88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3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0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0.009999999999991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661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4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48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085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004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28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28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677.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8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130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66.799999999999955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80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208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5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246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32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886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0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.180000000000291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5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512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40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25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50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25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5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10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835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6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94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226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60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495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6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255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327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348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145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0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00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6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5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5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38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6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55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55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376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107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8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460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2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20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250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4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67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90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10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78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0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05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40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95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266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77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230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84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42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73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90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26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205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65999999999985448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0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50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57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450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36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5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87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33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420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65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30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443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4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5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4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10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1.5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42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55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18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25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535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5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784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9.9999999999909051E-3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3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80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66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273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0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215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891.09999999999854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305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5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45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70.9899999999997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93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25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5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20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295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30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416.1400000000001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260.92000000000007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65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567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8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205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56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260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8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85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5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2739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804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238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31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45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95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55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3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16.18000000000029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60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950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30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375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2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573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41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20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40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2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276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257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41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640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880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150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2008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356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656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55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636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635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27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29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200.2199999999998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343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732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35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10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6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21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8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9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4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440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90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8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515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80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50.69000000000005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27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243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46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30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66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015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9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60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280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82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31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2810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6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80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43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56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69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60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2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70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25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5043.25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40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0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20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27.5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345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671.10999999999967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36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5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3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270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60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4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7.45000000000004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275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9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8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0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24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287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331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84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355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8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20000000000004547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25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870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25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46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650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70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33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100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3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52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54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319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415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8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85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65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10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87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2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060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385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210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90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30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04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900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2220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20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70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20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40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20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30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4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29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9900000000000090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50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48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80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73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-10000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-999998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-2999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-8375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-40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-3238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-71815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-2224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-15000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-207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-3084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-24999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-94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-300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-685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-2500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-4179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-999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-9519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-470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53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30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20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52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116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813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29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21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61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330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14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9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9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95.110000000000127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382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1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30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46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54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230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348.5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50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202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38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176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380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293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285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2.2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275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50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30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1184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260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97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260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100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60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526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20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06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5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275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246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09.00999999999999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9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320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60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4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82.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535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70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4030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30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2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90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44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0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697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2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49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40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68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9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9.55000000000018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81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02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-18138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-4638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-90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-4880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-719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-150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-1073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-130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-149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-550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-1230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-319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-1642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-2000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-4900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-220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-120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-9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-8298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-2475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76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2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7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32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65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67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50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50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298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35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409.77000000000044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0.770000000000437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78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942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265.01000000000022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33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306.10999999999967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460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5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410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53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864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21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597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50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435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3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347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50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1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658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-7450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-3434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-1500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-150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-12465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-2824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-495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-590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-22499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-62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-68975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-9598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-21119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-4574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-300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-964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-800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-149997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-7495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-1045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326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575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1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9.989999999999782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02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.9999999999909051E-3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288.56999999999994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4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320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6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30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59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5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50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20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271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5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80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30.110000000000014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5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200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271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2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00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4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4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-9128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-3903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-3935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-5734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-39158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-6811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-8803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-10871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-2788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-96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-164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-998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-9997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-9212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-97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-4999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-4740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-490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-2499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-4940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-1900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-7499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-600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-4940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-176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-1989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-1749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-499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-12659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-8500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-1460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-1500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-550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-62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-3000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-1841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-23759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-1799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-1500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-6520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-47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-3000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-1500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-1000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-37500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-1000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-196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-1458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-788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-12476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-540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-100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-3922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-14480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-95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-1430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-2060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-168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-987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-236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-2975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-1535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-150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-9997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-1327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-490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-847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-685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-59865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-581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-500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-14999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-900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-1591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-1495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-200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-349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-5988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-4910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-236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-300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-68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-10116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-12710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-135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-4985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-2475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-4349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-19547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-1000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-800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-11999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-5898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-4450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-168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-2000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-400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-28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-4995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-4989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-545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-120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-3218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-500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-199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-580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-2899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-3000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-8423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-397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-199999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-25975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-1760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-2500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-132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-550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-27993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-1359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-908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-295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-4979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-1355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-1000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-1874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-171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-7455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-1290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-4473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-261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-14989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-13864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-78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-1095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-680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-678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-680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-8869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-1786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-5890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-2050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-2877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-68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-726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-1405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-1359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-451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-249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-1468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-300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-1581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-40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-9459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-49997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-199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-130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-2503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-300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-53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-5844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-799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-747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-1227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-1799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-499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-296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-29998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-199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-940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-1855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-5458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-231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-575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-1974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-900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-6999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-430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-989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-1370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-347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-500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-14875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-5479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-700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-79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-4750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-400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-2785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-1439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-2000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-2100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-500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-5635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-17758.010000000002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-1330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-631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-317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-620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-21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-20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-5500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-4979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-9979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-30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-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-4999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-5140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-4890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-13999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-1998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-1499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-50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-1874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-39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-888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-4119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-705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-2725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-3655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-9750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-971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-525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-19510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-9365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-161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-397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-14975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-1955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-3460.05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-820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-83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-2000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-996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-3463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-2015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-1424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-70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-13665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-25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-2995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-300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-1874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-147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-2741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-299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-349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-953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-960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-1784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-4760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-968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-1396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-10998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-2440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-1270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-29200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-3100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-1000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-7500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-445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-27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-60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-363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-90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-2359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-30700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-1470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-1959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-2941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-50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-214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-2906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-2499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-1497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B020E0-2D62-4CC4-8BC4-9FD4271BDBE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State">
  <location ref="A9:F20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6">
        <item x="9"/>
        <item m="1" x="15"/>
        <item m="1" x="14"/>
        <item m="1" x="20"/>
        <item m="1" x="22"/>
        <item m="1" x="11"/>
        <item m="1" x="16"/>
        <item m="1" x="17"/>
        <item m="1" x="12"/>
        <item m="1" x="13"/>
        <item m="1" x="18"/>
        <item m="1" x="23"/>
        <item m="1" x="19"/>
        <item m="1" x="10"/>
        <item m="1" x="24"/>
        <item m="1" x="21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</pivotFields>
  <rowFields count="1">
    <field x="16"/>
  </rowFields>
  <rowItems count="10"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the State" fld="5" subtotal="count" baseField="5" baseItem="0" numFmtId="164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353F44-BA44-4D40-9844-CBE43538214E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0996AD-C40F-4092-B407-7528AA14DE60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2EF8F-D1E2-4396-A7D1-DB9BF801E903}">
  <dimension ref="A7:F20"/>
  <sheetViews>
    <sheetView workbookViewId="0">
      <selection activeCell="G26" sqref="G26"/>
    </sheetView>
  </sheetViews>
  <sheetFormatPr defaultRowHeight="14.5" x14ac:dyDescent="0.35"/>
  <cols>
    <col min="1" max="1" width="16.453125" bestFit="1" customWidth="1"/>
    <col min="2" max="2" width="15.6328125" bestFit="1" customWidth="1"/>
    <col min="3" max="3" width="7.36328125" bestFit="1" customWidth="1"/>
    <col min="4" max="4" width="5.36328125" bestFit="1" customWidth="1"/>
    <col min="5" max="5" width="9.54296875" bestFit="1" customWidth="1"/>
    <col min="6" max="6" width="6.90625" hidden="1" customWidth="1"/>
    <col min="7" max="7" width="10.7265625" bestFit="1" customWidth="1"/>
  </cols>
  <sheetData>
    <row r="7" spans="1:6" x14ac:dyDescent="0.35">
      <c r="A7" s="8" t="s">
        <v>8223</v>
      </c>
      <c r="B7" t="s">
        <v>8310</v>
      </c>
    </row>
    <row r="9" spans="1:6" x14ac:dyDescent="0.35">
      <c r="A9" s="8" t="s">
        <v>8315</v>
      </c>
      <c r="B9" s="8" t="s">
        <v>8316</v>
      </c>
    </row>
    <row r="10" spans="1:6" x14ac:dyDescent="0.35">
      <c r="A10" s="8" t="s">
        <v>8314</v>
      </c>
      <c r="B10" t="s">
        <v>8220</v>
      </c>
      <c r="C10" t="s">
        <v>8221</v>
      </c>
      <c r="D10" t="s">
        <v>8222</v>
      </c>
      <c r="E10" t="s">
        <v>8219</v>
      </c>
      <c r="F10" t="s">
        <v>8312</v>
      </c>
    </row>
    <row r="11" spans="1:6" hidden="1" x14ac:dyDescent="0.35">
      <c r="A11" s="6" t="s">
        <v>8317</v>
      </c>
      <c r="B11" s="10">
        <v>40</v>
      </c>
      <c r="C11" s="10">
        <v>180</v>
      </c>
      <c r="D11" s="10"/>
      <c r="E11" s="10">
        <v>300</v>
      </c>
      <c r="F11" s="10">
        <v>520</v>
      </c>
    </row>
    <row r="12" spans="1:6" x14ac:dyDescent="0.35">
      <c r="A12" s="6" t="s">
        <v>8318</v>
      </c>
      <c r="B12" s="10">
        <v>37</v>
      </c>
      <c r="C12" s="10">
        <v>493</v>
      </c>
      <c r="D12" s="10">
        <v>24</v>
      </c>
      <c r="E12" s="10">
        <v>839</v>
      </c>
      <c r="F12" s="10">
        <v>1393</v>
      </c>
    </row>
    <row r="13" spans="1:6" x14ac:dyDescent="0.35">
      <c r="A13" s="6" t="s">
        <v>8319</v>
      </c>
      <c r="B13" s="10">
        <v>178</v>
      </c>
      <c r="C13" s="10">
        <v>213</v>
      </c>
      <c r="D13" s="10"/>
      <c r="E13" s="10">
        <v>209</v>
      </c>
      <c r="F13" s="10">
        <v>600</v>
      </c>
    </row>
    <row r="14" spans="1:6" x14ac:dyDescent="0.35">
      <c r="A14" s="6" t="s">
        <v>8320</v>
      </c>
      <c r="B14" s="10">
        <v>30</v>
      </c>
      <c r="C14" s="10">
        <v>127</v>
      </c>
      <c r="D14" s="10"/>
      <c r="E14" s="10">
        <v>80</v>
      </c>
      <c r="F14" s="10">
        <v>237</v>
      </c>
    </row>
    <row r="15" spans="1:6" x14ac:dyDescent="0.35">
      <c r="A15" s="6" t="s">
        <v>8321</v>
      </c>
      <c r="B15" s="10">
        <v>20</v>
      </c>
      <c r="C15" s="10">
        <v>120</v>
      </c>
      <c r="D15" s="10">
        <v>20</v>
      </c>
      <c r="E15" s="10">
        <v>540</v>
      </c>
      <c r="F15" s="10">
        <v>700</v>
      </c>
    </row>
    <row r="16" spans="1:6" x14ac:dyDescent="0.35">
      <c r="A16" s="6" t="s">
        <v>8322</v>
      </c>
      <c r="B16" s="10">
        <v>24</v>
      </c>
      <c r="C16" s="10"/>
      <c r="D16" s="10"/>
      <c r="E16" s="10"/>
      <c r="F16" s="10">
        <v>24</v>
      </c>
    </row>
    <row r="17" spans="1:6" x14ac:dyDescent="0.35">
      <c r="A17" s="6" t="s">
        <v>8323</v>
      </c>
      <c r="B17" s="10"/>
      <c r="C17" s="10">
        <v>140</v>
      </c>
      <c r="D17" s="10"/>
      <c r="E17" s="10">
        <v>80</v>
      </c>
      <c r="F17" s="10">
        <v>220</v>
      </c>
    </row>
    <row r="18" spans="1:6" x14ac:dyDescent="0.35">
      <c r="A18" s="6" t="s">
        <v>8324</v>
      </c>
      <c r="B18" s="10">
        <v>20</v>
      </c>
      <c r="C18" s="10">
        <v>140</v>
      </c>
      <c r="D18" s="10">
        <v>6</v>
      </c>
      <c r="E18" s="10">
        <v>34</v>
      </c>
      <c r="F18" s="10">
        <v>200</v>
      </c>
    </row>
    <row r="19" spans="1:6" x14ac:dyDescent="0.35">
      <c r="A19" s="6" t="s">
        <v>8325</v>
      </c>
      <c r="B19" s="10"/>
      <c r="C19" s="10">
        <v>117</v>
      </c>
      <c r="D19" s="10"/>
      <c r="E19" s="10">
        <v>103</v>
      </c>
      <c r="F19" s="10">
        <v>220</v>
      </c>
    </row>
    <row r="20" spans="1:6" x14ac:dyDescent="0.35">
      <c r="A20" s="6" t="s">
        <v>8312</v>
      </c>
      <c r="B20" s="10">
        <v>349</v>
      </c>
      <c r="C20" s="10">
        <v>1530</v>
      </c>
      <c r="D20" s="10">
        <v>50</v>
      </c>
      <c r="E20" s="10">
        <v>2185</v>
      </c>
      <c r="F20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8A27A-C64C-4D06-A7D9-34B38892BF91}">
  <dimension ref="A1:F47"/>
  <sheetViews>
    <sheetView topLeftCell="A13" workbookViewId="0">
      <selection activeCell="A4" sqref="A4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8310</v>
      </c>
    </row>
    <row r="2" spans="1:6" x14ac:dyDescent="0.35">
      <c r="A2" s="8" t="s">
        <v>8326</v>
      </c>
      <c r="B2" t="s">
        <v>8310</v>
      </c>
    </row>
    <row r="4" spans="1:6" x14ac:dyDescent="0.35">
      <c r="A4" s="8" t="s">
        <v>8313</v>
      </c>
      <c r="B4" s="8" t="s">
        <v>8316</v>
      </c>
    </row>
    <row r="5" spans="1:6" x14ac:dyDescent="0.35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5">
      <c r="A6" s="6" t="s">
        <v>8327</v>
      </c>
      <c r="B6" s="9"/>
      <c r="C6" s="9">
        <v>100</v>
      </c>
      <c r="D6" s="9"/>
      <c r="E6" s="9"/>
      <c r="F6" s="9">
        <v>100</v>
      </c>
    </row>
    <row r="7" spans="1:6" x14ac:dyDescent="0.35">
      <c r="A7" s="6" t="s">
        <v>8328</v>
      </c>
      <c r="B7" s="9">
        <v>20</v>
      </c>
      <c r="C7" s="9"/>
      <c r="D7" s="9"/>
      <c r="E7" s="9"/>
      <c r="F7" s="9">
        <v>20</v>
      </c>
    </row>
    <row r="8" spans="1:6" x14ac:dyDescent="0.35">
      <c r="A8" s="6" t="s">
        <v>8329</v>
      </c>
      <c r="B8" s="9">
        <v>24</v>
      </c>
      <c r="C8" s="9"/>
      <c r="D8" s="9"/>
      <c r="E8" s="9"/>
      <c r="F8" s="9">
        <v>24</v>
      </c>
    </row>
    <row r="9" spans="1:6" x14ac:dyDescent="0.35">
      <c r="A9" s="6" t="s">
        <v>8330</v>
      </c>
      <c r="B9" s="9"/>
      <c r="C9" s="9">
        <v>40</v>
      </c>
      <c r="D9" s="9"/>
      <c r="E9" s="9"/>
      <c r="F9" s="9">
        <v>40</v>
      </c>
    </row>
    <row r="10" spans="1:6" x14ac:dyDescent="0.35">
      <c r="A10" s="6" t="s">
        <v>8331</v>
      </c>
      <c r="B10" s="9"/>
      <c r="C10" s="9"/>
      <c r="D10" s="9"/>
      <c r="E10" s="9">
        <v>40</v>
      </c>
      <c r="F10" s="9">
        <v>40</v>
      </c>
    </row>
    <row r="11" spans="1:6" x14ac:dyDescent="0.35">
      <c r="A11" s="6" t="s">
        <v>8332</v>
      </c>
      <c r="B11" s="9"/>
      <c r="C11" s="9"/>
      <c r="D11" s="9"/>
      <c r="E11" s="9">
        <v>180</v>
      </c>
      <c r="F11" s="9">
        <v>180</v>
      </c>
    </row>
    <row r="12" spans="1:6" x14ac:dyDescent="0.35">
      <c r="A12" s="6" t="s">
        <v>8333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6" t="s">
        <v>8334</v>
      </c>
      <c r="B13" s="9"/>
      <c r="C13" s="9"/>
      <c r="D13" s="9"/>
      <c r="E13" s="9">
        <v>40</v>
      </c>
      <c r="F13" s="9">
        <v>40</v>
      </c>
    </row>
    <row r="14" spans="1:6" x14ac:dyDescent="0.35">
      <c r="A14" s="6" t="s">
        <v>8335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5">
      <c r="A15" s="6" t="s">
        <v>8336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6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5">
      <c r="A17" s="6" t="s">
        <v>8338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6" t="s">
        <v>8339</v>
      </c>
      <c r="B18" s="9"/>
      <c r="C18" s="9"/>
      <c r="D18" s="9"/>
      <c r="E18" s="9">
        <v>140</v>
      </c>
      <c r="F18" s="9">
        <v>140</v>
      </c>
    </row>
    <row r="19" spans="1:6" x14ac:dyDescent="0.35">
      <c r="A19" s="6" t="s">
        <v>8340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5">
      <c r="A20" s="6" t="s">
        <v>8341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6" t="s">
        <v>8342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5">
      <c r="A22" s="6" t="s">
        <v>8343</v>
      </c>
      <c r="B22" s="9"/>
      <c r="C22" s="9"/>
      <c r="D22" s="9"/>
      <c r="E22" s="9">
        <v>20</v>
      </c>
      <c r="F22" s="9">
        <v>20</v>
      </c>
    </row>
    <row r="23" spans="1:6" x14ac:dyDescent="0.35">
      <c r="A23" s="6" t="s">
        <v>8344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6" t="s">
        <v>8345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5">
      <c r="A25" s="6" t="s">
        <v>8346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6" t="s">
        <v>8347</v>
      </c>
      <c r="B26" s="9"/>
      <c r="C26" s="9"/>
      <c r="D26" s="9"/>
      <c r="E26" s="9">
        <v>60</v>
      </c>
      <c r="F26" s="9">
        <v>60</v>
      </c>
    </row>
    <row r="27" spans="1:6" x14ac:dyDescent="0.35">
      <c r="A27" s="6" t="s">
        <v>8348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6" t="s">
        <v>8349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5">
      <c r="A29" s="6" t="s">
        <v>8350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6" t="s">
        <v>8351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5">
      <c r="A31" s="6" t="s">
        <v>8352</v>
      </c>
      <c r="B31" s="9"/>
      <c r="C31" s="9"/>
      <c r="D31" s="9"/>
      <c r="E31" s="9">
        <v>40</v>
      </c>
      <c r="F31" s="9">
        <v>40</v>
      </c>
    </row>
    <row r="32" spans="1:6" x14ac:dyDescent="0.35">
      <c r="A32" s="6" t="s">
        <v>8353</v>
      </c>
      <c r="B32" s="9"/>
      <c r="C32" s="9"/>
      <c r="D32" s="9"/>
      <c r="E32" s="9">
        <v>20</v>
      </c>
      <c r="F32" s="9">
        <v>20</v>
      </c>
    </row>
    <row r="33" spans="1:6" x14ac:dyDescent="0.35">
      <c r="A33" s="6" t="s">
        <v>8354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6" t="s">
        <v>8355</v>
      </c>
      <c r="B34" s="9"/>
      <c r="C34" s="9"/>
      <c r="D34" s="9"/>
      <c r="E34" s="9">
        <v>260</v>
      </c>
      <c r="F34" s="9">
        <v>260</v>
      </c>
    </row>
    <row r="35" spans="1:6" x14ac:dyDescent="0.35">
      <c r="A35" s="6" t="s">
        <v>8356</v>
      </c>
      <c r="B35" s="9">
        <v>40</v>
      </c>
      <c r="C35" s="9"/>
      <c r="D35" s="9"/>
      <c r="E35" s="9"/>
      <c r="F35" s="9">
        <v>40</v>
      </c>
    </row>
    <row r="36" spans="1:6" x14ac:dyDescent="0.35">
      <c r="A36" s="6" t="s">
        <v>8357</v>
      </c>
      <c r="B36" s="9"/>
      <c r="C36" s="9"/>
      <c r="D36" s="9"/>
      <c r="E36" s="9">
        <v>60</v>
      </c>
      <c r="F36" s="9">
        <v>60</v>
      </c>
    </row>
    <row r="37" spans="1:6" x14ac:dyDescent="0.35">
      <c r="A37" s="6" t="s">
        <v>8358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5">
      <c r="A38" s="6" t="s">
        <v>8359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5">
      <c r="A39" s="6" t="s">
        <v>8360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5">
      <c r="A40" s="6" t="s">
        <v>8361</v>
      </c>
      <c r="B40" s="9"/>
      <c r="C40" s="9"/>
      <c r="D40" s="9"/>
      <c r="E40" s="9">
        <v>80</v>
      </c>
      <c r="F40" s="9">
        <v>80</v>
      </c>
    </row>
    <row r="41" spans="1:6" x14ac:dyDescent="0.35">
      <c r="A41" s="6" t="s">
        <v>8362</v>
      </c>
      <c r="B41" s="9"/>
      <c r="C41" s="9"/>
      <c r="D41" s="9"/>
      <c r="E41" s="9">
        <v>60</v>
      </c>
      <c r="F41" s="9">
        <v>60</v>
      </c>
    </row>
    <row r="42" spans="1:6" x14ac:dyDescent="0.35">
      <c r="A42" s="6" t="s">
        <v>8363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5">
      <c r="A43" s="6" t="s">
        <v>8364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6" t="s">
        <v>8365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5">
      <c r="A45" s="6" t="s">
        <v>8366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5">
      <c r="A46" s="6" t="s">
        <v>8367</v>
      </c>
      <c r="B46" s="9">
        <v>20</v>
      </c>
      <c r="C46" s="9"/>
      <c r="D46" s="9"/>
      <c r="E46" s="9"/>
      <c r="F46" s="9">
        <v>20</v>
      </c>
    </row>
    <row r="47" spans="1:6" x14ac:dyDescent="0.35">
      <c r="A47" s="6" t="s">
        <v>8312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A827F-09F8-44CE-AECD-DBA9F238777F}">
  <dimension ref="A1:F18"/>
  <sheetViews>
    <sheetView workbookViewId="0">
      <selection activeCell="B18" sqref="B18:E18"/>
    </sheetView>
  </sheetViews>
  <sheetFormatPr defaultRowHeight="14.5" x14ac:dyDescent="0.35"/>
  <cols>
    <col min="1" max="1" width="14.542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6.90625" hidden="1" customWidth="1"/>
    <col min="7" max="7" width="10.7265625" bestFit="1" customWidth="1"/>
  </cols>
  <sheetData>
    <row r="1" spans="1:6" x14ac:dyDescent="0.35">
      <c r="A1" s="8" t="s">
        <v>8326</v>
      </c>
      <c r="B1" t="s">
        <v>8310</v>
      </c>
    </row>
    <row r="2" spans="1:6" x14ac:dyDescent="0.35">
      <c r="A2" s="8" t="s">
        <v>8382</v>
      </c>
      <c r="B2" t="s">
        <v>8310</v>
      </c>
    </row>
    <row r="4" spans="1:6" x14ac:dyDescent="0.35">
      <c r="A4" s="8" t="s">
        <v>8313</v>
      </c>
      <c r="B4" s="8" t="s">
        <v>8316</v>
      </c>
    </row>
    <row r="5" spans="1:6" x14ac:dyDescent="0.35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hidden="1" x14ac:dyDescent="0.35">
      <c r="A6" s="6" t="s">
        <v>8376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5">
      <c r="A7" s="6" t="s">
        <v>8377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5">
      <c r="A8" s="6" t="s">
        <v>8378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5">
      <c r="A9" s="6" t="s">
        <v>8379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5">
      <c r="A10" s="6" t="s">
        <v>8370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5">
      <c r="A11" s="6" t="s">
        <v>8380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5">
      <c r="A12" s="6" t="s">
        <v>8371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5">
      <c r="A13" s="6" t="s">
        <v>8372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5">
      <c r="A14" s="6" t="s">
        <v>8373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5">
      <c r="A15" s="6" t="s">
        <v>8374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5">
      <c r="A16" s="6" t="s">
        <v>8375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5">
      <c r="A17" s="6" t="s">
        <v>8381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5">
      <c r="A18" s="6" t="s">
        <v>8312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I1" zoomScale="112" zoomScaleNormal="112" workbookViewId="0">
      <selection activeCell="L162" sqref="L162:L4115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1796875" style="17" bestFit="1" customWidth="1"/>
    <col min="16" max="16" width="36.26953125" style="6" bestFit="1" customWidth="1"/>
    <col min="17" max="17" width="20.1796875" bestFit="1" customWidth="1"/>
    <col min="18" max="18" width="19.1796875" style="11" bestFit="1" customWidth="1"/>
    <col min="19" max="19" width="21.81640625" bestFit="1" customWidth="1"/>
    <col min="20" max="20" width="20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5" t="s">
        <v>8306</v>
      </c>
      <c r="P1" s="5" t="s">
        <v>8308</v>
      </c>
      <c r="Q1" s="1" t="s">
        <v>8309</v>
      </c>
      <c r="R1" s="7" t="s">
        <v>8307</v>
      </c>
      <c r="S1" s="14" t="s">
        <v>8368</v>
      </c>
      <c r="T1" s="14" t="s">
        <v>8369</v>
      </c>
    </row>
    <row r="2" spans="1:20" ht="43.5" hidden="1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6">
        <f>E2/D2*100</f>
        <v>136.85882352941178</v>
      </c>
      <c r="P2" s="6">
        <f>E2/L2</f>
        <v>63.917582417582416</v>
      </c>
      <c r="Q2" t="str">
        <f>LEFT(N2,SEARCH("/",N2)-1)</f>
        <v>film &amp; video</v>
      </c>
      <c r="R2" s="12" t="str">
        <f>RIGHT(N2,LEN(N2)-FIND("/",N2))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6">
        <f t="shared" ref="O3:O66" si="0">E3/D3*100</f>
        <v>142.60827250608273</v>
      </c>
      <c r="P3" s="6">
        <f t="shared" ref="P3:P66" si="1">E3/L3</f>
        <v>185.48101265822785</v>
      </c>
      <c r="Q3" t="str">
        <f t="shared" ref="Q3:Q66" si="2">LEFT(N3,SEARCH("/",N3)-1)</f>
        <v>film &amp; video</v>
      </c>
      <c r="R3" s="12" t="str">
        <f t="shared" ref="R3:R66" si="3">RIGHT(N3,LEN(N3)-FIND("/",N3))</f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6">
        <f t="shared" si="0"/>
        <v>105</v>
      </c>
      <c r="P4" s="6">
        <f t="shared" si="1"/>
        <v>15</v>
      </c>
      <c r="Q4" t="str">
        <f t="shared" si="2"/>
        <v>film &amp; video</v>
      </c>
      <c r="R4" s="12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6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s="12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6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s="12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6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s="12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6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s="12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6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s="12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6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s="12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6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s="12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6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s="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6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s="12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6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s="12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6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s="12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6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s="12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6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s="12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6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s="12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6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s="12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6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s="12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6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s="12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6">
        <f t="shared" si="0"/>
        <v>100.2</v>
      </c>
      <c r="P22" s="6">
        <f t="shared" si="1"/>
        <v>80.16</v>
      </c>
      <c r="Q22" t="str">
        <f t="shared" si="2"/>
        <v>film &amp; video</v>
      </c>
      <c r="R22" s="12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6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s="12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6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s="12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6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s="12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6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s="12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6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s="12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6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s="12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6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s="12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6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s="12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58" hidden="1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6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s="12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6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s="1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6">
        <f t="shared" si="0"/>
        <v>100</v>
      </c>
      <c r="P33" s="6">
        <f t="shared" si="1"/>
        <v>13</v>
      </c>
      <c r="Q33" t="str">
        <f t="shared" si="2"/>
        <v>film &amp; video</v>
      </c>
      <c r="R33" s="12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6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s="12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6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s="12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6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s="12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6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s="12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6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s="12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6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s="12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6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s="12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6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s="12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6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s="1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6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s="12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6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s="12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6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s="12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6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s="12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6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s="12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6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s="12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6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s="12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6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s="12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6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s="12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6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s="1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6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s="12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6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s="12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6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s="12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6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s="12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6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s="12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6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s="12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6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s="12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6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s="12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6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s="12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6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s="12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6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s="12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6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s="12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6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s="12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6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s="12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6">
        <f t="shared" ref="O67:O130" si="6">E67/D67*100</f>
        <v>107.52857142857141</v>
      </c>
      <c r="P67" s="6">
        <f t="shared" ref="P67:P130" si="7">E67/L67</f>
        <v>132.05263157894737</v>
      </c>
      <c r="Q67" t="str">
        <f t="shared" ref="Q67:Q130" si="8">LEFT(N67,SEARCH("/",N67)-1)</f>
        <v>film &amp; video</v>
      </c>
      <c r="R67" s="12" t="str">
        <f t="shared" ref="R67:R130" si="9">RIGHT(N67,LEN(N67)-FIND("/",N67))</f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6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s="12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6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s="12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6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s="12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6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s="12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6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s="1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6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s="12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6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s="12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6">
        <f t="shared" si="6"/>
        <v>100</v>
      </c>
      <c r="P75" s="6">
        <f t="shared" si="7"/>
        <v>50</v>
      </c>
      <c r="Q75" t="str">
        <f t="shared" si="8"/>
        <v>film &amp; video</v>
      </c>
      <c r="R75" s="12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6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s="12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6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s="12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6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s="12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6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s="12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6">
        <f t="shared" si="6"/>
        <v>2702</v>
      </c>
      <c r="P80" s="6">
        <f t="shared" si="7"/>
        <v>38.6</v>
      </c>
      <c r="Q80" t="str">
        <f t="shared" si="8"/>
        <v>film &amp; video</v>
      </c>
      <c r="R80" s="12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6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s="12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6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s="1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6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s="12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6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s="12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6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s="12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6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s="12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6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s="12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6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s="12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6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s="12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6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s="12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6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s="12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6">
        <f t="shared" si="6"/>
        <v>100.4</v>
      </c>
      <c r="P92" s="6">
        <f t="shared" si="7"/>
        <v>31.375</v>
      </c>
      <c r="Q92" t="str">
        <f t="shared" si="8"/>
        <v>film &amp; video</v>
      </c>
      <c r="R92" s="1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6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s="12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6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s="12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6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s="12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6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s="12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6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s="12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6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s="12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6">
        <f t="shared" si="6"/>
        <v>106.25</v>
      </c>
      <c r="P99" s="6">
        <f t="shared" si="7"/>
        <v>53.125</v>
      </c>
      <c r="Q99" t="str">
        <f t="shared" si="8"/>
        <v>film &amp; video</v>
      </c>
      <c r="R99" s="12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6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s="12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6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s="12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6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s="1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6">
        <f t="shared" si="6"/>
        <v>100</v>
      </c>
      <c r="P103" s="6">
        <f t="shared" si="7"/>
        <v>100</v>
      </c>
      <c r="Q103" t="str">
        <f t="shared" si="8"/>
        <v>film &amp; video</v>
      </c>
      <c r="R103" s="12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6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s="12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6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s="12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6">
        <f t="shared" si="6"/>
        <v>120</v>
      </c>
      <c r="P106" s="6">
        <f t="shared" si="7"/>
        <v>60</v>
      </c>
      <c r="Q106" t="str">
        <f t="shared" si="8"/>
        <v>film &amp; video</v>
      </c>
      <c r="R106" s="12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6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s="12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6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s="12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6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s="12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6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s="12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6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s="12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6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s="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6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s="12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6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s="12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6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s="12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6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s="12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6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s="12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6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s="12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6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s="12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6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s="12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6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s="12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6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s="1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6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s="12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43.5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6">
        <f t="shared" si="6"/>
        <v>0</v>
      </c>
      <c r="P124" s="6" t="e">
        <f t="shared" si="7"/>
        <v>#DIV/0!</v>
      </c>
      <c r="Q124" t="str">
        <f t="shared" si="8"/>
        <v>film &amp; video</v>
      </c>
      <c r="R124" s="12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6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s="12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6">
        <f t="shared" si="6"/>
        <v>0</v>
      </c>
      <c r="P126" s="6" t="e">
        <f t="shared" si="7"/>
        <v>#DIV/0!</v>
      </c>
      <c r="Q126" t="str">
        <f t="shared" si="8"/>
        <v>film &amp; video</v>
      </c>
      <c r="R126" s="12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6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s="12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6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s="12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6">
        <f t="shared" si="6"/>
        <v>2.375</v>
      </c>
      <c r="P129" s="6">
        <f t="shared" si="7"/>
        <v>47.5</v>
      </c>
      <c r="Q129" t="str">
        <f t="shared" si="8"/>
        <v>film &amp; video</v>
      </c>
      <c r="R129" s="12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6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s="12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6">
        <f t="shared" ref="O131:O194" si="12">E131/D131*100</f>
        <v>0</v>
      </c>
      <c r="P131" s="6" t="e">
        <f t="shared" ref="P131:P194" si="13">E131/L131</f>
        <v>#DIV/0!</v>
      </c>
      <c r="Q131" t="str">
        <f t="shared" ref="Q131:Q194" si="14">LEFT(N131,SEARCH("/",N131)-1)</f>
        <v>film &amp; video</v>
      </c>
      <c r="R131" s="12" t="str">
        <f t="shared" ref="R131:R194" si="15">RIGHT(N131,LEN(N131)-FIND("/",N131))</f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6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s="12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6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s="12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6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s="12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6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s="12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6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s="12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6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s="12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6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s="12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6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s="12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6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s="12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6">
        <f t="shared" si="12"/>
        <v>100</v>
      </c>
      <c r="P141" s="6">
        <f t="shared" si="13"/>
        <v>500</v>
      </c>
      <c r="Q141" t="str">
        <f t="shared" si="14"/>
        <v>film &amp; video</v>
      </c>
      <c r="R141" s="12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6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s="1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6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s="12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6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s="12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6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s="12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6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s="12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6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s="12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6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s="12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6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s="12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6">
        <f t="shared" si="12"/>
        <v>0.08</v>
      </c>
      <c r="P150" s="6">
        <f t="shared" si="13"/>
        <v>20</v>
      </c>
      <c r="Q150" t="str">
        <f t="shared" si="14"/>
        <v>film &amp; video</v>
      </c>
      <c r="R150" s="12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6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s="12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6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s="1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6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s="12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6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s="12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6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s="12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6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s="12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6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s="12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6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s="12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6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s="12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6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s="12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6">
        <f t="shared" si="12"/>
        <v>2E-3</v>
      </c>
      <c r="P161" s="6">
        <f t="shared" si="13"/>
        <v>10</v>
      </c>
      <c r="Q161" t="str">
        <f t="shared" si="14"/>
        <v>film &amp; video</v>
      </c>
      <c r="R161" s="12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6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s="12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6">
        <f t="shared" si="12"/>
        <v>0.01</v>
      </c>
      <c r="P163" s="6">
        <f t="shared" si="13"/>
        <v>5</v>
      </c>
      <c r="Q163" t="str">
        <f t="shared" si="14"/>
        <v>film &amp; video</v>
      </c>
      <c r="R163" s="12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6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s="12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6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s="12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6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s="12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6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s="12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6">
        <f t="shared" si="12"/>
        <v>60</v>
      </c>
      <c r="P168" s="6">
        <f t="shared" si="13"/>
        <v>3000</v>
      </c>
      <c r="Q168" t="str">
        <f t="shared" si="14"/>
        <v>film &amp; video</v>
      </c>
      <c r="R168" s="12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6">
        <f t="shared" si="12"/>
        <v>0.01</v>
      </c>
      <c r="P169" s="6">
        <f t="shared" si="13"/>
        <v>5.5</v>
      </c>
      <c r="Q169" t="str">
        <f t="shared" si="14"/>
        <v>film &amp; video</v>
      </c>
      <c r="R169" s="12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6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s="12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6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s="12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6">
        <f t="shared" si="12"/>
        <v>3.25</v>
      </c>
      <c r="P172" s="6">
        <f t="shared" si="13"/>
        <v>32.5</v>
      </c>
      <c r="Q172" t="str">
        <f t="shared" si="14"/>
        <v>film &amp; video</v>
      </c>
      <c r="R172" s="1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6">
        <f t="shared" si="12"/>
        <v>2E-3</v>
      </c>
      <c r="P173" s="6">
        <f t="shared" si="13"/>
        <v>1</v>
      </c>
      <c r="Q173" t="str">
        <f t="shared" si="14"/>
        <v>film &amp; video</v>
      </c>
      <c r="R173" s="12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6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s="12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6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s="12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6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s="12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6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s="12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6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s="12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6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s="12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6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s="12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6">
        <f t="shared" si="12"/>
        <v>20</v>
      </c>
      <c r="P181" s="6">
        <f t="shared" si="13"/>
        <v>100</v>
      </c>
      <c r="Q181" t="str">
        <f t="shared" si="14"/>
        <v>film &amp; video</v>
      </c>
      <c r="R181" s="12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6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s="1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6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s="12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6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s="12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6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s="12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6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s="12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6">
        <f t="shared" si="12"/>
        <v>5.5</v>
      </c>
      <c r="P187" s="6">
        <f t="shared" si="13"/>
        <v>220</v>
      </c>
      <c r="Q187" t="str">
        <f t="shared" si="14"/>
        <v>film &amp; video</v>
      </c>
      <c r="R187" s="12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6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s="12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6">
        <f t="shared" si="12"/>
        <v>16</v>
      </c>
      <c r="P189" s="6">
        <f t="shared" si="13"/>
        <v>160</v>
      </c>
      <c r="Q189" t="str">
        <f t="shared" si="14"/>
        <v>film &amp; video</v>
      </c>
      <c r="R189" s="12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6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s="12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6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s="12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6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s="1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6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s="12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6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s="12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6">
        <f t="shared" ref="O195:O258" si="18">E195/D195*100</f>
        <v>0</v>
      </c>
      <c r="P195" s="6" t="e">
        <f t="shared" ref="P195:P258" si="19">E195/L195</f>
        <v>#DIV/0!</v>
      </c>
      <c r="Q195" t="str">
        <f t="shared" ref="Q195:Q258" si="20">LEFT(N195,SEARCH("/",N195)-1)</f>
        <v>film &amp; video</v>
      </c>
      <c r="R195" s="12" t="str">
        <f t="shared" ref="R195:R258" si="21">RIGHT(N195,LEN(N195)-FIND("/",N195))</f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6">
        <f t="shared" si="18"/>
        <v>0.12</v>
      </c>
      <c r="P196" s="6">
        <f t="shared" si="19"/>
        <v>1</v>
      </c>
      <c r="Q196" t="str">
        <f t="shared" si="20"/>
        <v>film &amp; video</v>
      </c>
      <c r="R196" s="12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6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s="12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6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s="12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6">
        <f t="shared" si="18"/>
        <v>10.48</v>
      </c>
      <c r="P199" s="6">
        <f t="shared" si="19"/>
        <v>32.75</v>
      </c>
      <c r="Q199" t="str">
        <f t="shared" si="20"/>
        <v>film &amp; video</v>
      </c>
      <c r="R199" s="12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6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s="12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6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s="12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6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s="12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6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s="12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6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s="12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6">
        <f t="shared" si="18"/>
        <v>29.84</v>
      </c>
      <c r="P205" s="6">
        <f t="shared" si="19"/>
        <v>93.25</v>
      </c>
      <c r="Q205" t="str">
        <f t="shared" si="20"/>
        <v>film &amp; video</v>
      </c>
      <c r="R205" s="12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6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s="12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6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s="12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6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s="12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6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s="12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6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s="12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6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s="12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6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s="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6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s="12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6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s="12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6">
        <f t="shared" si="18"/>
        <v>0.04</v>
      </c>
      <c r="P215" s="6">
        <f t="shared" si="19"/>
        <v>20</v>
      </c>
      <c r="Q215" t="str">
        <f t="shared" si="20"/>
        <v>film &amp; video</v>
      </c>
      <c r="R215" s="12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6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s="12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6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s="12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6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s="12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6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s="12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6">
        <f t="shared" si="18"/>
        <v>2</v>
      </c>
      <c r="P220" s="6">
        <f t="shared" si="19"/>
        <v>100</v>
      </c>
      <c r="Q220" t="str">
        <f t="shared" si="20"/>
        <v>film &amp; video</v>
      </c>
      <c r="R220" s="12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6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s="12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6">
        <f t="shared" si="18"/>
        <v>0.72</v>
      </c>
      <c r="P222" s="6">
        <f t="shared" si="19"/>
        <v>120</v>
      </c>
      <c r="Q222" t="str">
        <f t="shared" si="20"/>
        <v>film &amp; video</v>
      </c>
      <c r="R222" s="12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6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s="12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6">
        <f t="shared" si="18"/>
        <v>13</v>
      </c>
      <c r="P224" s="6">
        <f t="shared" si="19"/>
        <v>65</v>
      </c>
      <c r="Q224" t="str">
        <f t="shared" si="20"/>
        <v>film &amp; video</v>
      </c>
      <c r="R224" s="12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6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s="12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6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s="12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6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s="12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6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s="12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6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s="12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6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s="12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6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s="12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6">
        <f t="shared" si="18"/>
        <v>0.4</v>
      </c>
      <c r="P232" s="6">
        <f t="shared" si="19"/>
        <v>30</v>
      </c>
      <c r="Q232" t="str">
        <f t="shared" si="20"/>
        <v>film &amp; video</v>
      </c>
      <c r="R232" s="12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6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s="12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6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s="12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6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s="12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6">
        <f t="shared" si="18"/>
        <v>40.1</v>
      </c>
      <c r="P236" s="6">
        <f t="shared" si="19"/>
        <v>80.2</v>
      </c>
      <c r="Q236" t="str">
        <f t="shared" si="20"/>
        <v>film &amp; video</v>
      </c>
      <c r="R236" s="12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6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s="12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6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s="12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6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s="12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6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s="12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6">
        <f t="shared" si="18"/>
        <v>25</v>
      </c>
      <c r="P241" s="6">
        <f t="shared" si="19"/>
        <v>50</v>
      </c>
      <c r="Q241" t="str">
        <f t="shared" si="20"/>
        <v>film &amp; video</v>
      </c>
      <c r="R241" s="12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6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s="1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6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s="12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6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s="12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6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s="12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6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s="12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6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s="12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6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s="12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6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s="12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58" hidden="1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6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s="12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6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s="12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6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s="1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6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s="12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6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s="12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6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s="12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6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s="12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6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s="12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6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s="12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6">
        <f t="shared" ref="O259:O322" si="24">E259/D259*100</f>
        <v>106.72648571428572</v>
      </c>
      <c r="P259" s="6">
        <f t="shared" ref="P259:P322" si="25">E259/L259</f>
        <v>66.70405357142856</v>
      </c>
      <c r="Q259" t="str">
        <f t="shared" ref="Q259:Q322" si="26">LEFT(N259,SEARCH("/",N259)-1)</f>
        <v>film &amp; video</v>
      </c>
      <c r="R259" s="12" t="str">
        <f t="shared" ref="R259:R322" si="27">RIGHT(N259,LEN(N259)-FIND("/",N259))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6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s="12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6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s="12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6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s="1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6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s="12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6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s="12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6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s="12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6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s="12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6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s="12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6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s="12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6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s="12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6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s="12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6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s="12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6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s="12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6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s="12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6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s="12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6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s="12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6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s="12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6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s="12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6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s="12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6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s="12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6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s="12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6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s="12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6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s="12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6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s="12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6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s="12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6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s="12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6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s="12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6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s="12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6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s="12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6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s="12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6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s="12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6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s="12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6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s="1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6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s="12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6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s="12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6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s="12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6">
        <f t="shared" si="24"/>
        <v>100</v>
      </c>
      <c r="P296" s="6">
        <f t="shared" si="25"/>
        <v>100</v>
      </c>
      <c r="Q296" t="str">
        <f t="shared" si="26"/>
        <v>film &amp; video</v>
      </c>
      <c r="R296" s="12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6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s="12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6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s="12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6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s="12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6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s="12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6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s="12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6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s="1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6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s="12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6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s="12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6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s="12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6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s="12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6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s="12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6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s="12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6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s="12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6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s="12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6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s="12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6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s="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6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s="12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6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s="12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6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s="12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6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s="12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6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s="12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6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s="12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6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s="12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6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s="12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6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s="12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6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s="12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6">
        <f t="shared" ref="O323:O386" si="30">E323/D323*100</f>
        <v>102.66285714285715</v>
      </c>
      <c r="P323" s="6">
        <f t="shared" ref="P323:P386" si="31">E323/L323</f>
        <v>106.62314540059347</v>
      </c>
      <c r="Q323" t="str">
        <f t="shared" ref="Q323:Q386" si="32">LEFT(N323,SEARCH("/",N323)-1)</f>
        <v>film &amp; video</v>
      </c>
      <c r="R323" s="12" t="str">
        <f t="shared" ref="R323:R386" si="33">RIGHT(N323,LEN(N323)-FIND("/",N323))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6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s="12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6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s="12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6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s="12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6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s="12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6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s="12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6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s="12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6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s="12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6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s="12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6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s="1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6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s="12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6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s="12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6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s="12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6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s="12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6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s="12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6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s="12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6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s="12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6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s="12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6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s="12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6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s="1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6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s="12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6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s="12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58" hidden="1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6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s="12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6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s="12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6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s="12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6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s="12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6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s="12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6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s="12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6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s="12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6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s="1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6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s="12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6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s="12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6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s="12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6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s="12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6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s="12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6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s="12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6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s="12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6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s="12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6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s="12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6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s="1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6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s="12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6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s="12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6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s="12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6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s="12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6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s="12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6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s="12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6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s="12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6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s="12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6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s="12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6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s="1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58" hidden="1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6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s="12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6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s="12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6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s="12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6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s="12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6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s="12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58" hidden="1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6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s="12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6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s="12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6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s="12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6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s="12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6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s="1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6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s="12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6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s="12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6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s="12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6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s="12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6">
        <f t="shared" ref="O387:O450" si="36">E387/D387*100</f>
        <v>105.982</v>
      </c>
      <c r="P387" s="6">
        <f t="shared" ref="P387:P450" si="37">E387/L387</f>
        <v>111.79535864978902</v>
      </c>
      <c r="Q387" t="str">
        <f t="shared" ref="Q387:Q450" si="38">LEFT(N387,SEARCH("/",N387)-1)</f>
        <v>film &amp; video</v>
      </c>
      <c r="R387" s="12" t="str">
        <f t="shared" ref="R387:R450" si="39">RIGHT(N387,LEN(N387)-FIND("/",N387))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6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s="12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6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s="12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6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s="12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6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s="12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6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s="1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6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s="12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6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s="12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6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s="12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6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s="12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6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s="12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6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s="12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6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s="12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6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s="12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6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s="12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6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s="1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6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s="12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58" hidden="1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6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s="12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6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s="12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6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s="12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6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s="12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6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s="12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6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s="12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6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s="12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6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s="12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6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s="12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6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s="12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58" hidden="1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6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s="12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6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s="12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6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s="12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6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s="12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6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s="12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6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s="12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6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s="12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6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s="12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6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s="1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6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s="12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6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s="12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6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s="12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6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s="12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6">
        <f t="shared" si="36"/>
        <v>1.2E-2</v>
      </c>
      <c r="P427" s="6">
        <f t="shared" si="37"/>
        <v>3</v>
      </c>
      <c r="Q427" t="str">
        <f t="shared" si="38"/>
        <v>film &amp; video</v>
      </c>
      <c r="R427" s="12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6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s="12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6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s="12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6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s="12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6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s="12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6">
        <f t="shared" si="36"/>
        <v>2.4</v>
      </c>
      <c r="P432" s="6">
        <f t="shared" si="37"/>
        <v>4.8</v>
      </c>
      <c r="Q432" t="str">
        <f t="shared" si="38"/>
        <v>film &amp; video</v>
      </c>
      <c r="R432" s="1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6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s="12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6">
        <f t="shared" si="36"/>
        <v>9.5</v>
      </c>
      <c r="P434" s="6">
        <f t="shared" si="37"/>
        <v>71.25</v>
      </c>
      <c r="Q434" t="str">
        <f t="shared" si="38"/>
        <v>film &amp; video</v>
      </c>
      <c r="R434" s="12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6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s="12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6">
        <f t="shared" si="36"/>
        <v>5</v>
      </c>
      <c r="P436" s="6">
        <f t="shared" si="37"/>
        <v>62.5</v>
      </c>
      <c r="Q436" t="str">
        <f t="shared" si="38"/>
        <v>film &amp; video</v>
      </c>
      <c r="R436" s="12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6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s="12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6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s="12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6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s="12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6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s="12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6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s="12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6">
        <f t="shared" si="36"/>
        <v>0.1</v>
      </c>
      <c r="P442" s="6">
        <f t="shared" si="37"/>
        <v>5</v>
      </c>
      <c r="Q442" t="str">
        <f t="shared" si="38"/>
        <v>film &amp; video</v>
      </c>
      <c r="R442" s="1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6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s="12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6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s="12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6">
        <f t="shared" si="36"/>
        <v>0.1</v>
      </c>
      <c r="P445" s="6">
        <f t="shared" si="37"/>
        <v>5</v>
      </c>
      <c r="Q445" t="str">
        <f t="shared" si="38"/>
        <v>film &amp; video</v>
      </c>
      <c r="R445" s="12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6">
        <f t="shared" si="36"/>
        <v>5</v>
      </c>
      <c r="P446" s="6">
        <f t="shared" si="37"/>
        <v>50</v>
      </c>
      <c r="Q446" t="str">
        <f t="shared" si="38"/>
        <v>film &amp; video</v>
      </c>
      <c r="R446" s="12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6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s="12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6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s="12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6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s="12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6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s="12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6">
        <f t="shared" ref="O451:O514" si="42">E451/D451*100</f>
        <v>2.25</v>
      </c>
      <c r="P451" s="6">
        <f t="shared" ref="P451:P514" si="43">E451/L451</f>
        <v>9</v>
      </c>
      <c r="Q451" t="str">
        <f t="shared" ref="Q451:Q514" si="44">LEFT(N451,SEARCH("/",N451)-1)</f>
        <v>film &amp; video</v>
      </c>
      <c r="R451" s="12" t="str">
        <f t="shared" ref="R451:R514" si="45">RIGHT(N451,LEN(N451)-FIND("/",N451))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6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s="1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6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s="12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6">
        <f t="shared" si="42"/>
        <v>64</v>
      </c>
      <c r="P454" s="6">
        <f t="shared" si="43"/>
        <v>40</v>
      </c>
      <c r="Q454" t="str">
        <f t="shared" si="44"/>
        <v>film &amp; video</v>
      </c>
      <c r="R454" s="12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6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s="12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6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s="12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6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s="12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6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s="12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6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s="12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6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s="12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6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s="12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6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s="1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6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s="12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6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s="12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6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s="12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6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s="12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6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s="12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6">
        <f t="shared" si="42"/>
        <v>0.76</v>
      </c>
      <c r="P468" s="6">
        <f t="shared" si="43"/>
        <v>15.2</v>
      </c>
      <c r="Q468" t="str">
        <f t="shared" si="44"/>
        <v>film &amp; video</v>
      </c>
      <c r="R468" s="12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6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s="12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6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s="12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6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s="12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6">
        <f t="shared" si="42"/>
        <v>1.02</v>
      </c>
      <c r="P472" s="6">
        <f t="shared" si="43"/>
        <v>25.5</v>
      </c>
      <c r="Q472" t="str">
        <f t="shared" si="44"/>
        <v>film &amp; video</v>
      </c>
      <c r="R472" s="1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6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s="12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6">
        <f t="shared" si="42"/>
        <v>17.625</v>
      </c>
      <c r="P474" s="6">
        <f t="shared" si="43"/>
        <v>28.2</v>
      </c>
      <c r="Q474" t="str">
        <f t="shared" si="44"/>
        <v>film &amp; video</v>
      </c>
      <c r="R474" s="12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6">
        <f t="shared" si="42"/>
        <v>2.87</v>
      </c>
      <c r="P475" s="6">
        <f t="shared" si="43"/>
        <v>61.5</v>
      </c>
      <c r="Q475" t="str">
        <f t="shared" si="44"/>
        <v>film &amp; video</v>
      </c>
      <c r="R475" s="12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6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s="12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6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s="12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6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s="12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6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s="12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6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s="12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6">
        <f t="shared" si="42"/>
        <v>32.56</v>
      </c>
      <c r="P481" s="6">
        <f t="shared" si="43"/>
        <v>88.8</v>
      </c>
      <c r="Q481" t="str">
        <f t="shared" si="44"/>
        <v>film &amp; video</v>
      </c>
      <c r="R481" s="12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6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s="12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6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s="12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6">
        <f t="shared" si="42"/>
        <v>0.1</v>
      </c>
      <c r="P484" s="6">
        <f t="shared" si="43"/>
        <v>10</v>
      </c>
      <c r="Q484" t="str">
        <f t="shared" si="44"/>
        <v>film &amp; video</v>
      </c>
      <c r="R484" s="12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6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s="12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6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s="12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6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s="12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6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s="12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6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s="12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6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s="12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6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s="12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6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s="12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6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s="12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6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s="12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6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s="12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6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s="12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6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s="12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6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s="12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6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s="12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6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s="12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6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s="12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6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s="12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6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s="12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6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s="12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6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s="12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6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s="12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6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s="12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6">
        <f t="shared" si="42"/>
        <v>0.125</v>
      </c>
      <c r="P508" s="6">
        <f t="shared" si="43"/>
        <v>250</v>
      </c>
      <c r="Q508" t="str">
        <f t="shared" si="44"/>
        <v>film &amp; video</v>
      </c>
      <c r="R508" s="12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6">
        <f t="shared" si="42"/>
        <v>3.2</v>
      </c>
      <c r="P509" s="6">
        <f t="shared" si="43"/>
        <v>64</v>
      </c>
      <c r="Q509" t="str">
        <f t="shared" si="44"/>
        <v>film &amp; video</v>
      </c>
      <c r="R509" s="12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6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s="12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6">
        <f t="shared" si="42"/>
        <v>0.2</v>
      </c>
      <c r="P511" s="6">
        <f t="shared" si="43"/>
        <v>10</v>
      </c>
      <c r="Q511" t="str">
        <f t="shared" si="44"/>
        <v>film &amp; video</v>
      </c>
      <c r="R511" s="12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6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s="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6">
        <f t="shared" si="42"/>
        <v>3</v>
      </c>
      <c r="P513" s="6">
        <f t="shared" si="43"/>
        <v>30</v>
      </c>
      <c r="Q513" t="str">
        <f t="shared" si="44"/>
        <v>film &amp; video</v>
      </c>
      <c r="R513" s="12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6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s="12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6">
        <f t="shared" ref="O515:O578" si="48">E515/D515*100</f>
        <v>13.923999999999999</v>
      </c>
      <c r="P515" s="6">
        <f t="shared" ref="P515:P578" si="49">E515/L515</f>
        <v>102.38235294117646</v>
      </c>
      <c r="Q515" t="str">
        <f t="shared" ref="Q515:Q578" si="50">LEFT(N515,SEARCH("/",N515)-1)</f>
        <v>film &amp; video</v>
      </c>
      <c r="R515" s="12" t="str">
        <f t="shared" ref="R515:R578" si="51">RIGHT(N515,LEN(N515)-FIND("/",N515))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6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s="12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6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s="12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6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s="12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6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s="12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6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s="12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6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s="12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6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s="1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58" hidden="1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6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s="12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6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s="12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6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s="12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6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s="12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6">
        <f t="shared" si="48"/>
        <v>100</v>
      </c>
      <c r="P527" s="6">
        <f t="shared" si="49"/>
        <v>1000</v>
      </c>
      <c r="Q527" t="str">
        <f t="shared" si="50"/>
        <v>theater</v>
      </c>
      <c r="R527" s="12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6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s="12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6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s="12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6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s="12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6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s="12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6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s="1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6">
        <f t="shared" si="48"/>
        <v>100</v>
      </c>
      <c r="P533" s="6">
        <f t="shared" si="49"/>
        <v>129.03225806451613</v>
      </c>
      <c r="Q533" t="str">
        <f t="shared" si="50"/>
        <v>theater</v>
      </c>
      <c r="R533" s="12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6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s="12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6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s="12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6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s="12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6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s="12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6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s="12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6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s="12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6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s="12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6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s="12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6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s="1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6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s="12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6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s="12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6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s="12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6">
        <f t="shared" si="48"/>
        <v>1.2</v>
      </c>
      <c r="P546" s="6">
        <f t="shared" si="49"/>
        <v>3</v>
      </c>
      <c r="Q546" t="str">
        <f t="shared" si="50"/>
        <v>technology</v>
      </c>
      <c r="R546" s="12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6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s="12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6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s="12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6">
        <f t="shared" si="48"/>
        <v>0</v>
      </c>
      <c r="P549" s="6" t="e">
        <f t="shared" si="49"/>
        <v>#DIV/0!</v>
      </c>
      <c r="Q549" t="str">
        <f t="shared" si="50"/>
        <v>technology</v>
      </c>
      <c r="R549" s="12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6">
        <f t="shared" si="48"/>
        <v>0.09</v>
      </c>
      <c r="P550" s="6">
        <f t="shared" si="49"/>
        <v>9</v>
      </c>
      <c r="Q550" t="str">
        <f t="shared" si="50"/>
        <v>technology</v>
      </c>
      <c r="R550" s="12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6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s="12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6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s="1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6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s="12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6">
        <f t="shared" si="48"/>
        <v>0</v>
      </c>
      <c r="P554" s="6" t="e">
        <f t="shared" si="49"/>
        <v>#DIV/0!</v>
      </c>
      <c r="Q554" t="str">
        <f t="shared" si="50"/>
        <v>technology</v>
      </c>
      <c r="R554" s="12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6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s="12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6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s="12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6">
        <f t="shared" si="48"/>
        <v>0</v>
      </c>
      <c r="P557" s="6" t="e">
        <f t="shared" si="49"/>
        <v>#DIV/0!</v>
      </c>
      <c r="Q557" t="str">
        <f t="shared" si="50"/>
        <v>technology</v>
      </c>
      <c r="R557" s="12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6">
        <f t="shared" si="48"/>
        <v>2.5</v>
      </c>
      <c r="P558" s="6">
        <f t="shared" si="49"/>
        <v>200</v>
      </c>
      <c r="Q558" t="str">
        <f t="shared" si="50"/>
        <v>technology</v>
      </c>
      <c r="R558" s="12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6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s="12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6">
        <f t="shared" si="48"/>
        <v>0</v>
      </c>
      <c r="P560" s="6" t="e">
        <f t="shared" si="49"/>
        <v>#DIV/0!</v>
      </c>
      <c r="Q560" t="str">
        <f t="shared" si="50"/>
        <v>technology</v>
      </c>
      <c r="R560" s="12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6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s="12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6">
        <f t="shared" si="48"/>
        <v>1.2E-2</v>
      </c>
      <c r="P562" s="6">
        <f t="shared" si="49"/>
        <v>4</v>
      </c>
      <c r="Q562" t="str">
        <f t="shared" si="50"/>
        <v>technology</v>
      </c>
      <c r="R562" s="1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6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s="12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6">
        <f t="shared" si="48"/>
        <v>0</v>
      </c>
      <c r="P564" s="6" t="e">
        <f t="shared" si="49"/>
        <v>#DIV/0!</v>
      </c>
      <c r="Q564" t="str">
        <f t="shared" si="50"/>
        <v>technology</v>
      </c>
      <c r="R564" s="12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6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s="12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6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s="12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6">
        <f t="shared" si="48"/>
        <v>0</v>
      </c>
      <c r="P567" s="6" t="e">
        <f t="shared" si="49"/>
        <v>#DIV/0!</v>
      </c>
      <c r="Q567" t="str">
        <f t="shared" si="50"/>
        <v>technology</v>
      </c>
      <c r="R567" s="12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6">
        <f t="shared" si="48"/>
        <v>0.02</v>
      </c>
      <c r="P568" s="6">
        <f t="shared" si="49"/>
        <v>1</v>
      </c>
      <c r="Q568" t="str">
        <f t="shared" si="50"/>
        <v>technology</v>
      </c>
      <c r="R568" s="12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6">
        <f t="shared" si="48"/>
        <v>0</v>
      </c>
      <c r="P569" s="6" t="e">
        <f t="shared" si="49"/>
        <v>#DIV/0!</v>
      </c>
      <c r="Q569" t="str">
        <f t="shared" si="50"/>
        <v>technology</v>
      </c>
      <c r="R569" s="12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6">
        <f t="shared" si="48"/>
        <v>1</v>
      </c>
      <c r="P570" s="6">
        <f t="shared" si="49"/>
        <v>49</v>
      </c>
      <c r="Q570" t="str">
        <f t="shared" si="50"/>
        <v>technology</v>
      </c>
      <c r="R570" s="12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6">
        <f t="shared" si="48"/>
        <v>0.8</v>
      </c>
      <c r="P571" s="6">
        <f t="shared" si="49"/>
        <v>20</v>
      </c>
      <c r="Q571" t="str">
        <f t="shared" si="50"/>
        <v>technology</v>
      </c>
      <c r="R571" s="12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6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s="12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6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s="12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6">
        <f t="shared" si="48"/>
        <v>0</v>
      </c>
      <c r="P574" s="6" t="e">
        <f t="shared" si="49"/>
        <v>#DIV/0!</v>
      </c>
      <c r="Q574" t="str">
        <f t="shared" si="50"/>
        <v>technology</v>
      </c>
      <c r="R574" s="12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6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s="12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6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s="12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6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s="12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6">
        <f t="shared" si="48"/>
        <v>1.25E-3</v>
      </c>
      <c r="P578" s="6">
        <f t="shared" si="49"/>
        <v>1</v>
      </c>
      <c r="Q578" t="str">
        <f t="shared" si="50"/>
        <v>technology</v>
      </c>
      <c r="R578" s="12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6">
        <f t="shared" ref="O579:O642" si="54">E579/D579*100</f>
        <v>0.2</v>
      </c>
      <c r="P579" s="6">
        <f t="shared" ref="P579:P642" si="55">E579/L579</f>
        <v>10</v>
      </c>
      <c r="Q579" t="str">
        <f t="shared" ref="Q579:Q642" si="56">LEFT(N579,SEARCH("/",N579)-1)</f>
        <v>technology</v>
      </c>
      <c r="R579" s="12" t="str">
        <f t="shared" ref="R579:R642" si="57">RIGHT(N579,LEN(N579)-FIND("/",N579))</f>
        <v>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6">
        <f t="shared" si="54"/>
        <v>1.12E-2</v>
      </c>
      <c r="P580" s="6">
        <f t="shared" si="55"/>
        <v>2</v>
      </c>
      <c r="Q580" t="str">
        <f t="shared" si="56"/>
        <v>technology</v>
      </c>
      <c r="R580" s="12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6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s="12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6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s="1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6">
        <f t="shared" si="54"/>
        <v>0</v>
      </c>
      <c r="P583" s="6" t="e">
        <f t="shared" si="55"/>
        <v>#DIV/0!</v>
      </c>
      <c r="Q583" t="str">
        <f t="shared" si="56"/>
        <v>technology</v>
      </c>
      <c r="R583" s="12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6">
        <f t="shared" si="54"/>
        <v>0</v>
      </c>
      <c r="P584" s="6" t="e">
        <f t="shared" si="55"/>
        <v>#DIV/0!</v>
      </c>
      <c r="Q584" t="str">
        <f t="shared" si="56"/>
        <v>technology</v>
      </c>
      <c r="R584" s="12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6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s="12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6">
        <f t="shared" si="54"/>
        <v>1</v>
      </c>
      <c r="P586" s="6">
        <f t="shared" si="55"/>
        <v>5</v>
      </c>
      <c r="Q586" t="str">
        <f t="shared" si="56"/>
        <v>technology</v>
      </c>
      <c r="R586" s="12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6">
        <f t="shared" si="54"/>
        <v>0</v>
      </c>
      <c r="P587" s="6" t="e">
        <f t="shared" si="55"/>
        <v>#DIV/0!</v>
      </c>
      <c r="Q587" t="str">
        <f t="shared" si="56"/>
        <v>technology</v>
      </c>
      <c r="R587" s="12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6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s="12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6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s="12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6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s="12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6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s="12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6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s="1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6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s="12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6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s="12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6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s="12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6">
        <f t="shared" si="54"/>
        <v>0.104</v>
      </c>
      <c r="P596" s="6">
        <f t="shared" si="55"/>
        <v>13</v>
      </c>
      <c r="Q596" t="str">
        <f t="shared" si="56"/>
        <v>technology</v>
      </c>
      <c r="R596" s="12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6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s="12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6">
        <f t="shared" si="54"/>
        <v>0.03</v>
      </c>
      <c r="P598" s="6">
        <f t="shared" si="55"/>
        <v>3</v>
      </c>
      <c r="Q598" t="str">
        <f t="shared" si="56"/>
        <v>technology</v>
      </c>
      <c r="R598" s="12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6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s="12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6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s="12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6">
        <f t="shared" si="54"/>
        <v>6.2E-2</v>
      </c>
      <c r="P601" s="6">
        <f t="shared" si="55"/>
        <v>15.5</v>
      </c>
      <c r="Q601" t="str">
        <f t="shared" si="56"/>
        <v>technology</v>
      </c>
      <c r="R601" s="12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6">
        <f t="shared" si="54"/>
        <v>2</v>
      </c>
      <c r="P602" s="6">
        <f t="shared" si="55"/>
        <v>100</v>
      </c>
      <c r="Q602" t="str">
        <f t="shared" si="56"/>
        <v>technology</v>
      </c>
      <c r="R602" s="1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6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s="12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6">
        <f t="shared" si="54"/>
        <v>0</v>
      </c>
      <c r="P604" s="6" t="e">
        <f t="shared" si="55"/>
        <v>#DIV/0!</v>
      </c>
      <c r="Q604" t="str">
        <f t="shared" si="56"/>
        <v>technology</v>
      </c>
      <c r="R604" s="12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6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s="12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6">
        <f t="shared" si="54"/>
        <v>0</v>
      </c>
      <c r="P606" s="6" t="e">
        <f t="shared" si="55"/>
        <v>#DIV/0!</v>
      </c>
      <c r="Q606" t="str">
        <f t="shared" si="56"/>
        <v>technology</v>
      </c>
      <c r="R606" s="12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6">
        <f t="shared" si="54"/>
        <v>2.62</v>
      </c>
      <c r="P607" s="6">
        <f t="shared" si="55"/>
        <v>16.375</v>
      </c>
      <c r="Q607" t="str">
        <f t="shared" si="56"/>
        <v>technology</v>
      </c>
      <c r="R607" s="12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6">
        <f t="shared" si="54"/>
        <v>0.2</v>
      </c>
      <c r="P608" s="6">
        <f t="shared" si="55"/>
        <v>10</v>
      </c>
      <c r="Q608" t="str">
        <f t="shared" si="56"/>
        <v>technology</v>
      </c>
      <c r="R608" s="12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6">
        <f t="shared" si="54"/>
        <v>0</v>
      </c>
      <c r="P609" s="6" t="e">
        <f t="shared" si="55"/>
        <v>#DIV/0!</v>
      </c>
      <c r="Q609" t="str">
        <f t="shared" si="56"/>
        <v>technology</v>
      </c>
      <c r="R609" s="12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6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s="12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6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s="12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6">
        <f t="shared" si="54"/>
        <v>0</v>
      </c>
      <c r="P612" s="6" t="e">
        <f t="shared" si="55"/>
        <v>#DIV/0!</v>
      </c>
      <c r="Q612" t="str">
        <f t="shared" si="56"/>
        <v>technology</v>
      </c>
      <c r="R612" s="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6">
        <f t="shared" si="54"/>
        <v>0</v>
      </c>
      <c r="P613" s="6" t="e">
        <f t="shared" si="55"/>
        <v>#DIV/0!</v>
      </c>
      <c r="Q613" t="str">
        <f t="shared" si="56"/>
        <v>technology</v>
      </c>
      <c r="R613" s="12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6">
        <f t="shared" si="54"/>
        <v>0</v>
      </c>
      <c r="P614" s="6" t="e">
        <f t="shared" si="55"/>
        <v>#DIV/0!</v>
      </c>
      <c r="Q614" t="str">
        <f t="shared" si="56"/>
        <v>technology</v>
      </c>
      <c r="R614" s="12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6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s="12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6">
        <f t="shared" si="54"/>
        <v>0</v>
      </c>
      <c r="P616" s="6" t="e">
        <f t="shared" si="55"/>
        <v>#DIV/0!</v>
      </c>
      <c r="Q616" t="str">
        <f t="shared" si="56"/>
        <v>technology</v>
      </c>
      <c r="R616" s="12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6">
        <f t="shared" si="54"/>
        <v>0</v>
      </c>
      <c r="P617" s="6" t="e">
        <f t="shared" si="55"/>
        <v>#DIV/0!</v>
      </c>
      <c r="Q617" t="str">
        <f t="shared" si="56"/>
        <v>technology</v>
      </c>
      <c r="R617" s="12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6">
        <f t="shared" si="54"/>
        <v>0</v>
      </c>
      <c r="P618" s="6" t="e">
        <f t="shared" si="55"/>
        <v>#DIV/0!</v>
      </c>
      <c r="Q618" t="str">
        <f t="shared" si="56"/>
        <v>technology</v>
      </c>
      <c r="R618" s="12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6">
        <f t="shared" si="54"/>
        <v>3</v>
      </c>
      <c r="P619" s="6">
        <f t="shared" si="55"/>
        <v>20</v>
      </c>
      <c r="Q619" t="str">
        <f t="shared" si="56"/>
        <v>technology</v>
      </c>
      <c r="R619" s="12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6">
        <f t="shared" si="54"/>
        <v>0</v>
      </c>
      <c r="P620" s="6" t="e">
        <f t="shared" si="55"/>
        <v>#DIV/0!</v>
      </c>
      <c r="Q620" t="str">
        <f t="shared" si="56"/>
        <v>technology</v>
      </c>
      <c r="R620" s="12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6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s="12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6">
        <f t="shared" si="54"/>
        <v>1</v>
      </c>
      <c r="P622" s="6">
        <f t="shared" si="55"/>
        <v>300</v>
      </c>
      <c r="Q622" t="str">
        <f t="shared" si="56"/>
        <v>technology</v>
      </c>
      <c r="R622" s="1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58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6">
        <f t="shared" si="54"/>
        <v>1.044</v>
      </c>
      <c r="P623" s="6">
        <f t="shared" si="55"/>
        <v>87</v>
      </c>
      <c r="Q623" t="str">
        <f t="shared" si="56"/>
        <v>technology</v>
      </c>
      <c r="R623" s="12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58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6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s="12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6">
        <f t="shared" si="54"/>
        <v>0</v>
      </c>
      <c r="P625" s="6" t="e">
        <f t="shared" si="55"/>
        <v>#DIV/0!</v>
      </c>
      <c r="Q625" t="str">
        <f t="shared" si="56"/>
        <v>technology</v>
      </c>
      <c r="R625" s="12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6">
        <f t="shared" si="54"/>
        <v>0</v>
      </c>
      <c r="P626" s="6" t="e">
        <f t="shared" si="55"/>
        <v>#DIV/0!</v>
      </c>
      <c r="Q626" t="str">
        <f t="shared" si="56"/>
        <v>technology</v>
      </c>
      <c r="R626" s="12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6">
        <f t="shared" si="54"/>
        <v>0</v>
      </c>
      <c r="P627" s="6" t="e">
        <f t="shared" si="55"/>
        <v>#DIV/0!</v>
      </c>
      <c r="Q627" t="str">
        <f t="shared" si="56"/>
        <v>technology</v>
      </c>
      <c r="R627" s="12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6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s="12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6">
        <f t="shared" si="54"/>
        <v>0.02</v>
      </c>
      <c r="P629" s="6">
        <f t="shared" si="55"/>
        <v>90</v>
      </c>
      <c r="Q629" t="str">
        <f t="shared" si="56"/>
        <v>technology</v>
      </c>
      <c r="R629" s="12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6">
        <f t="shared" si="54"/>
        <v>0</v>
      </c>
      <c r="P630" s="6" t="e">
        <f t="shared" si="55"/>
        <v>#DIV/0!</v>
      </c>
      <c r="Q630" t="str">
        <f t="shared" si="56"/>
        <v>technology</v>
      </c>
      <c r="R630" s="12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6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s="12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6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s="1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6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s="12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6">
        <f t="shared" si="54"/>
        <v>0</v>
      </c>
      <c r="P634" s="6" t="e">
        <f t="shared" si="55"/>
        <v>#DIV/0!</v>
      </c>
      <c r="Q634" t="str">
        <f t="shared" si="56"/>
        <v>technology</v>
      </c>
      <c r="R634" s="12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6">
        <f t="shared" si="54"/>
        <v>12.45</v>
      </c>
      <c r="P635" s="6">
        <f t="shared" si="55"/>
        <v>49.8</v>
      </c>
      <c r="Q635" t="str">
        <f t="shared" si="56"/>
        <v>technology</v>
      </c>
      <c r="R635" s="12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6">
        <f t="shared" si="54"/>
        <v>0.02</v>
      </c>
      <c r="P636" s="6">
        <f t="shared" si="55"/>
        <v>1</v>
      </c>
      <c r="Q636" t="str">
        <f t="shared" si="56"/>
        <v>technology</v>
      </c>
      <c r="R636" s="12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6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s="12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6">
        <f t="shared" si="54"/>
        <v>0.2</v>
      </c>
      <c r="P638" s="6">
        <f t="shared" si="55"/>
        <v>4</v>
      </c>
      <c r="Q638" t="str">
        <f t="shared" si="56"/>
        <v>technology</v>
      </c>
      <c r="R638" s="12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6">
        <f t="shared" si="54"/>
        <v>0</v>
      </c>
      <c r="P639" s="6" t="e">
        <f t="shared" si="55"/>
        <v>#DIV/0!</v>
      </c>
      <c r="Q639" t="str">
        <f t="shared" si="56"/>
        <v>technology</v>
      </c>
      <c r="R639" s="12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6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s="12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6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s="12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6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s="12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6">
        <f t="shared" ref="O643:O706" si="60">E643/D643*100</f>
        <v>119.16249999999999</v>
      </c>
      <c r="P643" s="6">
        <f t="shared" ref="P643:P706" si="61">E643/L643</f>
        <v>151.31746031746033</v>
      </c>
      <c r="Q643" t="str">
        <f t="shared" ref="Q643:Q706" si="62">LEFT(N643,SEARCH("/",N643)-1)</f>
        <v>technology</v>
      </c>
      <c r="R643" s="12" t="str">
        <f t="shared" ref="R643:R706" si="63">RIGHT(N643,LEN(N643)-FIND("/",N643))</f>
        <v>wearables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6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s="12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6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s="12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6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s="12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6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s="12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6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s="12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58" hidden="1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6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s="12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6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s="12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6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s="12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6">
        <f t="shared" si="60"/>
        <v>112.4</v>
      </c>
      <c r="P652" s="6">
        <f t="shared" si="61"/>
        <v>35.125</v>
      </c>
      <c r="Q652" t="str">
        <f t="shared" si="62"/>
        <v>technology</v>
      </c>
      <c r="R652" s="1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6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s="12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6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s="12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6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s="12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6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s="12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6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s="12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6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s="12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6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s="12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58" hidden="1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6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s="12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6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s="12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6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s="12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6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s="12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6">
        <f t="shared" si="60"/>
        <v>0.4</v>
      </c>
      <c r="P664" s="6">
        <f t="shared" si="61"/>
        <v>39</v>
      </c>
      <c r="Q664" t="str">
        <f t="shared" si="62"/>
        <v>technology</v>
      </c>
      <c r="R664" s="12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6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s="12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6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s="12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6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s="12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6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s="12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6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s="12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6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s="12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6">
        <f t="shared" si="60"/>
        <v>21.5075</v>
      </c>
      <c r="P671" s="6">
        <f t="shared" si="61"/>
        <v>1536.25</v>
      </c>
      <c r="Q671" t="str">
        <f t="shared" si="62"/>
        <v>technology</v>
      </c>
      <c r="R671" s="12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6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s="1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6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s="12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6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s="12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6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s="12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6">
        <f t="shared" si="60"/>
        <v>0.03</v>
      </c>
      <c r="P676" s="6">
        <f t="shared" si="61"/>
        <v>7.5</v>
      </c>
      <c r="Q676" t="str">
        <f t="shared" si="62"/>
        <v>technology</v>
      </c>
      <c r="R676" s="12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6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s="12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6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s="12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6">
        <f t="shared" si="60"/>
        <v>25.584</v>
      </c>
      <c r="P679" s="6">
        <f t="shared" si="61"/>
        <v>133.25</v>
      </c>
      <c r="Q679" t="str">
        <f t="shared" si="62"/>
        <v>technology</v>
      </c>
      <c r="R679" s="12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6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s="12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6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s="12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6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s="1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6">
        <f t="shared" si="60"/>
        <v>0.04</v>
      </c>
      <c r="P683" s="6">
        <f t="shared" si="61"/>
        <v>1</v>
      </c>
      <c r="Q683" t="str">
        <f t="shared" si="62"/>
        <v>technology</v>
      </c>
      <c r="R683" s="12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6">
        <f t="shared" si="60"/>
        <v>0.106</v>
      </c>
      <c r="P684" s="6">
        <f t="shared" si="61"/>
        <v>13.25</v>
      </c>
      <c r="Q684" t="str">
        <f t="shared" si="62"/>
        <v>technology</v>
      </c>
      <c r="R684" s="12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6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s="12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6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s="12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6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s="12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6">
        <f t="shared" si="60"/>
        <v>0</v>
      </c>
      <c r="P688" s="6" t="e">
        <f t="shared" si="61"/>
        <v>#DIV/0!</v>
      </c>
      <c r="Q688" t="str">
        <f t="shared" si="62"/>
        <v>technology</v>
      </c>
      <c r="R688" s="12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6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s="12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6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s="12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6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s="12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6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s="1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6">
        <f t="shared" si="60"/>
        <v>0.52</v>
      </c>
      <c r="P693" s="6">
        <f t="shared" si="61"/>
        <v>26</v>
      </c>
      <c r="Q693" t="str">
        <f t="shared" si="62"/>
        <v>technology</v>
      </c>
      <c r="R693" s="12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6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s="12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6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s="12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6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s="12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6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s="12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6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s="12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6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s="12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6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s="12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6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s="12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6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s="1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6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s="12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6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s="12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6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s="12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6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s="12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6">
        <f t="shared" ref="O707:O770" si="66">E707/D707*100</f>
        <v>0.97699999999999987</v>
      </c>
      <c r="P707" s="6">
        <f t="shared" ref="P707:P770" si="67">E707/L707</f>
        <v>195.4</v>
      </c>
      <c r="Q707" t="str">
        <f t="shared" ref="Q707:Q770" si="68">LEFT(N707,SEARCH("/",N707)-1)</f>
        <v>technology</v>
      </c>
      <c r="R707" s="12" t="str">
        <f t="shared" ref="R707:R770" si="69">RIGHT(N707,LEN(N707)-FIND("/",N707))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6">
        <f t="shared" si="66"/>
        <v>0</v>
      </c>
      <c r="P708" s="6" t="e">
        <f t="shared" si="67"/>
        <v>#DIV/0!</v>
      </c>
      <c r="Q708" t="str">
        <f t="shared" si="68"/>
        <v>technology</v>
      </c>
      <c r="R708" s="12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6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s="12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6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s="12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6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s="12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6">
        <f t="shared" si="66"/>
        <v>0</v>
      </c>
      <c r="P712" s="6" t="e">
        <f t="shared" si="67"/>
        <v>#DIV/0!</v>
      </c>
      <c r="Q712" t="str">
        <f t="shared" si="68"/>
        <v>technology</v>
      </c>
      <c r="R712" s="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6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s="12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6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s="12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6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s="12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6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s="12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6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s="12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6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s="12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6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s="12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6">
        <f t="shared" si="66"/>
        <v>0.75</v>
      </c>
      <c r="P720" s="6">
        <f t="shared" si="67"/>
        <v>22.5</v>
      </c>
      <c r="Q720" t="str">
        <f t="shared" si="68"/>
        <v>technology</v>
      </c>
      <c r="R720" s="12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6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s="12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6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s="1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6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s="12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6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s="12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6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s="12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6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s="12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6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s="12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6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s="12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6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s="12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6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s="12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6">
        <f t="shared" si="66"/>
        <v>130.65</v>
      </c>
      <c r="P731" s="6">
        <f t="shared" si="67"/>
        <v>43.55</v>
      </c>
      <c r="Q731" t="str">
        <f t="shared" si="68"/>
        <v>publishing</v>
      </c>
      <c r="R731" s="12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6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s="1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6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s="12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6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s="12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6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s="12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6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s="12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6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s="12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6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s="12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6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s="12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6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s="12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6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s="12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6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s="1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6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s="12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6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s="12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6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s="12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6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s="12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6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s="12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6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s="12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6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s="12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6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s="12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6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s="12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6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s="1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6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s="12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6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s="12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6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s="12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6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s="12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6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s="12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6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s="12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6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s="12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6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s="12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6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s="12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6">
        <f t="shared" si="66"/>
        <v>0</v>
      </c>
      <c r="P762" s="6" t="e">
        <f t="shared" si="67"/>
        <v>#DIV/0!</v>
      </c>
      <c r="Q762" t="str">
        <f t="shared" si="68"/>
        <v>publishing</v>
      </c>
      <c r="R762" s="12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6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s="12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6">
        <f t="shared" si="66"/>
        <v>0</v>
      </c>
      <c r="P764" s="6" t="e">
        <f t="shared" si="67"/>
        <v>#DIV/0!</v>
      </c>
      <c r="Q764" t="str">
        <f t="shared" si="68"/>
        <v>publishing</v>
      </c>
      <c r="R764" s="12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6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s="12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6">
        <f t="shared" si="66"/>
        <v>0</v>
      </c>
      <c r="P766" s="6" t="e">
        <f t="shared" si="67"/>
        <v>#DIV/0!</v>
      </c>
      <c r="Q766" t="str">
        <f t="shared" si="68"/>
        <v>publishing</v>
      </c>
      <c r="R766" s="12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6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s="12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6">
        <f t="shared" si="66"/>
        <v>0</v>
      </c>
      <c r="P768" s="6" t="e">
        <f t="shared" si="67"/>
        <v>#DIV/0!</v>
      </c>
      <c r="Q768" t="str">
        <f t="shared" si="68"/>
        <v>publishing</v>
      </c>
      <c r="R768" s="12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6">
        <f t="shared" si="66"/>
        <v>3.54</v>
      </c>
      <c r="P769" s="6">
        <f t="shared" si="67"/>
        <v>59</v>
      </c>
      <c r="Q769" t="str">
        <f t="shared" si="68"/>
        <v>publishing</v>
      </c>
      <c r="R769" s="12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6">
        <f t="shared" si="66"/>
        <v>0</v>
      </c>
      <c r="P770" s="6" t="e">
        <f t="shared" si="67"/>
        <v>#DIV/0!</v>
      </c>
      <c r="Q770" t="str">
        <f t="shared" si="68"/>
        <v>publishing</v>
      </c>
      <c r="R770" s="12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6">
        <f t="shared" ref="O771:O834" si="72">E771/D771*100</f>
        <v>41.4</v>
      </c>
      <c r="P771" s="6">
        <f t="shared" ref="P771:P834" si="73">E771/L771</f>
        <v>31.846153846153847</v>
      </c>
      <c r="Q771" t="str">
        <f t="shared" ref="Q771:Q834" si="74">LEFT(N771,SEARCH("/",N771)-1)</f>
        <v>publishing</v>
      </c>
      <c r="R771" s="12" t="str">
        <f t="shared" ref="R771:R834" si="75">RIGHT(N771,LEN(N771)-FIND("/",N771))</f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6">
        <f t="shared" si="72"/>
        <v>0</v>
      </c>
      <c r="P772" s="6" t="e">
        <f t="shared" si="73"/>
        <v>#DIV/0!</v>
      </c>
      <c r="Q772" t="str">
        <f t="shared" si="74"/>
        <v>publishing</v>
      </c>
      <c r="R772" s="12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6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s="12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6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s="12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6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s="12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6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s="12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6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s="12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6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s="12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6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s="12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6">
        <f t="shared" si="72"/>
        <v>0.4</v>
      </c>
      <c r="P780" s="6">
        <f t="shared" si="73"/>
        <v>2</v>
      </c>
      <c r="Q780" t="str">
        <f t="shared" si="74"/>
        <v>publishing</v>
      </c>
      <c r="R780" s="12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6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s="12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6">
        <f t="shared" si="72"/>
        <v>104</v>
      </c>
      <c r="P782" s="6">
        <f t="shared" si="73"/>
        <v>38.518518518518519</v>
      </c>
      <c r="Q782" t="str">
        <f t="shared" si="74"/>
        <v>music</v>
      </c>
      <c r="R782" s="1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6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s="12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6">
        <f t="shared" si="72"/>
        <v>100</v>
      </c>
      <c r="P784" s="6">
        <f t="shared" si="73"/>
        <v>50</v>
      </c>
      <c r="Q784" t="str">
        <f t="shared" si="74"/>
        <v>music</v>
      </c>
      <c r="R784" s="12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6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s="12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6">
        <f t="shared" si="72"/>
        <v>102.49999999999999</v>
      </c>
      <c r="P786" s="6">
        <f t="shared" si="73"/>
        <v>102.5</v>
      </c>
      <c r="Q786" t="str">
        <f t="shared" si="74"/>
        <v>music</v>
      </c>
      <c r="R786" s="12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6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s="12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6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s="12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6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s="12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6">
        <f t="shared" si="72"/>
        <v>203.505</v>
      </c>
      <c r="P790" s="6">
        <f t="shared" si="73"/>
        <v>59.85441176470588</v>
      </c>
      <c r="Q790" t="str">
        <f t="shared" si="74"/>
        <v>music</v>
      </c>
      <c r="R790" s="12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6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s="12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6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s="1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6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s="12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6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s="12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6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s="12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6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s="12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6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s="12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6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s="12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6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s="12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6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s="12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6">
        <f t="shared" si="72"/>
        <v>100.02</v>
      </c>
      <c r="P801" s="6">
        <f t="shared" si="73"/>
        <v>178.60714285714286</v>
      </c>
      <c r="Q801" t="str">
        <f t="shared" si="74"/>
        <v>music</v>
      </c>
      <c r="R801" s="12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6">
        <f t="shared" si="72"/>
        <v>152.13333333333335</v>
      </c>
      <c r="P802" s="6">
        <f t="shared" si="73"/>
        <v>40.75</v>
      </c>
      <c r="Q802" t="str">
        <f t="shared" si="74"/>
        <v>music</v>
      </c>
      <c r="R802" s="1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6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s="12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6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s="12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6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s="12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6">
        <f t="shared" si="72"/>
        <v>100</v>
      </c>
      <c r="P806" s="6">
        <f t="shared" si="73"/>
        <v>305.55555555555554</v>
      </c>
      <c r="Q806" t="str">
        <f t="shared" si="74"/>
        <v>music</v>
      </c>
      <c r="R806" s="12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6">
        <f t="shared" si="72"/>
        <v>105</v>
      </c>
      <c r="P807" s="6">
        <f t="shared" si="73"/>
        <v>58.333333333333336</v>
      </c>
      <c r="Q807" t="str">
        <f t="shared" si="74"/>
        <v>music</v>
      </c>
      <c r="R807" s="12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6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s="12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6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s="12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6">
        <f t="shared" si="72"/>
        <v>100</v>
      </c>
      <c r="P810" s="6">
        <f t="shared" si="73"/>
        <v>104.65116279069767</v>
      </c>
      <c r="Q810" t="str">
        <f t="shared" si="74"/>
        <v>music</v>
      </c>
      <c r="R810" s="12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6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s="12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6">
        <f t="shared" si="72"/>
        <v>105</v>
      </c>
      <c r="P812" s="6">
        <f t="shared" si="73"/>
        <v>58.333333333333336</v>
      </c>
      <c r="Q812" t="str">
        <f t="shared" si="74"/>
        <v>music</v>
      </c>
      <c r="R812" s="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6">
        <f t="shared" si="72"/>
        <v>104</v>
      </c>
      <c r="P813" s="6">
        <f t="shared" si="73"/>
        <v>86.666666666666671</v>
      </c>
      <c r="Q813" t="str">
        <f t="shared" si="74"/>
        <v>music</v>
      </c>
      <c r="R813" s="12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6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s="12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6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s="12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6">
        <f t="shared" si="72"/>
        <v>127.3</v>
      </c>
      <c r="P816" s="6">
        <f t="shared" si="73"/>
        <v>45.464285714285715</v>
      </c>
      <c r="Q816" t="str">
        <f t="shared" si="74"/>
        <v>music</v>
      </c>
      <c r="R816" s="12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6">
        <f t="shared" si="72"/>
        <v>107</v>
      </c>
      <c r="P817" s="6">
        <f t="shared" si="73"/>
        <v>99.534883720930239</v>
      </c>
      <c r="Q817" t="str">
        <f t="shared" si="74"/>
        <v>music</v>
      </c>
      <c r="R817" s="12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6">
        <f t="shared" si="72"/>
        <v>115.12214285714286</v>
      </c>
      <c r="P818" s="6">
        <f t="shared" si="73"/>
        <v>39.31</v>
      </c>
      <c r="Q818" t="str">
        <f t="shared" si="74"/>
        <v>music</v>
      </c>
      <c r="R818" s="12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6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s="12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6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s="12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6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s="12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6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s="1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6">
        <f t="shared" si="72"/>
        <v>100</v>
      </c>
      <c r="P823" s="6">
        <f t="shared" si="73"/>
        <v>224.12820512820514</v>
      </c>
      <c r="Q823" t="str">
        <f t="shared" si="74"/>
        <v>music</v>
      </c>
      <c r="R823" s="12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6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s="12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6">
        <f t="shared" si="72"/>
        <v>179.5</v>
      </c>
      <c r="P825" s="6">
        <f t="shared" si="73"/>
        <v>43.515151515151516</v>
      </c>
      <c r="Q825" t="str">
        <f t="shared" si="74"/>
        <v>music</v>
      </c>
      <c r="R825" s="12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6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s="12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6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s="12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6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s="12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6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s="12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6">
        <f t="shared" si="72"/>
        <v>107</v>
      </c>
      <c r="P830" s="6">
        <f t="shared" si="73"/>
        <v>36.60526315789474</v>
      </c>
      <c r="Q830" t="str">
        <f t="shared" si="74"/>
        <v>music</v>
      </c>
      <c r="R830" s="12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6">
        <f t="shared" si="72"/>
        <v>104</v>
      </c>
      <c r="P831" s="6">
        <f t="shared" si="73"/>
        <v>32.5</v>
      </c>
      <c r="Q831" t="str">
        <f t="shared" si="74"/>
        <v>music</v>
      </c>
      <c r="R831" s="12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6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s="1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6">
        <f t="shared" si="72"/>
        <v>233.33333333333334</v>
      </c>
      <c r="P833" s="6">
        <f t="shared" si="73"/>
        <v>175</v>
      </c>
      <c r="Q833" t="str">
        <f t="shared" si="74"/>
        <v>music</v>
      </c>
      <c r="R833" s="12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6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s="12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6">
        <f t="shared" ref="O835:O898" si="78">E835/D835*100</f>
        <v>101.66666666666666</v>
      </c>
      <c r="P835" s="6">
        <f t="shared" ref="P835:P898" si="79">E835/L835</f>
        <v>148.78048780487805</v>
      </c>
      <c r="Q835" t="str">
        <f t="shared" ref="Q835:Q898" si="80">LEFT(N835,SEARCH("/",N835)-1)</f>
        <v>music</v>
      </c>
      <c r="R835" s="12" t="str">
        <f t="shared" ref="R835:R898" si="81">RIGHT(N835,LEN(N835)-FIND("/",N835))</f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6">
        <f t="shared" si="78"/>
        <v>131.0181818181818</v>
      </c>
      <c r="P836" s="6">
        <f t="shared" si="79"/>
        <v>96.08</v>
      </c>
      <c r="Q836" t="str">
        <f t="shared" si="80"/>
        <v>music</v>
      </c>
      <c r="R836" s="12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6">
        <f t="shared" si="78"/>
        <v>117.25000000000001</v>
      </c>
      <c r="P837" s="6">
        <f t="shared" si="79"/>
        <v>58.625</v>
      </c>
      <c r="Q837" t="str">
        <f t="shared" si="80"/>
        <v>music</v>
      </c>
      <c r="R837" s="12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6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s="12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6">
        <f t="shared" si="78"/>
        <v>121.8</v>
      </c>
      <c r="P839" s="6">
        <f t="shared" si="79"/>
        <v>49.112903225806448</v>
      </c>
      <c r="Q839" t="str">
        <f t="shared" si="80"/>
        <v>music</v>
      </c>
      <c r="R839" s="12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6">
        <f t="shared" si="78"/>
        <v>145.4</v>
      </c>
      <c r="P840" s="6">
        <f t="shared" si="79"/>
        <v>47.672131147540981</v>
      </c>
      <c r="Q840" t="str">
        <f t="shared" si="80"/>
        <v>music</v>
      </c>
      <c r="R840" s="12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6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s="12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6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s="1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6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s="12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6">
        <f t="shared" si="78"/>
        <v>104.32</v>
      </c>
      <c r="P844" s="6">
        <f t="shared" si="79"/>
        <v>66.871794871794876</v>
      </c>
      <c r="Q844" t="str">
        <f t="shared" si="80"/>
        <v>music</v>
      </c>
      <c r="R844" s="12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6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s="12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6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s="12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6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s="12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6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s="12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6">
        <f t="shared" si="78"/>
        <v>100</v>
      </c>
      <c r="P849" s="6">
        <f t="shared" si="79"/>
        <v>10</v>
      </c>
      <c r="Q849" t="str">
        <f t="shared" si="80"/>
        <v>music</v>
      </c>
      <c r="R849" s="12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6">
        <f t="shared" si="78"/>
        <v>100</v>
      </c>
      <c r="P850" s="6">
        <f t="shared" si="79"/>
        <v>18.75</v>
      </c>
      <c r="Q850" t="str">
        <f t="shared" si="80"/>
        <v>music</v>
      </c>
      <c r="R850" s="12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6">
        <f t="shared" si="78"/>
        <v>119.9</v>
      </c>
      <c r="P851" s="6">
        <f t="shared" si="79"/>
        <v>41.704347826086959</v>
      </c>
      <c r="Q851" t="str">
        <f t="shared" si="80"/>
        <v>music</v>
      </c>
      <c r="R851" s="12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6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s="1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6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s="12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6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s="12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6">
        <f t="shared" si="78"/>
        <v>100</v>
      </c>
      <c r="P855" s="6">
        <f t="shared" si="79"/>
        <v>30</v>
      </c>
      <c r="Q855" t="str">
        <f t="shared" si="80"/>
        <v>music</v>
      </c>
      <c r="R855" s="12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6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s="12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6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s="12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6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s="12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6">
        <f t="shared" si="78"/>
        <v>100</v>
      </c>
      <c r="P859" s="6">
        <f t="shared" si="79"/>
        <v>50</v>
      </c>
      <c r="Q859" t="str">
        <f t="shared" si="80"/>
        <v>music</v>
      </c>
      <c r="R859" s="12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6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s="12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6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s="12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6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s="1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6">
        <f t="shared" si="78"/>
        <v>2.2444444444444445</v>
      </c>
      <c r="P863" s="6">
        <f t="shared" si="79"/>
        <v>50.5</v>
      </c>
      <c r="Q863" t="str">
        <f t="shared" si="80"/>
        <v>music</v>
      </c>
      <c r="R863" s="12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6">
        <f t="shared" si="78"/>
        <v>0.33999999999999997</v>
      </c>
      <c r="P864" s="6">
        <f t="shared" si="79"/>
        <v>42.5</v>
      </c>
      <c r="Q864" t="str">
        <f t="shared" si="80"/>
        <v>music</v>
      </c>
      <c r="R864" s="12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6">
        <f t="shared" si="78"/>
        <v>4.5</v>
      </c>
      <c r="P865" s="6">
        <f t="shared" si="79"/>
        <v>18</v>
      </c>
      <c r="Q865" t="str">
        <f t="shared" si="80"/>
        <v>music</v>
      </c>
      <c r="R865" s="12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6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s="12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6">
        <f t="shared" si="78"/>
        <v>2.0454545454545454</v>
      </c>
      <c r="P867" s="6">
        <f t="shared" si="79"/>
        <v>22.5</v>
      </c>
      <c r="Q867" t="str">
        <f t="shared" si="80"/>
        <v>music</v>
      </c>
      <c r="R867" s="12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6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s="12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6">
        <f t="shared" si="78"/>
        <v>24.02</v>
      </c>
      <c r="P869" s="6">
        <f t="shared" si="79"/>
        <v>109.18181818181819</v>
      </c>
      <c r="Q869" t="str">
        <f t="shared" si="80"/>
        <v>music</v>
      </c>
      <c r="R869" s="12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6">
        <f t="shared" si="78"/>
        <v>0.1111111111111111</v>
      </c>
      <c r="P870" s="6">
        <f t="shared" si="79"/>
        <v>50</v>
      </c>
      <c r="Q870" t="str">
        <f t="shared" si="80"/>
        <v>music</v>
      </c>
      <c r="R870" s="12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6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s="12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6">
        <f t="shared" si="78"/>
        <v>0.31</v>
      </c>
      <c r="P872" s="6">
        <f t="shared" si="79"/>
        <v>12.4</v>
      </c>
      <c r="Q872" t="str">
        <f t="shared" si="80"/>
        <v>music</v>
      </c>
      <c r="R872" s="1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6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s="12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6">
        <f t="shared" si="78"/>
        <v>0.8125</v>
      </c>
      <c r="P874" s="6">
        <f t="shared" si="79"/>
        <v>32.5</v>
      </c>
      <c r="Q874" t="str">
        <f t="shared" si="80"/>
        <v>music</v>
      </c>
      <c r="R874" s="12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6">
        <f t="shared" si="78"/>
        <v>1.2857142857142856</v>
      </c>
      <c r="P875" s="6">
        <f t="shared" si="79"/>
        <v>9</v>
      </c>
      <c r="Q875" t="str">
        <f t="shared" si="80"/>
        <v>music</v>
      </c>
      <c r="R875" s="12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6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s="12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6">
        <f t="shared" si="78"/>
        <v>0</v>
      </c>
      <c r="P877" s="6" t="e">
        <f t="shared" si="79"/>
        <v>#DIV/0!</v>
      </c>
      <c r="Q877" t="str">
        <f t="shared" si="80"/>
        <v>music</v>
      </c>
      <c r="R877" s="12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6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s="12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6">
        <f t="shared" si="78"/>
        <v>67.55</v>
      </c>
      <c r="P879" s="6">
        <f t="shared" si="79"/>
        <v>46.586206896551722</v>
      </c>
      <c r="Q879" t="str">
        <f t="shared" si="80"/>
        <v>music</v>
      </c>
      <c r="R879" s="12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6">
        <f t="shared" si="78"/>
        <v>1.3</v>
      </c>
      <c r="P880" s="6">
        <f t="shared" si="79"/>
        <v>32.5</v>
      </c>
      <c r="Q880" t="str">
        <f t="shared" si="80"/>
        <v>music</v>
      </c>
      <c r="R880" s="12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6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s="12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6">
        <f t="shared" si="78"/>
        <v>2.9894179894179893</v>
      </c>
      <c r="P882" s="6">
        <f t="shared" si="79"/>
        <v>14.125</v>
      </c>
      <c r="Q882" t="str">
        <f t="shared" si="80"/>
        <v>music</v>
      </c>
      <c r="R882" s="1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6">
        <f t="shared" si="78"/>
        <v>0.8</v>
      </c>
      <c r="P883" s="6">
        <f t="shared" si="79"/>
        <v>30</v>
      </c>
      <c r="Q883" t="str">
        <f t="shared" si="80"/>
        <v>music</v>
      </c>
      <c r="R883" s="12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6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s="12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6">
        <f t="shared" si="78"/>
        <v>40.020000000000003</v>
      </c>
      <c r="P885" s="6">
        <f t="shared" si="79"/>
        <v>83.375</v>
      </c>
      <c r="Q885" t="str">
        <f t="shared" si="80"/>
        <v>music</v>
      </c>
      <c r="R885" s="12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6">
        <f t="shared" si="78"/>
        <v>1</v>
      </c>
      <c r="P886" s="6">
        <f t="shared" si="79"/>
        <v>10</v>
      </c>
      <c r="Q886" t="str">
        <f t="shared" si="80"/>
        <v>music</v>
      </c>
      <c r="R886" s="12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6">
        <f t="shared" si="78"/>
        <v>75</v>
      </c>
      <c r="P887" s="6">
        <f t="shared" si="79"/>
        <v>35.714285714285715</v>
      </c>
      <c r="Q887" t="str">
        <f t="shared" si="80"/>
        <v>music</v>
      </c>
      <c r="R887" s="12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6">
        <f t="shared" si="78"/>
        <v>41</v>
      </c>
      <c r="P888" s="6">
        <f t="shared" si="79"/>
        <v>29.285714285714285</v>
      </c>
      <c r="Q888" t="str">
        <f t="shared" si="80"/>
        <v>music</v>
      </c>
      <c r="R888" s="12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6">
        <f t="shared" si="78"/>
        <v>0</v>
      </c>
      <c r="P889" s="6" t="e">
        <f t="shared" si="79"/>
        <v>#DIV/0!</v>
      </c>
      <c r="Q889" t="str">
        <f t="shared" si="80"/>
        <v>music</v>
      </c>
      <c r="R889" s="12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6">
        <f t="shared" si="78"/>
        <v>7.1999999999999993</v>
      </c>
      <c r="P890" s="6">
        <f t="shared" si="79"/>
        <v>18</v>
      </c>
      <c r="Q890" t="str">
        <f t="shared" si="80"/>
        <v>music</v>
      </c>
      <c r="R890" s="12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6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s="12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6">
        <f t="shared" si="78"/>
        <v>4.1666666666666661</v>
      </c>
      <c r="P892" s="6">
        <f t="shared" si="79"/>
        <v>31.25</v>
      </c>
      <c r="Q892" t="str">
        <f t="shared" si="80"/>
        <v>music</v>
      </c>
      <c r="R892" s="1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6">
        <f t="shared" si="78"/>
        <v>3.25</v>
      </c>
      <c r="P893" s="6">
        <f t="shared" si="79"/>
        <v>28.888888888888889</v>
      </c>
      <c r="Q893" t="str">
        <f t="shared" si="80"/>
        <v>music</v>
      </c>
      <c r="R893" s="12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6">
        <f t="shared" si="78"/>
        <v>40.75</v>
      </c>
      <c r="P894" s="6">
        <f t="shared" si="79"/>
        <v>143.8235294117647</v>
      </c>
      <c r="Q894" t="str">
        <f t="shared" si="80"/>
        <v>music</v>
      </c>
      <c r="R894" s="12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6">
        <f t="shared" si="78"/>
        <v>10</v>
      </c>
      <c r="P895" s="6">
        <f t="shared" si="79"/>
        <v>40</v>
      </c>
      <c r="Q895" t="str">
        <f t="shared" si="80"/>
        <v>music</v>
      </c>
      <c r="R895" s="12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6">
        <f t="shared" si="78"/>
        <v>39.17</v>
      </c>
      <c r="P896" s="6">
        <f t="shared" si="79"/>
        <v>147.81132075471697</v>
      </c>
      <c r="Q896" t="str">
        <f t="shared" si="80"/>
        <v>music</v>
      </c>
      <c r="R896" s="12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6">
        <f t="shared" si="78"/>
        <v>2.4375</v>
      </c>
      <c r="P897" s="6">
        <f t="shared" si="79"/>
        <v>27.857142857142858</v>
      </c>
      <c r="Q897" t="str">
        <f t="shared" si="80"/>
        <v>music</v>
      </c>
      <c r="R897" s="12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6">
        <f t="shared" si="78"/>
        <v>40</v>
      </c>
      <c r="P898" s="6">
        <f t="shared" si="79"/>
        <v>44.444444444444443</v>
      </c>
      <c r="Q898" t="str">
        <f t="shared" si="80"/>
        <v>music</v>
      </c>
      <c r="R898" s="12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6">
        <f t="shared" ref="O899:O962" si="84">E899/D899*100</f>
        <v>0</v>
      </c>
      <c r="P899" s="6" t="e">
        <f t="shared" ref="P899:P962" si="85">E899/L899</f>
        <v>#DIV/0!</v>
      </c>
      <c r="Q899" t="str">
        <f t="shared" ref="Q899:Q962" si="86">LEFT(N899,SEARCH("/",N899)-1)</f>
        <v>music</v>
      </c>
      <c r="R899" s="12" t="str">
        <f t="shared" ref="R899:R962" si="87">RIGHT(N899,LEN(N899)-FIND("/",N899))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6">
        <f t="shared" si="84"/>
        <v>2.8000000000000003</v>
      </c>
      <c r="P900" s="6">
        <f t="shared" si="85"/>
        <v>35</v>
      </c>
      <c r="Q900" t="str">
        <f t="shared" si="86"/>
        <v>music</v>
      </c>
      <c r="R900" s="12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6">
        <f t="shared" si="84"/>
        <v>37.333333333333336</v>
      </c>
      <c r="P901" s="6">
        <f t="shared" si="85"/>
        <v>35</v>
      </c>
      <c r="Q901" t="str">
        <f t="shared" si="86"/>
        <v>music</v>
      </c>
      <c r="R901" s="12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6">
        <f t="shared" si="84"/>
        <v>0.42</v>
      </c>
      <c r="P902" s="6">
        <f t="shared" si="85"/>
        <v>10.5</v>
      </c>
      <c r="Q902" t="str">
        <f t="shared" si="86"/>
        <v>music</v>
      </c>
      <c r="R902" s="1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6">
        <f t="shared" si="84"/>
        <v>0</v>
      </c>
      <c r="P903" s="6" t="e">
        <f t="shared" si="85"/>
        <v>#DIV/0!</v>
      </c>
      <c r="Q903" t="str">
        <f t="shared" si="86"/>
        <v>music</v>
      </c>
      <c r="R903" s="12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6">
        <f t="shared" si="84"/>
        <v>0.3</v>
      </c>
      <c r="P904" s="6">
        <f t="shared" si="85"/>
        <v>30</v>
      </c>
      <c r="Q904" t="str">
        <f t="shared" si="86"/>
        <v>music</v>
      </c>
      <c r="R904" s="12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6">
        <f t="shared" si="84"/>
        <v>3.2</v>
      </c>
      <c r="P905" s="6">
        <f t="shared" si="85"/>
        <v>40</v>
      </c>
      <c r="Q905" t="str">
        <f t="shared" si="86"/>
        <v>music</v>
      </c>
      <c r="R905" s="12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6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s="12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6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s="12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6">
        <f t="shared" si="84"/>
        <v>0</v>
      </c>
      <c r="P908" s="6" t="e">
        <f t="shared" si="85"/>
        <v>#DIV/0!</v>
      </c>
      <c r="Q908" t="str">
        <f t="shared" si="86"/>
        <v>music</v>
      </c>
      <c r="R908" s="12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6">
        <f t="shared" si="84"/>
        <v>0</v>
      </c>
      <c r="P909" s="6" t="e">
        <f t="shared" si="85"/>
        <v>#DIV/0!</v>
      </c>
      <c r="Q909" t="str">
        <f t="shared" si="86"/>
        <v>music</v>
      </c>
      <c r="R909" s="12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6">
        <f t="shared" si="84"/>
        <v>0</v>
      </c>
      <c r="P910" s="6" t="e">
        <f t="shared" si="85"/>
        <v>#DIV/0!</v>
      </c>
      <c r="Q910" t="str">
        <f t="shared" si="86"/>
        <v>music</v>
      </c>
      <c r="R910" s="12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6">
        <f t="shared" si="84"/>
        <v>3.25</v>
      </c>
      <c r="P911" s="6">
        <f t="shared" si="85"/>
        <v>65</v>
      </c>
      <c r="Q911" t="str">
        <f t="shared" si="86"/>
        <v>music</v>
      </c>
      <c r="R911" s="12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6">
        <f t="shared" si="84"/>
        <v>22.363636363636363</v>
      </c>
      <c r="P912" s="6">
        <f t="shared" si="85"/>
        <v>24.6</v>
      </c>
      <c r="Q912" t="str">
        <f t="shared" si="86"/>
        <v>music</v>
      </c>
      <c r="R912" s="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6">
        <f t="shared" si="84"/>
        <v>0</v>
      </c>
      <c r="P913" s="6" t="e">
        <f t="shared" si="85"/>
        <v>#DIV/0!</v>
      </c>
      <c r="Q913" t="str">
        <f t="shared" si="86"/>
        <v>music</v>
      </c>
      <c r="R913" s="12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6">
        <f t="shared" si="84"/>
        <v>0.85714285714285721</v>
      </c>
      <c r="P914" s="6">
        <f t="shared" si="85"/>
        <v>15</v>
      </c>
      <c r="Q914" t="str">
        <f t="shared" si="86"/>
        <v>music</v>
      </c>
      <c r="R914" s="12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6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s="12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6">
        <f t="shared" si="84"/>
        <v>0</v>
      </c>
      <c r="P916" s="6" t="e">
        <f t="shared" si="85"/>
        <v>#DIV/0!</v>
      </c>
      <c r="Q916" t="str">
        <f t="shared" si="86"/>
        <v>music</v>
      </c>
      <c r="R916" s="12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6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s="12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6">
        <f t="shared" si="84"/>
        <v>0</v>
      </c>
      <c r="P918" s="6" t="e">
        <f t="shared" si="85"/>
        <v>#DIV/0!</v>
      </c>
      <c r="Q918" t="str">
        <f t="shared" si="86"/>
        <v>music</v>
      </c>
      <c r="R918" s="12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6">
        <f t="shared" si="84"/>
        <v>0.6</v>
      </c>
      <c r="P919" s="6">
        <f t="shared" si="85"/>
        <v>30</v>
      </c>
      <c r="Q919" t="str">
        <f t="shared" si="86"/>
        <v>music</v>
      </c>
      <c r="R919" s="12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6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s="12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6">
        <f t="shared" si="84"/>
        <v>0.5</v>
      </c>
      <c r="P921" s="6">
        <f t="shared" si="85"/>
        <v>100</v>
      </c>
      <c r="Q921" t="str">
        <f t="shared" si="86"/>
        <v>music</v>
      </c>
      <c r="R921" s="12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6">
        <f t="shared" si="84"/>
        <v>0</v>
      </c>
      <c r="P922" s="6" t="e">
        <f t="shared" si="85"/>
        <v>#DIV/0!</v>
      </c>
      <c r="Q922" t="str">
        <f t="shared" si="86"/>
        <v>music</v>
      </c>
      <c r="R922" s="12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6">
        <f t="shared" si="84"/>
        <v>30.9</v>
      </c>
      <c r="P923" s="6">
        <f t="shared" si="85"/>
        <v>231.75</v>
      </c>
      <c r="Q923" t="str">
        <f t="shared" si="86"/>
        <v>music</v>
      </c>
      <c r="R923" s="12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6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s="12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6">
        <f t="shared" si="84"/>
        <v>2.1999999999999997</v>
      </c>
      <c r="P925" s="6">
        <f t="shared" si="85"/>
        <v>55</v>
      </c>
      <c r="Q925" t="str">
        <f t="shared" si="86"/>
        <v>music</v>
      </c>
      <c r="R925" s="12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6">
        <f t="shared" si="84"/>
        <v>10.9</v>
      </c>
      <c r="P926" s="6">
        <f t="shared" si="85"/>
        <v>21.8</v>
      </c>
      <c r="Q926" t="str">
        <f t="shared" si="86"/>
        <v>music</v>
      </c>
      <c r="R926" s="12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6">
        <f t="shared" si="84"/>
        <v>2.666666666666667</v>
      </c>
      <c r="P927" s="6">
        <f t="shared" si="85"/>
        <v>32</v>
      </c>
      <c r="Q927" t="str">
        <f t="shared" si="86"/>
        <v>music</v>
      </c>
      <c r="R927" s="12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6">
        <f t="shared" si="84"/>
        <v>0</v>
      </c>
      <c r="P928" s="6" t="e">
        <f t="shared" si="85"/>
        <v>#DIV/0!</v>
      </c>
      <c r="Q928" t="str">
        <f t="shared" si="86"/>
        <v>music</v>
      </c>
      <c r="R928" s="12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6">
        <f t="shared" si="84"/>
        <v>0</v>
      </c>
      <c r="P929" s="6" t="e">
        <f t="shared" si="85"/>
        <v>#DIV/0!</v>
      </c>
      <c r="Q929" t="str">
        <f t="shared" si="86"/>
        <v>music</v>
      </c>
      <c r="R929" s="12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6">
        <f t="shared" si="84"/>
        <v>10.86206896551724</v>
      </c>
      <c r="P930" s="6">
        <f t="shared" si="85"/>
        <v>56.25</v>
      </c>
      <c r="Q930" t="str">
        <f t="shared" si="86"/>
        <v>music</v>
      </c>
      <c r="R930" s="12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6">
        <f t="shared" si="84"/>
        <v>0</v>
      </c>
      <c r="P931" s="6" t="e">
        <f t="shared" si="85"/>
        <v>#DIV/0!</v>
      </c>
      <c r="Q931" t="str">
        <f t="shared" si="86"/>
        <v>music</v>
      </c>
      <c r="R931" s="12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6">
        <f t="shared" si="84"/>
        <v>38.333333333333336</v>
      </c>
      <c r="P932" s="6">
        <f t="shared" si="85"/>
        <v>69</v>
      </c>
      <c r="Q932" t="str">
        <f t="shared" si="86"/>
        <v>music</v>
      </c>
      <c r="R932" s="1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6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s="12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6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s="12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6">
        <f t="shared" si="84"/>
        <v>6</v>
      </c>
      <c r="P935" s="6">
        <f t="shared" si="85"/>
        <v>60</v>
      </c>
      <c r="Q935" t="str">
        <f t="shared" si="86"/>
        <v>music</v>
      </c>
      <c r="R935" s="12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6">
        <f t="shared" si="84"/>
        <v>30.4</v>
      </c>
      <c r="P936" s="6">
        <f t="shared" si="85"/>
        <v>50.666666666666664</v>
      </c>
      <c r="Q936" t="str">
        <f t="shared" si="86"/>
        <v>music</v>
      </c>
      <c r="R936" s="12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6">
        <f t="shared" si="84"/>
        <v>1.4285714285714286</v>
      </c>
      <c r="P937" s="6">
        <f t="shared" si="85"/>
        <v>25</v>
      </c>
      <c r="Q937" t="str">
        <f t="shared" si="86"/>
        <v>music</v>
      </c>
      <c r="R937" s="12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6">
        <f t="shared" si="84"/>
        <v>0</v>
      </c>
      <c r="P938" s="6" t="e">
        <f t="shared" si="85"/>
        <v>#DIV/0!</v>
      </c>
      <c r="Q938" t="str">
        <f t="shared" si="86"/>
        <v>music</v>
      </c>
      <c r="R938" s="12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6">
        <f t="shared" si="84"/>
        <v>1.1428571428571428</v>
      </c>
      <c r="P939" s="6">
        <f t="shared" si="85"/>
        <v>20</v>
      </c>
      <c r="Q939" t="str">
        <f t="shared" si="86"/>
        <v>music</v>
      </c>
      <c r="R939" s="12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6">
        <f t="shared" si="84"/>
        <v>0.35714285714285715</v>
      </c>
      <c r="P940" s="6">
        <f t="shared" si="85"/>
        <v>25</v>
      </c>
      <c r="Q940" t="str">
        <f t="shared" si="86"/>
        <v>music</v>
      </c>
      <c r="R940" s="12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6">
        <f t="shared" si="84"/>
        <v>1.4545454545454546</v>
      </c>
      <c r="P941" s="6">
        <f t="shared" si="85"/>
        <v>20</v>
      </c>
      <c r="Q941" t="str">
        <f t="shared" si="86"/>
        <v>music</v>
      </c>
      <c r="R941" s="12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6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s="1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6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s="12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6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s="12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6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s="12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6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s="12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6">
        <f t="shared" si="84"/>
        <v>2.484</v>
      </c>
      <c r="P947" s="6">
        <f t="shared" si="85"/>
        <v>155.25</v>
      </c>
      <c r="Q947" t="str">
        <f t="shared" si="86"/>
        <v>technology</v>
      </c>
      <c r="R947" s="12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6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s="12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6">
        <f t="shared" si="84"/>
        <v>0</v>
      </c>
      <c r="P949" s="6" t="e">
        <f t="shared" si="85"/>
        <v>#DIV/0!</v>
      </c>
      <c r="Q949" t="str">
        <f t="shared" si="86"/>
        <v>technology</v>
      </c>
      <c r="R949" s="12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6">
        <f t="shared" si="84"/>
        <v>12</v>
      </c>
      <c r="P950" s="6">
        <f t="shared" si="85"/>
        <v>60</v>
      </c>
      <c r="Q950" t="str">
        <f t="shared" si="86"/>
        <v>technology</v>
      </c>
      <c r="R950" s="12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6">
        <f t="shared" si="84"/>
        <v>1.365</v>
      </c>
      <c r="P951" s="6">
        <f t="shared" si="85"/>
        <v>39</v>
      </c>
      <c r="Q951" t="str">
        <f t="shared" si="86"/>
        <v>technology</v>
      </c>
      <c r="R951" s="12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6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s="1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6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s="12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6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s="12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6">
        <f t="shared" si="84"/>
        <v>0.84</v>
      </c>
      <c r="P955" s="6">
        <f t="shared" si="85"/>
        <v>25.2</v>
      </c>
      <c r="Q955" t="str">
        <f t="shared" si="86"/>
        <v>technology</v>
      </c>
      <c r="R955" s="12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6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s="12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6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s="12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6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s="12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6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s="12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6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s="12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6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s="12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6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s="12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6">
        <f t="shared" ref="O963:O1026" si="90">E963/D963*100</f>
        <v>42.188421052631583</v>
      </c>
      <c r="P963" s="6">
        <f t="shared" ref="P963:P1026" si="91">E963/L963</f>
        <v>364.35454545454547</v>
      </c>
      <c r="Q963" t="str">
        <f t="shared" ref="Q963:Q1026" si="92">LEFT(N963,SEARCH("/",N963)-1)</f>
        <v>technology</v>
      </c>
      <c r="R963" s="12" t="str">
        <f t="shared" ref="R963:R1026" si="93">RIGHT(N963,LEN(N963)-FIND("/",N963))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6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s="12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6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s="12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6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s="12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6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s="12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6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s="12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6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s="12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6">
        <f t="shared" si="90"/>
        <v>1.325</v>
      </c>
      <c r="P970" s="6">
        <f t="shared" si="91"/>
        <v>26.5</v>
      </c>
      <c r="Q970" t="str">
        <f t="shared" si="92"/>
        <v>technology</v>
      </c>
      <c r="R970" s="12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6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s="12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6">
        <f t="shared" si="90"/>
        <v>45.92</v>
      </c>
      <c r="P972" s="6">
        <f t="shared" si="91"/>
        <v>164</v>
      </c>
      <c r="Q972" t="str">
        <f t="shared" si="92"/>
        <v>technology</v>
      </c>
      <c r="R972" s="1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6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s="12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6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s="12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6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s="12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6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s="12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6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s="12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6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s="12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6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s="12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6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s="12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6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s="12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6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s="1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6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s="12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6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s="12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6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s="12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6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s="12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6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s="12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6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s="12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6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s="12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6">
        <f t="shared" si="90"/>
        <v>0</v>
      </c>
      <c r="P990" s="6" t="e">
        <f t="shared" si="91"/>
        <v>#DIV/0!</v>
      </c>
      <c r="Q990" t="str">
        <f t="shared" si="92"/>
        <v>technology</v>
      </c>
      <c r="R990" s="12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6">
        <f t="shared" si="90"/>
        <v>16.77</v>
      </c>
      <c r="P991" s="6">
        <f t="shared" si="91"/>
        <v>52.40625</v>
      </c>
      <c r="Q991" t="str">
        <f t="shared" si="92"/>
        <v>technology</v>
      </c>
      <c r="R991" s="12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6">
        <f t="shared" si="90"/>
        <v>0.104</v>
      </c>
      <c r="P992" s="6">
        <f t="shared" si="91"/>
        <v>13</v>
      </c>
      <c r="Q992" t="str">
        <f t="shared" si="92"/>
        <v>technology</v>
      </c>
      <c r="R992" s="1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6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s="12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6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s="12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6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s="12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6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s="12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6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s="12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6">
        <f t="shared" si="90"/>
        <v>1.625</v>
      </c>
      <c r="P998" s="6">
        <f t="shared" si="91"/>
        <v>13</v>
      </c>
      <c r="Q998" t="str">
        <f t="shared" si="92"/>
        <v>technology</v>
      </c>
      <c r="R998" s="12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6">
        <f t="shared" si="90"/>
        <v>1.3</v>
      </c>
      <c r="P999" s="6">
        <f t="shared" si="91"/>
        <v>8.125</v>
      </c>
      <c r="Q999" t="str">
        <f t="shared" si="92"/>
        <v>technology</v>
      </c>
      <c r="R999" s="12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6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s="12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6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s="12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6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s="12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6">
        <f t="shared" si="90"/>
        <v>104</v>
      </c>
      <c r="P1003" s="6">
        <f t="shared" si="91"/>
        <v>1300</v>
      </c>
      <c r="Q1003" t="str">
        <f t="shared" si="92"/>
        <v>technology</v>
      </c>
      <c r="R1003" s="12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6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s="12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6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s="12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6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s="12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6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s="12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6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s="12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6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s="12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6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s="12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6">
        <f t="shared" si="90"/>
        <v>13.13</v>
      </c>
      <c r="P1011" s="6">
        <f t="shared" si="91"/>
        <v>65</v>
      </c>
      <c r="Q1011" t="str">
        <f t="shared" si="92"/>
        <v>technology</v>
      </c>
      <c r="R1011" s="12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6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s="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6">
        <f t="shared" si="90"/>
        <v>0.375</v>
      </c>
      <c r="P1013" s="6">
        <f t="shared" si="91"/>
        <v>75</v>
      </c>
      <c r="Q1013" t="str">
        <f t="shared" si="92"/>
        <v>technology</v>
      </c>
      <c r="R1013" s="12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6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s="12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6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s="12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6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s="12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6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s="12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6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s="12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6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s="12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6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s="12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6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s="12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6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s="1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6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s="12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6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s="12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6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s="12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6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s="12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6">
        <f t="shared" ref="O1027:O1090" si="96">E1027/D1027*100</f>
        <v>109.92831428571431</v>
      </c>
      <c r="P1027" s="6">
        <f t="shared" ref="P1027:P1090" si="97">E1027/L1027</f>
        <v>71.848571428571432</v>
      </c>
      <c r="Q1027" t="str">
        <f t="shared" ref="Q1027:Q1090" si="98">LEFT(N1027,SEARCH("/",N1027)-1)</f>
        <v>music</v>
      </c>
      <c r="R1027" s="12" t="str">
        <f t="shared" ref="R1027:R1090" si="99">RIGHT(N1027,LEN(N1027)-FIND("/",N1027))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6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s="12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6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s="12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6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s="12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6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s="12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6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s="1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6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s="12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6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s="12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6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s="12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6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s="12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6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s="12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6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s="12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6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s="12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6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s="12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6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s="12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6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s="1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6">
        <f t="shared" si="96"/>
        <v>0</v>
      </c>
      <c r="P1043" s="6" t="e">
        <f t="shared" si="97"/>
        <v>#DIV/0!</v>
      </c>
      <c r="Q1043" t="str">
        <f t="shared" si="98"/>
        <v>journalism</v>
      </c>
      <c r="R1043" s="12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6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s="12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6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s="12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6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s="12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6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s="12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6">
        <f t="shared" si="96"/>
        <v>0</v>
      </c>
      <c r="P1048" s="6" t="e">
        <f t="shared" si="97"/>
        <v>#DIV/0!</v>
      </c>
      <c r="Q1048" t="str">
        <f t="shared" si="98"/>
        <v>journalism</v>
      </c>
      <c r="R1048" s="12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6">
        <f t="shared" si="96"/>
        <v>0.05</v>
      </c>
      <c r="P1049" s="6">
        <f t="shared" si="97"/>
        <v>1</v>
      </c>
      <c r="Q1049" t="str">
        <f t="shared" si="98"/>
        <v>journalism</v>
      </c>
      <c r="R1049" s="12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6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s="12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6">
        <f t="shared" si="96"/>
        <v>0</v>
      </c>
      <c r="P1051" s="6" t="e">
        <f t="shared" si="97"/>
        <v>#DIV/0!</v>
      </c>
      <c r="Q1051" t="str">
        <f t="shared" si="98"/>
        <v>journalism</v>
      </c>
      <c r="R1051" s="12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6">
        <f t="shared" si="96"/>
        <v>0</v>
      </c>
      <c r="P1052" s="6" t="e">
        <f t="shared" si="97"/>
        <v>#DIV/0!</v>
      </c>
      <c r="Q1052" t="str">
        <f t="shared" si="98"/>
        <v>journalism</v>
      </c>
      <c r="R1052" s="1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6">
        <f t="shared" si="96"/>
        <v>0</v>
      </c>
      <c r="P1053" s="6" t="e">
        <f t="shared" si="97"/>
        <v>#DIV/0!</v>
      </c>
      <c r="Q1053" t="str">
        <f t="shared" si="98"/>
        <v>journalism</v>
      </c>
      <c r="R1053" s="12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6">
        <f t="shared" si="96"/>
        <v>0</v>
      </c>
      <c r="P1054" s="6" t="e">
        <f t="shared" si="97"/>
        <v>#DIV/0!</v>
      </c>
      <c r="Q1054" t="str">
        <f t="shared" si="98"/>
        <v>journalism</v>
      </c>
      <c r="R1054" s="12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6">
        <f t="shared" si="96"/>
        <v>1</v>
      </c>
      <c r="P1055" s="6">
        <f t="shared" si="97"/>
        <v>15</v>
      </c>
      <c r="Q1055" t="str">
        <f t="shared" si="98"/>
        <v>journalism</v>
      </c>
      <c r="R1055" s="12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6">
        <f t="shared" si="96"/>
        <v>0</v>
      </c>
      <c r="P1056" s="6" t="e">
        <f t="shared" si="97"/>
        <v>#DIV/0!</v>
      </c>
      <c r="Q1056" t="str">
        <f t="shared" si="98"/>
        <v>journalism</v>
      </c>
      <c r="R1056" s="12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6">
        <f t="shared" si="96"/>
        <v>0</v>
      </c>
      <c r="P1057" s="6" t="e">
        <f t="shared" si="97"/>
        <v>#DIV/0!</v>
      </c>
      <c r="Q1057" t="str">
        <f t="shared" si="98"/>
        <v>journalism</v>
      </c>
      <c r="R1057" s="12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6">
        <f t="shared" si="96"/>
        <v>0</v>
      </c>
      <c r="P1058" s="6" t="e">
        <f t="shared" si="97"/>
        <v>#DIV/0!</v>
      </c>
      <c r="Q1058" t="str">
        <f t="shared" si="98"/>
        <v>journalism</v>
      </c>
      <c r="R1058" s="12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6">
        <f t="shared" si="96"/>
        <v>0</v>
      </c>
      <c r="P1059" s="6" t="e">
        <f t="shared" si="97"/>
        <v>#DIV/0!</v>
      </c>
      <c r="Q1059" t="str">
        <f t="shared" si="98"/>
        <v>journalism</v>
      </c>
      <c r="R1059" s="12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6">
        <f t="shared" si="96"/>
        <v>0</v>
      </c>
      <c r="P1060" s="6" t="e">
        <f t="shared" si="97"/>
        <v>#DIV/0!</v>
      </c>
      <c r="Q1060" t="str">
        <f t="shared" si="98"/>
        <v>journalism</v>
      </c>
      <c r="R1060" s="12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6">
        <f t="shared" si="96"/>
        <v>0</v>
      </c>
      <c r="P1061" s="6" t="e">
        <f t="shared" si="97"/>
        <v>#DIV/0!</v>
      </c>
      <c r="Q1061" t="str">
        <f t="shared" si="98"/>
        <v>journalism</v>
      </c>
      <c r="R1061" s="12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6">
        <f t="shared" si="96"/>
        <v>1</v>
      </c>
      <c r="P1062" s="6">
        <f t="shared" si="97"/>
        <v>50</v>
      </c>
      <c r="Q1062" t="str">
        <f t="shared" si="98"/>
        <v>journalism</v>
      </c>
      <c r="R1062" s="1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6">
        <f t="shared" si="96"/>
        <v>0</v>
      </c>
      <c r="P1063" s="6" t="e">
        <f t="shared" si="97"/>
        <v>#DIV/0!</v>
      </c>
      <c r="Q1063" t="str">
        <f t="shared" si="98"/>
        <v>journalism</v>
      </c>
      <c r="R1063" s="12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6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s="12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6">
        <f t="shared" si="96"/>
        <v>0</v>
      </c>
      <c r="P1065" s="6" t="e">
        <f t="shared" si="97"/>
        <v>#DIV/0!</v>
      </c>
      <c r="Q1065" t="str">
        <f t="shared" si="98"/>
        <v>journalism</v>
      </c>
      <c r="R1065" s="12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6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s="12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6">
        <f t="shared" si="96"/>
        <v>2.7</v>
      </c>
      <c r="P1067" s="6">
        <f t="shared" si="97"/>
        <v>16.2</v>
      </c>
      <c r="Q1067" t="str">
        <f t="shared" si="98"/>
        <v>games</v>
      </c>
      <c r="R1067" s="12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6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s="12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6">
        <f t="shared" si="96"/>
        <v>26</v>
      </c>
      <c r="P1069" s="6">
        <f t="shared" si="97"/>
        <v>13</v>
      </c>
      <c r="Q1069" t="str">
        <f t="shared" si="98"/>
        <v>games</v>
      </c>
      <c r="R1069" s="12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6">
        <f t="shared" si="96"/>
        <v>0.15</v>
      </c>
      <c r="P1070" s="6">
        <f t="shared" si="97"/>
        <v>11.25</v>
      </c>
      <c r="Q1070" t="str">
        <f t="shared" si="98"/>
        <v>games</v>
      </c>
      <c r="R1070" s="12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6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s="12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6">
        <f t="shared" si="96"/>
        <v>0.70000000000000007</v>
      </c>
      <c r="P1072" s="6">
        <f t="shared" si="97"/>
        <v>35</v>
      </c>
      <c r="Q1072" t="str">
        <f t="shared" si="98"/>
        <v>games</v>
      </c>
      <c r="R1072" s="1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6">
        <f t="shared" si="96"/>
        <v>0</v>
      </c>
      <c r="P1073" s="6" t="e">
        <f t="shared" si="97"/>
        <v>#DIV/0!</v>
      </c>
      <c r="Q1073" t="str">
        <f t="shared" si="98"/>
        <v>games</v>
      </c>
      <c r="R1073" s="12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6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s="12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6">
        <f t="shared" si="96"/>
        <v>1.3333333333333335</v>
      </c>
      <c r="P1075" s="6">
        <f t="shared" si="97"/>
        <v>10</v>
      </c>
      <c r="Q1075" t="str">
        <f t="shared" si="98"/>
        <v>games</v>
      </c>
      <c r="R1075" s="12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6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s="12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6">
        <f t="shared" si="96"/>
        <v>4.5</v>
      </c>
      <c r="P1077" s="6">
        <f t="shared" si="97"/>
        <v>15</v>
      </c>
      <c r="Q1077" t="str">
        <f t="shared" si="98"/>
        <v>games</v>
      </c>
      <c r="R1077" s="12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6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s="12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6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s="12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6">
        <f t="shared" si="96"/>
        <v>7.5</v>
      </c>
      <c r="P1080" s="6">
        <f t="shared" si="97"/>
        <v>9</v>
      </c>
      <c r="Q1080" t="str">
        <f t="shared" si="98"/>
        <v>games</v>
      </c>
      <c r="R1080" s="12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6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s="12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6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s="1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6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s="12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6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s="12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6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s="12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6">
        <f t="shared" si="96"/>
        <v>0</v>
      </c>
      <c r="P1086" s="6" t="e">
        <f t="shared" si="97"/>
        <v>#DIV/0!</v>
      </c>
      <c r="Q1086" t="str">
        <f t="shared" si="98"/>
        <v>games</v>
      </c>
      <c r="R1086" s="12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6">
        <f t="shared" si="96"/>
        <v>3.42</v>
      </c>
      <c r="P1087" s="6">
        <f t="shared" si="97"/>
        <v>114</v>
      </c>
      <c r="Q1087" t="str">
        <f t="shared" si="98"/>
        <v>games</v>
      </c>
      <c r="R1087" s="12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6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s="12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6">
        <f t="shared" si="96"/>
        <v>0</v>
      </c>
      <c r="P1089" s="6" t="e">
        <f t="shared" si="97"/>
        <v>#DIV/0!</v>
      </c>
      <c r="Q1089" t="str">
        <f t="shared" si="98"/>
        <v>games</v>
      </c>
      <c r="R1089" s="12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6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s="12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6">
        <f t="shared" ref="O1091:O1154" si="102">E1091/D1091*100</f>
        <v>7.8266666666666662</v>
      </c>
      <c r="P1091" s="6">
        <f t="shared" ref="P1091:P1154" si="103">E1091/L1091</f>
        <v>23.959183673469386</v>
      </c>
      <c r="Q1091" t="str">
        <f t="shared" ref="Q1091:Q1154" si="104">LEFT(N1091,SEARCH("/",N1091)-1)</f>
        <v>games</v>
      </c>
      <c r="R1091" s="12" t="str">
        <f t="shared" ref="R1091:R1154" si="105">RIGHT(N1091,LEN(N1091)-FIND("/",N1091))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6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s="1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6">
        <f t="shared" si="102"/>
        <v>12.5</v>
      </c>
      <c r="P1093" s="6">
        <f t="shared" si="103"/>
        <v>12.5</v>
      </c>
      <c r="Q1093" t="str">
        <f t="shared" si="104"/>
        <v>games</v>
      </c>
      <c r="R1093" s="12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6">
        <f t="shared" si="102"/>
        <v>1.05</v>
      </c>
      <c r="P1094" s="6">
        <f t="shared" si="103"/>
        <v>3</v>
      </c>
      <c r="Q1094" t="str">
        <f t="shared" si="104"/>
        <v>games</v>
      </c>
      <c r="R1094" s="12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6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s="12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6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s="12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6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s="12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6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s="12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6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s="12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6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s="12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6">
        <f t="shared" si="102"/>
        <v>0.5</v>
      </c>
      <c r="P1101" s="6">
        <f t="shared" si="103"/>
        <v>25</v>
      </c>
      <c r="Q1101" t="str">
        <f t="shared" si="104"/>
        <v>games</v>
      </c>
      <c r="R1101" s="12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6">
        <f t="shared" si="102"/>
        <v>2.5</v>
      </c>
      <c r="P1102" s="6">
        <f t="shared" si="103"/>
        <v>10</v>
      </c>
      <c r="Q1102" t="str">
        <f t="shared" si="104"/>
        <v>games</v>
      </c>
      <c r="R1102" s="1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6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s="12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6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s="12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6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s="12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6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s="12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6">
        <f t="shared" si="102"/>
        <v>0.159</v>
      </c>
      <c r="P1107" s="6">
        <f t="shared" si="103"/>
        <v>71.55</v>
      </c>
      <c r="Q1107" t="str">
        <f t="shared" si="104"/>
        <v>games</v>
      </c>
      <c r="R1107" s="12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6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s="12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6">
        <f t="shared" si="102"/>
        <v>0</v>
      </c>
      <c r="P1109" s="6" t="e">
        <f t="shared" si="103"/>
        <v>#DIV/0!</v>
      </c>
      <c r="Q1109" t="str">
        <f t="shared" si="104"/>
        <v>games</v>
      </c>
      <c r="R1109" s="12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6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s="12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6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s="12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6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s="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6">
        <f t="shared" si="102"/>
        <v>0.04</v>
      </c>
      <c r="P1113" s="6">
        <f t="shared" si="103"/>
        <v>1</v>
      </c>
      <c r="Q1113" t="str">
        <f t="shared" si="104"/>
        <v>games</v>
      </c>
      <c r="R1113" s="12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6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s="12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6">
        <f t="shared" si="102"/>
        <v>0.5</v>
      </c>
      <c r="P1115" s="6">
        <f t="shared" si="103"/>
        <v>5</v>
      </c>
      <c r="Q1115" t="str">
        <f t="shared" si="104"/>
        <v>games</v>
      </c>
      <c r="R1115" s="12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6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s="12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6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s="12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6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s="12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6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s="12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6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s="12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6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s="12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6">
        <f t="shared" si="102"/>
        <v>0</v>
      </c>
      <c r="P1122" s="6" t="e">
        <f t="shared" si="103"/>
        <v>#DIV/0!</v>
      </c>
      <c r="Q1122" t="str">
        <f t="shared" si="104"/>
        <v>games</v>
      </c>
      <c r="R1122" s="1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6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s="12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6">
        <f t="shared" si="102"/>
        <v>0</v>
      </c>
      <c r="P1124" s="6" t="e">
        <f t="shared" si="103"/>
        <v>#DIV/0!</v>
      </c>
      <c r="Q1124" t="str">
        <f t="shared" si="104"/>
        <v>games</v>
      </c>
      <c r="R1124" s="12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6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s="12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6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s="12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6">
        <f t="shared" si="102"/>
        <v>0</v>
      </c>
      <c r="P1127" s="6" t="e">
        <f t="shared" si="103"/>
        <v>#DIV/0!</v>
      </c>
      <c r="Q1127" t="str">
        <f t="shared" si="104"/>
        <v>games</v>
      </c>
      <c r="R1127" s="12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6">
        <f t="shared" si="102"/>
        <v>0.5</v>
      </c>
      <c r="P1128" s="6">
        <f t="shared" si="103"/>
        <v>5</v>
      </c>
      <c r="Q1128" t="str">
        <f t="shared" si="104"/>
        <v>games</v>
      </c>
      <c r="R1128" s="12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6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s="12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6">
        <f t="shared" si="102"/>
        <v>0.1</v>
      </c>
      <c r="P1130" s="6">
        <f t="shared" si="103"/>
        <v>1</v>
      </c>
      <c r="Q1130" t="str">
        <f t="shared" si="104"/>
        <v>games</v>
      </c>
      <c r="R1130" s="12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6">
        <f t="shared" si="102"/>
        <v>0.105</v>
      </c>
      <c r="P1131" s="6">
        <f t="shared" si="103"/>
        <v>10.5</v>
      </c>
      <c r="Q1131" t="str">
        <f t="shared" si="104"/>
        <v>games</v>
      </c>
      <c r="R1131" s="12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6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s="1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6">
        <f t="shared" si="102"/>
        <v>0</v>
      </c>
      <c r="P1133" s="6" t="e">
        <f t="shared" si="103"/>
        <v>#DIV/0!</v>
      </c>
      <c r="Q1133" t="str">
        <f t="shared" si="104"/>
        <v>games</v>
      </c>
      <c r="R1133" s="12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6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s="12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6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s="12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6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s="12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6">
        <f t="shared" si="102"/>
        <v>5</v>
      </c>
      <c r="P1137" s="6">
        <f t="shared" si="103"/>
        <v>50</v>
      </c>
      <c r="Q1137" t="str">
        <f t="shared" si="104"/>
        <v>games</v>
      </c>
      <c r="R1137" s="12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6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s="12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6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s="12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6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s="12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6">
        <f t="shared" si="102"/>
        <v>6.25E-2</v>
      </c>
      <c r="P1141" s="6">
        <f t="shared" si="103"/>
        <v>5</v>
      </c>
      <c r="Q1141" t="str">
        <f t="shared" si="104"/>
        <v>games</v>
      </c>
      <c r="R1141" s="12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6">
        <f t="shared" si="102"/>
        <v>0</v>
      </c>
      <c r="P1142" s="6" t="e">
        <f t="shared" si="103"/>
        <v>#DIV/0!</v>
      </c>
      <c r="Q1142" t="str">
        <f t="shared" si="104"/>
        <v>games</v>
      </c>
      <c r="R1142" s="1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6">
        <f t="shared" si="102"/>
        <v>0</v>
      </c>
      <c r="P1143" s="6" t="e">
        <f t="shared" si="103"/>
        <v>#DIV/0!</v>
      </c>
      <c r="Q1143" t="str">
        <f t="shared" si="104"/>
        <v>games</v>
      </c>
      <c r="R1143" s="12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6">
        <f t="shared" si="102"/>
        <v>0</v>
      </c>
      <c r="P1144" s="6" t="e">
        <f t="shared" si="103"/>
        <v>#DIV/0!</v>
      </c>
      <c r="Q1144" t="str">
        <f t="shared" si="104"/>
        <v>games</v>
      </c>
      <c r="R1144" s="12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6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s="12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6">
        <f t="shared" si="102"/>
        <v>0</v>
      </c>
      <c r="P1146" s="6" t="e">
        <f t="shared" si="103"/>
        <v>#DIV/0!</v>
      </c>
      <c r="Q1146" t="str">
        <f t="shared" si="104"/>
        <v>food</v>
      </c>
      <c r="R1146" s="12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6">
        <f t="shared" si="102"/>
        <v>0.125</v>
      </c>
      <c r="P1147" s="6">
        <f t="shared" si="103"/>
        <v>100</v>
      </c>
      <c r="Q1147" t="str">
        <f t="shared" si="104"/>
        <v>food</v>
      </c>
      <c r="R1147" s="12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6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s="12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6">
        <f t="shared" si="102"/>
        <v>0</v>
      </c>
      <c r="P1149" s="6" t="e">
        <f t="shared" si="103"/>
        <v>#DIV/0!</v>
      </c>
      <c r="Q1149" t="str">
        <f t="shared" si="104"/>
        <v>food</v>
      </c>
      <c r="R1149" s="12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6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s="12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6">
        <f t="shared" si="102"/>
        <v>0.15</v>
      </c>
      <c r="P1151" s="6">
        <f t="shared" si="103"/>
        <v>37.5</v>
      </c>
      <c r="Q1151" t="str">
        <f t="shared" si="104"/>
        <v>food</v>
      </c>
      <c r="R1151" s="12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6">
        <f t="shared" si="102"/>
        <v>10.08</v>
      </c>
      <c r="P1152" s="6">
        <f t="shared" si="103"/>
        <v>42</v>
      </c>
      <c r="Q1152" t="str">
        <f t="shared" si="104"/>
        <v>food</v>
      </c>
      <c r="R1152" s="1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6">
        <f t="shared" si="102"/>
        <v>0</v>
      </c>
      <c r="P1153" s="6" t="e">
        <f t="shared" si="103"/>
        <v>#DIV/0!</v>
      </c>
      <c r="Q1153" t="str">
        <f t="shared" si="104"/>
        <v>food</v>
      </c>
      <c r="R1153" s="12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6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s="12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6">
        <f t="shared" ref="O1155:O1218" si="108">E1155/D1155*100</f>
        <v>0.625</v>
      </c>
      <c r="P1155" s="6">
        <f t="shared" ref="P1155:P1218" si="109">E1155/L1155</f>
        <v>50</v>
      </c>
      <c r="Q1155" t="str">
        <f t="shared" ref="Q1155:Q1218" si="110">LEFT(N1155,SEARCH("/",N1155)-1)</f>
        <v>food</v>
      </c>
      <c r="R1155" s="12" t="str">
        <f t="shared" ref="R1155:R1218" si="111">RIGHT(N1155,LEN(N1155)-FIND("/",N1155))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6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s="12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6">
        <f t="shared" si="108"/>
        <v>0.752</v>
      </c>
      <c r="P1157" s="6">
        <f t="shared" si="109"/>
        <v>23.5</v>
      </c>
      <c r="Q1157" t="str">
        <f t="shared" si="110"/>
        <v>food</v>
      </c>
      <c r="R1157" s="12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6">
        <f t="shared" si="108"/>
        <v>0</v>
      </c>
      <c r="P1158" s="6" t="e">
        <f t="shared" si="109"/>
        <v>#DIV/0!</v>
      </c>
      <c r="Q1158" t="str">
        <f t="shared" si="110"/>
        <v>food</v>
      </c>
      <c r="R1158" s="12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6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s="12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6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s="12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6">
        <f t="shared" si="108"/>
        <v>0</v>
      </c>
      <c r="P1161" s="6" t="e">
        <f t="shared" si="109"/>
        <v>#DIV/0!</v>
      </c>
      <c r="Q1161" t="str">
        <f t="shared" si="110"/>
        <v>food</v>
      </c>
      <c r="R1161" s="12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6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s="12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6">
        <f t="shared" si="108"/>
        <v>0</v>
      </c>
      <c r="P1163" s="6" t="e">
        <f t="shared" si="109"/>
        <v>#DIV/0!</v>
      </c>
      <c r="Q1163" t="str">
        <f t="shared" si="110"/>
        <v>food</v>
      </c>
      <c r="R1163" s="12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6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s="12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6">
        <f t="shared" si="108"/>
        <v>0</v>
      </c>
      <c r="P1165" s="6" t="e">
        <f t="shared" si="109"/>
        <v>#DIV/0!</v>
      </c>
      <c r="Q1165" t="str">
        <f t="shared" si="110"/>
        <v>food</v>
      </c>
      <c r="R1165" s="12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6">
        <f t="shared" si="108"/>
        <v>0</v>
      </c>
      <c r="P1166" s="6" t="e">
        <f t="shared" si="109"/>
        <v>#DIV/0!</v>
      </c>
      <c r="Q1166" t="str">
        <f t="shared" si="110"/>
        <v>food</v>
      </c>
      <c r="R1166" s="12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6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s="12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6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s="12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6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s="12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6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s="12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6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s="12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6">
        <f t="shared" si="108"/>
        <v>0.4</v>
      </c>
      <c r="P1172" s="6">
        <f t="shared" si="109"/>
        <v>50</v>
      </c>
      <c r="Q1172" t="str">
        <f t="shared" si="110"/>
        <v>food</v>
      </c>
      <c r="R1172" s="1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6">
        <f t="shared" si="108"/>
        <v>0.1</v>
      </c>
      <c r="P1173" s="6">
        <f t="shared" si="109"/>
        <v>25</v>
      </c>
      <c r="Q1173" t="str">
        <f t="shared" si="110"/>
        <v>food</v>
      </c>
      <c r="R1173" s="12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6">
        <f t="shared" si="108"/>
        <v>0</v>
      </c>
      <c r="P1174" s="6" t="e">
        <f t="shared" si="109"/>
        <v>#DIV/0!</v>
      </c>
      <c r="Q1174" t="str">
        <f t="shared" si="110"/>
        <v>food</v>
      </c>
      <c r="R1174" s="12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6">
        <f t="shared" si="108"/>
        <v>2.4E-2</v>
      </c>
      <c r="P1175" s="6">
        <f t="shared" si="109"/>
        <v>30</v>
      </c>
      <c r="Q1175" t="str">
        <f t="shared" si="110"/>
        <v>food</v>
      </c>
      <c r="R1175" s="12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6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s="12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6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s="12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6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s="12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6">
        <f t="shared" si="108"/>
        <v>0</v>
      </c>
      <c r="P1179" s="6" t="e">
        <f t="shared" si="109"/>
        <v>#DIV/0!</v>
      </c>
      <c r="Q1179" t="str">
        <f t="shared" si="110"/>
        <v>food</v>
      </c>
      <c r="R1179" s="12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6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s="12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6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s="12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6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s="1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6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s="12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6">
        <f t="shared" si="108"/>
        <v>4.2</v>
      </c>
      <c r="P1184" s="6">
        <f t="shared" si="109"/>
        <v>10.5</v>
      </c>
      <c r="Q1184" t="str">
        <f t="shared" si="110"/>
        <v>food</v>
      </c>
      <c r="R1184" s="12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6">
        <f t="shared" si="108"/>
        <v>4</v>
      </c>
      <c r="P1185" s="6">
        <f t="shared" si="109"/>
        <v>33.333333333333336</v>
      </c>
      <c r="Q1185" t="str">
        <f t="shared" si="110"/>
        <v>food</v>
      </c>
      <c r="R1185" s="12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6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s="12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6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s="12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6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s="12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58" hidden="1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6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s="12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6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s="12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6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s="12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6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s="1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6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s="12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6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s="12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6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s="12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6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s="12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6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s="12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6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s="12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6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s="12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6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s="12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6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s="12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6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s="1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6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s="12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6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s="12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6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s="12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6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s="12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6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s="12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6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s="12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6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s="12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6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s="12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6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s="12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6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s="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6">
        <f t="shared" si="108"/>
        <v>101.1</v>
      </c>
      <c r="P1213" s="6">
        <f t="shared" si="109"/>
        <v>168.5</v>
      </c>
      <c r="Q1213" t="str">
        <f t="shared" si="110"/>
        <v>photography</v>
      </c>
      <c r="R1213" s="12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6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s="12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6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s="12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6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s="12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6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s="12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6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s="12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6">
        <f t="shared" ref="O1219:O1282" si="114">E1219/D1219*100</f>
        <v>102.60000000000001</v>
      </c>
      <c r="P1219" s="6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s="12" t="str">
        <f t="shared" ref="R1219:R1282" si="117">RIGHT(N1219,LEN(N1219)-FIND("/",N1219))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6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s="12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6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s="12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6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s="1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6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s="12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6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s="12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6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s="12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6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s="12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6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s="12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6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s="12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6">
        <f t="shared" si="114"/>
        <v>0</v>
      </c>
      <c r="P1229" s="6" t="e">
        <f t="shared" si="115"/>
        <v>#DIV/0!</v>
      </c>
      <c r="Q1229" t="str">
        <f t="shared" si="116"/>
        <v>music</v>
      </c>
      <c r="R1229" s="12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6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s="12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6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s="12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6">
        <f t="shared" si="114"/>
        <v>0</v>
      </c>
      <c r="P1232" s="6" t="e">
        <f t="shared" si="115"/>
        <v>#DIV/0!</v>
      </c>
      <c r="Q1232" t="str">
        <f t="shared" si="116"/>
        <v>music</v>
      </c>
      <c r="R1232" s="1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6">
        <f t="shared" si="114"/>
        <v>0</v>
      </c>
      <c r="P1233" s="6" t="e">
        <f t="shared" si="115"/>
        <v>#DIV/0!</v>
      </c>
      <c r="Q1233" t="str">
        <f t="shared" si="116"/>
        <v>music</v>
      </c>
      <c r="R1233" s="12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6">
        <f t="shared" si="114"/>
        <v>0.8</v>
      </c>
      <c r="P1234" s="6">
        <f t="shared" si="115"/>
        <v>40</v>
      </c>
      <c r="Q1234" t="str">
        <f t="shared" si="116"/>
        <v>music</v>
      </c>
      <c r="R1234" s="12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6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s="12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6">
        <f t="shared" si="114"/>
        <v>0</v>
      </c>
      <c r="P1236" s="6" t="e">
        <f t="shared" si="115"/>
        <v>#DIV/0!</v>
      </c>
      <c r="Q1236" t="str">
        <f t="shared" si="116"/>
        <v>music</v>
      </c>
      <c r="R1236" s="12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6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s="12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6">
        <f t="shared" si="114"/>
        <v>0</v>
      </c>
      <c r="P1238" s="6" t="e">
        <f t="shared" si="115"/>
        <v>#DIV/0!</v>
      </c>
      <c r="Q1238" t="str">
        <f t="shared" si="116"/>
        <v>music</v>
      </c>
      <c r="R1238" s="12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6">
        <f t="shared" si="114"/>
        <v>0</v>
      </c>
      <c r="P1239" s="6" t="e">
        <f t="shared" si="115"/>
        <v>#DIV/0!</v>
      </c>
      <c r="Q1239" t="str">
        <f t="shared" si="116"/>
        <v>music</v>
      </c>
      <c r="R1239" s="12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6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s="12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6">
        <f t="shared" si="114"/>
        <v>0</v>
      </c>
      <c r="P1241" s="6" t="e">
        <f t="shared" si="115"/>
        <v>#DIV/0!</v>
      </c>
      <c r="Q1241" t="str">
        <f t="shared" si="116"/>
        <v>music</v>
      </c>
      <c r="R1241" s="12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6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s="1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6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s="12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6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s="12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6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s="12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6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s="12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6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s="12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6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s="12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6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s="12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6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s="12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6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s="12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6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s="1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6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s="12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6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s="12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6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s="12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6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s="12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6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s="12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6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s="12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6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s="12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6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s="12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6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s="12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6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s="1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6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s="12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6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s="12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6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s="12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6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s="12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6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s="12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6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s="12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6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s="12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6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s="12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6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s="12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6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s="12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6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s="12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6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s="12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6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s="12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6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s="12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6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s="12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6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s="12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58" hidden="1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6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s="12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6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s="12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6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s="12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6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s="12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6">
        <f t="shared" ref="O1283:O1346" si="120">E1283/D1283*100</f>
        <v>110.71428571428572</v>
      </c>
      <c r="P1283" s="6">
        <f t="shared" ref="P1283:P1346" si="121">E1283/L1283</f>
        <v>104.72972972972973</v>
      </c>
      <c r="Q1283" t="str">
        <f t="shared" ref="Q1283:Q1346" si="122">LEFT(N1283,SEARCH("/",N1283)-1)</f>
        <v>music</v>
      </c>
      <c r="R1283" s="12" t="str">
        <f t="shared" ref="R1283:R1346" si="123">RIGHT(N1283,LEN(N1283)-FIND("/",N1283))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6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s="12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6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s="12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6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s="12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6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s="12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6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s="12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6">
        <f t="shared" si="120"/>
        <v>242</v>
      </c>
      <c r="P1289" s="6">
        <f t="shared" si="121"/>
        <v>24.2</v>
      </c>
      <c r="Q1289" t="str">
        <f t="shared" si="122"/>
        <v>theater</v>
      </c>
      <c r="R1289" s="12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6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s="12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6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s="12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6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s="1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6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s="12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6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s="12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6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s="12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6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s="12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6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s="12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6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s="12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6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s="12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6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s="12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6">
        <f t="shared" si="120"/>
        <v>124</v>
      </c>
      <c r="P1301" s="6">
        <f t="shared" si="121"/>
        <v>135.625</v>
      </c>
      <c r="Q1301" t="str">
        <f t="shared" si="122"/>
        <v>theater</v>
      </c>
      <c r="R1301" s="12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6">
        <f t="shared" si="120"/>
        <v>135</v>
      </c>
      <c r="P1302" s="6">
        <f t="shared" si="121"/>
        <v>168.75</v>
      </c>
      <c r="Q1302" t="str">
        <f t="shared" si="122"/>
        <v>theater</v>
      </c>
      <c r="R1302" s="1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6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s="12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6">
        <f t="shared" si="120"/>
        <v>100</v>
      </c>
      <c r="P1304" s="6">
        <f t="shared" si="121"/>
        <v>50</v>
      </c>
      <c r="Q1304" t="str">
        <f t="shared" si="122"/>
        <v>theater</v>
      </c>
      <c r="R1304" s="12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6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s="12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6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s="12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6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s="12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6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s="12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6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s="12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6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s="12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6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s="12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6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s="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6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s="12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6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s="12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6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s="12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6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s="12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6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s="12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6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s="12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6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s="12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6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s="12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6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s="12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6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s="1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6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s="12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6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s="12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6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s="12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6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s="12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6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s="12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6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s="12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6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s="12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6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s="12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6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s="12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6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s="1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6">
        <f t="shared" si="120"/>
        <v>1.3668</v>
      </c>
      <c r="P1333" s="6">
        <f t="shared" si="121"/>
        <v>100.5</v>
      </c>
      <c r="Q1333" t="str">
        <f t="shared" si="122"/>
        <v>technology</v>
      </c>
      <c r="R1333" s="12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6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s="12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6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s="12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6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s="12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6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s="12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6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s="12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6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s="12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6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s="12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6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s="12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6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s="1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6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s="12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6">
        <f t="shared" si="120"/>
        <v>0.2</v>
      </c>
      <c r="P1344" s="6">
        <f t="shared" si="121"/>
        <v>100</v>
      </c>
      <c r="Q1344" t="str">
        <f t="shared" si="122"/>
        <v>technology</v>
      </c>
      <c r="R1344" s="12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6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s="12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6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s="12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6">
        <f t="shared" ref="O1347:O1410" si="126">E1347/D1347*100</f>
        <v>125</v>
      </c>
      <c r="P1347" s="6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s="12" t="str">
        <f t="shared" ref="R1347:R1410" si="129">RIGHT(N1347,LEN(N1347)-FIND("/",N1347))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6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s="12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6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s="12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6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s="12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6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s="12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6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s="1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6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s="12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6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s="12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6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s="12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6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s="12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6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s="12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6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s="12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6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s="12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6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s="12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6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s="12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6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s="1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6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s="12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6">
        <f t="shared" si="126"/>
        <v>109.1</v>
      </c>
      <c r="P1364" s="6">
        <f t="shared" si="127"/>
        <v>43.64</v>
      </c>
      <c r="Q1364" t="str">
        <f t="shared" si="128"/>
        <v>publishing</v>
      </c>
      <c r="R1364" s="12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6">
        <f t="shared" si="126"/>
        <v>100</v>
      </c>
      <c r="P1365" s="6">
        <f t="shared" si="127"/>
        <v>40</v>
      </c>
      <c r="Q1365" t="str">
        <f t="shared" si="128"/>
        <v>publishing</v>
      </c>
      <c r="R1365" s="12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6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s="12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6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s="12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6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s="12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6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s="12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6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s="12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6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s="12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6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s="1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6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s="12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6">
        <f t="shared" si="126"/>
        <v>124</v>
      </c>
      <c r="P1374" s="6">
        <f t="shared" si="127"/>
        <v>38.75</v>
      </c>
      <c r="Q1374" t="str">
        <f t="shared" si="128"/>
        <v>music</v>
      </c>
      <c r="R1374" s="12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6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s="12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6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s="12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6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s="12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6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s="12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6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s="12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6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s="12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6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s="12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6">
        <f t="shared" si="126"/>
        <v>424</v>
      </c>
      <c r="P1382" s="6">
        <f t="shared" si="127"/>
        <v>21.2</v>
      </c>
      <c r="Q1382" t="str">
        <f t="shared" si="128"/>
        <v>music</v>
      </c>
      <c r="R1382" s="1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6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s="12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6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s="12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6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s="12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6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s="12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6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s="12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6">
        <f t="shared" si="126"/>
        <v>218.75</v>
      </c>
      <c r="P1388" s="6">
        <f t="shared" si="127"/>
        <v>62.5</v>
      </c>
      <c r="Q1388" t="str">
        <f t="shared" si="128"/>
        <v>music</v>
      </c>
      <c r="R1388" s="12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6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s="12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6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s="12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6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s="12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6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s="12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6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s="12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6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s="12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6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s="12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6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s="12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6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s="12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6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s="12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6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s="12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6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s="12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6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s="12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6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s="1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6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s="12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6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s="12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6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s="12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6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s="12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6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s="12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6">
        <f t="shared" si="126"/>
        <v>0.125</v>
      </c>
      <c r="P1408" s="6">
        <f t="shared" si="127"/>
        <v>5</v>
      </c>
      <c r="Q1408" t="str">
        <f t="shared" si="128"/>
        <v>publishing</v>
      </c>
      <c r="R1408" s="12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6">
        <f t="shared" si="126"/>
        <v>0.5</v>
      </c>
      <c r="P1409" s="6">
        <f t="shared" si="127"/>
        <v>7.5</v>
      </c>
      <c r="Q1409" t="str">
        <f t="shared" si="128"/>
        <v>publishing</v>
      </c>
      <c r="R1409" s="12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6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s="12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6">
        <f t="shared" ref="O1411:O1474" si="132">E1411/D1411*100</f>
        <v>0</v>
      </c>
      <c r="P1411" s="6" t="e">
        <f t="shared" ref="P1411:P1474" si="133">E1411/L1411</f>
        <v>#DIV/0!</v>
      </c>
      <c r="Q1411" t="str">
        <f t="shared" ref="Q1411:Q1474" si="134">LEFT(N1411,SEARCH("/",N1411)-1)</f>
        <v>publishing</v>
      </c>
      <c r="R1411" s="12" t="str">
        <f t="shared" ref="R1411:R1474" si="135">RIGHT(N1411,LEN(N1411)-FIND("/",N1411))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6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s="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6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s="12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6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s="12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6">
        <f t="shared" si="132"/>
        <v>5</v>
      </c>
      <c r="P1415" s="6">
        <f t="shared" si="133"/>
        <v>100</v>
      </c>
      <c r="Q1415" t="str">
        <f t="shared" si="134"/>
        <v>publishing</v>
      </c>
      <c r="R1415" s="12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6">
        <f t="shared" si="132"/>
        <v>0.2</v>
      </c>
      <c r="P1416" s="6">
        <f t="shared" si="133"/>
        <v>1</v>
      </c>
      <c r="Q1416" t="str">
        <f t="shared" si="134"/>
        <v>publishing</v>
      </c>
      <c r="R1416" s="12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6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s="12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6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s="12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6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s="12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6">
        <f t="shared" si="132"/>
        <v>0.2</v>
      </c>
      <c r="P1420" s="6">
        <f t="shared" si="133"/>
        <v>6</v>
      </c>
      <c r="Q1420" t="str">
        <f t="shared" si="134"/>
        <v>publishing</v>
      </c>
      <c r="R1420" s="12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6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s="12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6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s="1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6">
        <f t="shared" si="132"/>
        <v>0.1</v>
      </c>
      <c r="P1423" s="6">
        <f t="shared" si="133"/>
        <v>100</v>
      </c>
      <c r="Q1423" t="str">
        <f t="shared" si="134"/>
        <v>publishing</v>
      </c>
      <c r="R1423" s="12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6">
        <f t="shared" si="132"/>
        <v>0.104</v>
      </c>
      <c r="P1424" s="6">
        <f t="shared" si="133"/>
        <v>13</v>
      </c>
      <c r="Q1424" t="str">
        <f t="shared" si="134"/>
        <v>publishing</v>
      </c>
      <c r="R1424" s="12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6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s="12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6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s="12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6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s="12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6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s="12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6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s="12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6">
        <f t="shared" si="132"/>
        <v>4.5</v>
      </c>
      <c r="P1430" s="6">
        <f t="shared" si="133"/>
        <v>15</v>
      </c>
      <c r="Q1430" t="str">
        <f t="shared" si="134"/>
        <v>publishing</v>
      </c>
      <c r="R1430" s="12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6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s="12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6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s="12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6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s="12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6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s="12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6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s="12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6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s="12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6">
        <f t="shared" si="132"/>
        <v>0.1</v>
      </c>
      <c r="P1437" s="6">
        <f t="shared" si="133"/>
        <v>7.5</v>
      </c>
      <c r="Q1437" t="str">
        <f t="shared" si="134"/>
        <v>publishing</v>
      </c>
      <c r="R1437" s="12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6">
        <f t="shared" si="132"/>
        <v>0.77</v>
      </c>
      <c r="P1438" s="6">
        <f t="shared" si="133"/>
        <v>38.5</v>
      </c>
      <c r="Q1438" t="str">
        <f t="shared" si="134"/>
        <v>publishing</v>
      </c>
      <c r="R1438" s="12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6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s="12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6">
        <f t="shared" si="132"/>
        <v>3</v>
      </c>
      <c r="P1440" s="6">
        <f t="shared" si="133"/>
        <v>75</v>
      </c>
      <c r="Q1440" t="str">
        <f t="shared" si="134"/>
        <v>publishing</v>
      </c>
      <c r="R1440" s="12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6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s="12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6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s="1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6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s="12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6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s="12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6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s="12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6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s="12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6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s="12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6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s="12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6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s="12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6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s="12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6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s="12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6">
        <f t="shared" si="132"/>
        <v>1E-3</v>
      </c>
      <c r="P1452" s="6">
        <f t="shared" si="133"/>
        <v>1</v>
      </c>
      <c r="Q1452" t="str">
        <f t="shared" si="134"/>
        <v>publishing</v>
      </c>
      <c r="R1452" s="1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6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s="12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6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s="12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6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s="12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6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s="12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6">
        <f t="shared" si="132"/>
        <v>10.5</v>
      </c>
      <c r="P1457" s="6">
        <f t="shared" si="133"/>
        <v>225</v>
      </c>
      <c r="Q1457" t="str">
        <f t="shared" si="134"/>
        <v>publishing</v>
      </c>
      <c r="R1457" s="12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6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s="12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6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s="12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6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s="12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6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s="12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6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s="1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6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s="12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6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s="12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6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s="12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6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s="12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6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s="12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6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s="12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6">
        <f t="shared" si="132"/>
        <v>115.08</v>
      </c>
      <c r="P1469" s="6">
        <f t="shared" si="133"/>
        <v>76.72</v>
      </c>
      <c r="Q1469" t="str">
        <f t="shared" si="134"/>
        <v>publishing</v>
      </c>
      <c r="R1469" s="12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6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s="12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6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s="12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6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s="1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6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s="12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6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s="12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6">
        <f t="shared" ref="O1475:O1538" si="138">E1475/D1475*100</f>
        <v>120.51600000000001</v>
      </c>
      <c r="P1475" s="6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s="12" t="str">
        <f t="shared" ref="R1475:R1538" si="141">RIGHT(N1475,LEN(N1475)-FIND("/",N1475))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6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s="12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6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s="12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6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s="12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6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s="12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6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s="12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6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s="12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6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s="1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6">
        <f t="shared" si="138"/>
        <v>2.1</v>
      </c>
      <c r="P1483" s="6">
        <f t="shared" si="139"/>
        <v>17.5</v>
      </c>
      <c r="Q1483" t="str">
        <f t="shared" si="140"/>
        <v>publishing</v>
      </c>
      <c r="R1483" s="12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6">
        <f t="shared" si="138"/>
        <v>0.1</v>
      </c>
      <c r="P1484" s="6">
        <f t="shared" si="139"/>
        <v>5</v>
      </c>
      <c r="Q1484" t="str">
        <f t="shared" si="140"/>
        <v>publishing</v>
      </c>
      <c r="R1484" s="12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6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s="12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6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s="12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6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s="12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6">
        <f t="shared" si="138"/>
        <v>0.24</v>
      </c>
      <c r="P1488" s="6">
        <f t="shared" si="139"/>
        <v>16</v>
      </c>
      <c r="Q1488" t="str">
        <f t="shared" si="140"/>
        <v>publishing</v>
      </c>
      <c r="R1488" s="12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6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s="12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6">
        <f t="shared" si="138"/>
        <v>2.4</v>
      </c>
      <c r="P1490" s="6">
        <f t="shared" si="139"/>
        <v>60</v>
      </c>
      <c r="Q1490" t="str">
        <f t="shared" si="140"/>
        <v>publishing</v>
      </c>
      <c r="R1490" s="12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6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s="12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6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s="1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6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s="12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6">
        <f t="shared" si="138"/>
        <v>0.75</v>
      </c>
      <c r="P1494" s="6">
        <f t="shared" si="139"/>
        <v>15</v>
      </c>
      <c r="Q1494" t="str">
        <f t="shared" si="140"/>
        <v>publishing</v>
      </c>
      <c r="R1494" s="12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6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s="12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6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s="12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6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s="12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6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s="12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6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s="12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6">
        <f t="shared" si="138"/>
        <v>1.9</v>
      </c>
      <c r="P1500" s="6">
        <f t="shared" si="139"/>
        <v>19</v>
      </c>
      <c r="Q1500" t="str">
        <f t="shared" si="140"/>
        <v>publishing</v>
      </c>
      <c r="R1500" s="12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6">
        <f t="shared" si="138"/>
        <v>0.25</v>
      </c>
      <c r="P1501" s="6">
        <f t="shared" si="139"/>
        <v>5</v>
      </c>
      <c r="Q1501" t="str">
        <f t="shared" si="140"/>
        <v>publishing</v>
      </c>
      <c r="R1501" s="12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6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s="1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6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s="12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6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s="12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6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s="12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6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s="12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6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s="12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6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s="12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6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s="12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6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s="12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6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s="12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6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s="12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6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s="12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6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s="12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6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s="12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6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s="12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6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s="12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6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s="12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6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s="12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6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s="12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6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s="12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6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s="1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6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s="12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6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s="12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6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s="12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6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s="12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6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s="12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6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s="12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6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s="12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6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s="12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6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s="12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6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s="12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6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s="12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6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s="12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6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s="12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6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s="12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6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s="12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6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s="12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6">
        <f t="shared" ref="O1539:O1602" si="144">E1539/D1539*100</f>
        <v>179.9</v>
      </c>
      <c r="P1539" s="6">
        <f t="shared" ref="P1539:P1602" si="145">E1539/L1539</f>
        <v>96.375</v>
      </c>
      <c r="Q1539" t="str">
        <f t="shared" ref="Q1539:Q1602" si="146">LEFT(N1539,SEARCH("/",N1539)-1)</f>
        <v>photography</v>
      </c>
      <c r="R1539" s="12" t="str">
        <f t="shared" ref="R1539:R1602" si="147">RIGHT(N1539,LEN(N1539)-FIND("/",N1539))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6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s="12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6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s="12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6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s="1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6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s="12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6">
        <f t="shared" si="144"/>
        <v>4</v>
      </c>
      <c r="P1544" s="6">
        <f t="shared" si="145"/>
        <v>20</v>
      </c>
      <c r="Q1544" t="str">
        <f t="shared" si="146"/>
        <v>photography</v>
      </c>
      <c r="R1544" s="12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6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s="12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6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s="12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6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s="12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6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s="12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6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s="12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6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s="12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6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s="12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6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s="1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6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s="12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6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s="12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6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s="12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6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s="12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6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s="12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6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s="12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6">
        <f t="shared" si="144"/>
        <v>4</v>
      </c>
      <c r="P1559" s="6">
        <f t="shared" si="145"/>
        <v>100</v>
      </c>
      <c r="Q1559" t="str">
        <f t="shared" si="146"/>
        <v>photography</v>
      </c>
      <c r="R1559" s="12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6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s="12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6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s="12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6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s="1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6">
        <f t="shared" si="144"/>
        <v>0.67</v>
      </c>
      <c r="P1563" s="6">
        <f t="shared" si="145"/>
        <v>67</v>
      </c>
      <c r="Q1563" t="str">
        <f t="shared" si="146"/>
        <v>publishing</v>
      </c>
      <c r="R1563" s="12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6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s="12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6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s="12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6">
        <f t="shared" si="144"/>
        <v>0.1</v>
      </c>
      <c r="P1566" s="6">
        <f t="shared" si="145"/>
        <v>10</v>
      </c>
      <c r="Q1566" t="str">
        <f t="shared" si="146"/>
        <v>publishing</v>
      </c>
      <c r="R1566" s="12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6">
        <f t="shared" si="144"/>
        <v>2.5</v>
      </c>
      <c r="P1567" s="6">
        <f t="shared" si="145"/>
        <v>100</v>
      </c>
      <c r="Q1567" t="str">
        <f t="shared" si="146"/>
        <v>publishing</v>
      </c>
      <c r="R1567" s="12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6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s="12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6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s="12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6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s="12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6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s="12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6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s="1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6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s="12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6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s="12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6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s="12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6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s="12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6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s="12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6">
        <f t="shared" si="144"/>
        <v>13</v>
      </c>
      <c r="P1578" s="6">
        <f t="shared" si="145"/>
        <v>65</v>
      </c>
      <c r="Q1578" t="str">
        <f t="shared" si="146"/>
        <v>publishing</v>
      </c>
      <c r="R1578" s="12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6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s="12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6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s="12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6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s="12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6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s="12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6">
        <f t="shared" si="144"/>
        <v>0.5</v>
      </c>
      <c r="P1583" s="6">
        <f t="shared" si="145"/>
        <v>5</v>
      </c>
      <c r="Q1583" t="str">
        <f t="shared" si="146"/>
        <v>photography</v>
      </c>
      <c r="R1583" s="12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6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s="12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6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s="12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6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s="12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6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s="12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6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s="12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6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s="12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6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s="12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6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s="12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6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s="1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6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s="12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6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s="12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6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s="12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6">
        <f t="shared" si="144"/>
        <v>20.5</v>
      </c>
      <c r="P1596" s="6">
        <f t="shared" si="145"/>
        <v>20.5</v>
      </c>
      <c r="Q1596" t="str">
        <f t="shared" si="146"/>
        <v>photography</v>
      </c>
      <c r="R1596" s="12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6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s="12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6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s="12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6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s="12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6">
        <f t="shared" si="144"/>
        <v>0.125</v>
      </c>
      <c r="P1600" s="6">
        <f t="shared" si="145"/>
        <v>1</v>
      </c>
      <c r="Q1600" t="str">
        <f t="shared" si="146"/>
        <v>photography</v>
      </c>
      <c r="R1600" s="12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6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s="12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6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s="12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6">
        <f t="shared" ref="O1603:O1666" si="150">E1603/D1603*100</f>
        <v>108.2492</v>
      </c>
      <c r="P1603" s="6">
        <f t="shared" ref="P1603:P1666" si="151">E1603/L1603</f>
        <v>48.325535714285714</v>
      </c>
      <c r="Q1603" t="str">
        <f t="shared" ref="Q1603:Q1666" si="152">LEFT(N1603,SEARCH("/",N1603)-1)</f>
        <v>music</v>
      </c>
      <c r="R1603" s="12" t="str">
        <f t="shared" ref="R1603:R1666" si="153">RIGHT(N1603,LEN(N1603)-FIND("/",N1603))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6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s="12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6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s="12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6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s="12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6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s="12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6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s="12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6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s="12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6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s="12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6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s="12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6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s="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6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s="12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6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s="12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6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s="12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6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s="12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6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s="12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6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s="12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6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s="12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6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s="12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6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s="12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6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s="1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6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s="12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6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s="12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6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s="12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6">
        <f t="shared" si="150"/>
        <v>118</v>
      </c>
      <c r="P1626" s="6">
        <f t="shared" si="151"/>
        <v>47.2</v>
      </c>
      <c r="Q1626" t="str">
        <f t="shared" si="152"/>
        <v>music</v>
      </c>
      <c r="R1626" s="12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6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s="12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6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s="12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6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s="12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6">
        <f t="shared" si="150"/>
        <v>100.925</v>
      </c>
      <c r="P1630" s="6">
        <f t="shared" si="151"/>
        <v>45.875</v>
      </c>
      <c r="Q1630" t="str">
        <f t="shared" si="152"/>
        <v>music</v>
      </c>
      <c r="R1630" s="12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6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s="12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6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s="1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6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s="12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6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s="12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6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s="12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6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s="12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6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s="12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6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s="12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6">
        <f t="shared" si="150"/>
        <v>103.8</v>
      </c>
      <c r="P1639" s="6">
        <f t="shared" si="151"/>
        <v>34.6</v>
      </c>
      <c r="Q1639" t="str">
        <f t="shared" si="152"/>
        <v>music</v>
      </c>
      <c r="R1639" s="12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6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s="12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6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s="12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6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s="1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6">
        <f t="shared" si="150"/>
        <v>101.4</v>
      </c>
      <c r="P1643" s="6">
        <f t="shared" si="151"/>
        <v>97.5</v>
      </c>
      <c r="Q1643" t="str">
        <f t="shared" si="152"/>
        <v>music</v>
      </c>
      <c r="R1643" s="12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6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s="12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6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s="12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6">
        <f t="shared" si="150"/>
        <v>109.5</v>
      </c>
      <c r="P1646" s="6">
        <f t="shared" si="151"/>
        <v>85.546875</v>
      </c>
      <c r="Q1646" t="str">
        <f t="shared" si="152"/>
        <v>music</v>
      </c>
      <c r="R1646" s="12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6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s="12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6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s="12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6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s="12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6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s="12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6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s="12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6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s="1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6">
        <f t="shared" si="150"/>
        <v>100.75</v>
      </c>
      <c r="P1653" s="6">
        <f t="shared" si="151"/>
        <v>100.75</v>
      </c>
      <c r="Q1653" t="str">
        <f t="shared" si="152"/>
        <v>music</v>
      </c>
      <c r="R1653" s="12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6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s="12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6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s="12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6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s="12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6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s="12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6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s="12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6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s="12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6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s="12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6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s="12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6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s="1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6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s="12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6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s="12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6">
        <f t="shared" si="150"/>
        <v>108</v>
      </c>
      <c r="P1665" s="6">
        <f t="shared" si="151"/>
        <v>33.75</v>
      </c>
      <c r="Q1665" t="str">
        <f t="shared" si="152"/>
        <v>music</v>
      </c>
      <c r="R1665" s="12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6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s="12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6">
        <f t="shared" ref="O1667:O1730" si="156">E1667/D1667*100</f>
        <v>119.45714285714286</v>
      </c>
      <c r="P1667" s="6">
        <f t="shared" ref="P1667:P1730" si="157">E1667/L1667</f>
        <v>44.956989247311824</v>
      </c>
      <c r="Q1667" t="str">
        <f t="shared" ref="Q1667:Q1730" si="158">LEFT(N1667,SEARCH("/",N1667)-1)</f>
        <v>music</v>
      </c>
      <c r="R1667" s="12" t="str">
        <f t="shared" ref="R1667:R1730" si="159">RIGHT(N1667,LEN(N1667)-FIND("/",N1667))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6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s="12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6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s="12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6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s="12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6">
        <f t="shared" si="156"/>
        <v>139.75</v>
      </c>
      <c r="P1671" s="6">
        <f t="shared" si="157"/>
        <v>53.75</v>
      </c>
      <c r="Q1671" t="str">
        <f t="shared" si="158"/>
        <v>music</v>
      </c>
      <c r="R1671" s="12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6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s="12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6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s="12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6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s="12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6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s="12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6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s="12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6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s="12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6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s="12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6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s="12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6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s="12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6">
        <f t="shared" si="156"/>
        <v>175</v>
      </c>
      <c r="P1681" s="6">
        <f t="shared" si="157"/>
        <v>62.5</v>
      </c>
      <c r="Q1681" t="str">
        <f t="shared" si="158"/>
        <v>music</v>
      </c>
      <c r="R1681" s="12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6">
        <f t="shared" si="156"/>
        <v>117.5</v>
      </c>
      <c r="P1682" s="6">
        <f t="shared" si="157"/>
        <v>47</v>
      </c>
      <c r="Q1682" t="str">
        <f t="shared" si="158"/>
        <v>music</v>
      </c>
      <c r="R1682" s="1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6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s="12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6">
        <f t="shared" si="156"/>
        <v>0</v>
      </c>
      <c r="P1684" s="6" t="e">
        <f t="shared" si="157"/>
        <v>#DIV/0!</v>
      </c>
      <c r="Q1684" t="str">
        <f t="shared" si="158"/>
        <v>music</v>
      </c>
      <c r="R1684" s="12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6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s="12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6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s="12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6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s="12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6">
        <f t="shared" si="156"/>
        <v>0.36</v>
      </c>
      <c r="P1688" s="6">
        <f t="shared" si="157"/>
        <v>18</v>
      </c>
      <c r="Q1688" t="str">
        <f t="shared" si="158"/>
        <v>music</v>
      </c>
      <c r="R1688" s="12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6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s="12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6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s="12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6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s="12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6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s="1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6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s="12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6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s="12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6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s="12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6">
        <f t="shared" si="156"/>
        <v>0.05</v>
      </c>
      <c r="P1696" s="6">
        <f t="shared" si="157"/>
        <v>5</v>
      </c>
      <c r="Q1696" t="str">
        <f t="shared" si="158"/>
        <v>music</v>
      </c>
      <c r="R1696" s="12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6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s="12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6">
        <f t="shared" si="156"/>
        <v>0</v>
      </c>
      <c r="P1698" s="6" t="e">
        <f t="shared" si="157"/>
        <v>#DIV/0!</v>
      </c>
      <c r="Q1698" t="str">
        <f t="shared" si="158"/>
        <v>music</v>
      </c>
      <c r="R1698" s="12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6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s="12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6">
        <f t="shared" si="156"/>
        <v>0</v>
      </c>
      <c r="P1700" s="6" t="e">
        <f t="shared" si="157"/>
        <v>#DIV/0!</v>
      </c>
      <c r="Q1700" t="str">
        <f t="shared" si="158"/>
        <v>music</v>
      </c>
      <c r="R1700" s="12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6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s="12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6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s="1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6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s="12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6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s="12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6">
        <f t="shared" si="156"/>
        <v>1.02</v>
      </c>
      <c r="P1705" s="6">
        <f t="shared" si="157"/>
        <v>25.5</v>
      </c>
      <c r="Q1705" t="str">
        <f t="shared" si="158"/>
        <v>music</v>
      </c>
      <c r="R1705" s="12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6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s="12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6">
        <f t="shared" si="156"/>
        <v>0</v>
      </c>
      <c r="P1707" s="6" t="e">
        <f t="shared" si="157"/>
        <v>#DIV/0!</v>
      </c>
      <c r="Q1707" t="str">
        <f t="shared" si="158"/>
        <v>music</v>
      </c>
      <c r="R1707" s="12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6">
        <f t="shared" si="156"/>
        <v>0</v>
      </c>
      <c r="P1708" s="6" t="e">
        <f t="shared" si="157"/>
        <v>#DIV/0!</v>
      </c>
      <c r="Q1708" t="str">
        <f t="shared" si="158"/>
        <v>music</v>
      </c>
      <c r="R1708" s="12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6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s="12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6">
        <f t="shared" si="156"/>
        <v>0</v>
      </c>
      <c r="P1710" s="6" t="e">
        <f t="shared" si="157"/>
        <v>#DIV/0!</v>
      </c>
      <c r="Q1710" t="str">
        <f t="shared" si="158"/>
        <v>music</v>
      </c>
      <c r="R1710" s="12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6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s="12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6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s="12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6">
        <f t="shared" si="156"/>
        <v>10.5</v>
      </c>
      <c r="P1713" s="6">
        <f t="shared" si="157"/>
        <v>525</v>
      </c>
      <c r="Q1713" t="str">
        <f t="shared" si="158"/>
        <v>music</v>
      </c>
      <c r="R1713" s="12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6">
        <f t="shared" si="156"/>
        <v>0</v>
      </c>
      <c r="P1714" s="6" t="e">
        <f t="shared" si="157"/>
        <v>#DIV/0!</v>
      </c>
      <c r="Q1714" t="str">
        <f t="shared" si="158"/>
        <v>music</v>
      </c>
      <c r="R1714" s="12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6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s="12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6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s="12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6">
        <f t="shared" si="156"/>
        <v>0.22</v>
      </c>
      <c r="P1717" s="6">
        <f t="shared" si="157"/>
        <v>5.5</v>
      </c>
      <c r="Q1717" t="str">
        <f t="shared" si="158"/>
        <v>music</v>
      </c>
      <c r="R1717" s="12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6">
        <f t="shared" si="156"/>
        <v>7.5</v>
      </c>
      <c r="P1718" s="6">
        <f t="shared" si="157"/>
        <v>50</v>
      </c>
      <c r="Q1718" t="str">
        <f t="shared" si="158"/>
        <v>music</v>
      </c>
      <c r="R1718" s="12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6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s="12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6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s="12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6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s="12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6">
        <f t="shared" si="156"/>
        <v>5.625</v>
      </c>
      <c r="P1722" s="6">
        <f t="shared" si="157"/>
        <v>28.125</v>
      </c>
      <c r="Q1722" t="str">
        <f t="shared" si="158"/>
        <v>music</v>
      </c>
      <c r="R1722" s="1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6">
        <f t="shared" si="156"/>
        <v>0</v>
      </c>
      <c r="P1723" s="6" t="e">
        <f t="shared" si="157"/>
        <v>#DIV/0!</v>
      </c>
      <c r="Q1723" t="str">
        <f t="shared" si="158"/>
        <v>music</v>
      </c>
      <c r="R1723" s="12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6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s="12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6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s="12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6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s="12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6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s="12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6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s="12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6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s="12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6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s="12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6">
        <f t="shared" ref="O1731:O1794" si="162">E1731/D1731*100</f>
        <v>0</v>
      </c>
      <c r="P1731" s="6" t="e">
        <f t="shared" ref="P1731:P1794" si="163">E1731/L1731</f>
        <v>#DIV/0!</v>
      </c>
      <c r="Q1731" t="str">
        <f t="shared" ref="Q1731:Q1794" si="164">LEFT(N1731,SEARCH("/",N1731)-1)</f>
        <v>music</v>
      </c>
      <c r="R1731" s="12" t="str">
        <f t="shared" ref="R1731:R1794" si="165">RIGHT(N1731,LEN(N1731)-FIND("/",N1731))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6">
        <f t="shared" si="162"/>
        <v>0</v>
      </c>
      <c r="P1732" s="6" t="e">
        <f t="shared" si="163"/>
        <v>#DIV/0!</v>
      </c>
      <c r="Q1732" t="str">
        <f t="shared" si="164"/>
        <v>music</v>
      </c>
      <c r="R1732" s="12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6">
        <f t="shared" si="162"/>
        <v>0</v>
      </c>
      <c r="P1733" s="6" t="e">
        <f t="shared" si="163"/>
        <v>#DIV/0!</v>
      </c>
      <c r="Q1733" t="str">
        <f t="shared" si="164"/>
        <v>music</v>
      </c>
      <c r="R1733" s="12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6">
        <f t="shared" si="162"/>
        <v>0</v>
      </c>
      <c r="P1734" s="6" t="e">
        <f t="shared" si="163"/>
        <v>#DIV/0!</v>
      </c>
      <c r="Q1734" t="str">
        <f t="shared" si="164"/>
        <v>music</v>
      </c>
      <c r="R1734" s="12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6">
        <f t="shared" si="162"/>
        <v>0</v>
      </c>
      <c r="P1735" s="6" t="e">
        <f t="shared" si="163"/>
        <v>#DIV/0!</v>
      </c>
      <c r="Q1735" t="str">
        <f t="shared" si="164"/>
        <v>music</v>
      </c>
      <c r="R1735" s="12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6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s="12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6">
        <f t="shared" si="162"/>
        <v>11</v>
      </c>
      <c r="P1737" s="6">
        <f t="shared" si="163"/>
        <v>55</v>
      </c>
      <c r="Q1737" t="str">
        <f t="shared" si="164"/>
        <v>music</v>
      </c>
      <c r="R1737" s="12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6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s="12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6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s="12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6">
        <f t="shared" si="162"/>
        <v>0.4</v>
      </c>
      <c r="P1740" s="6">
        <f t="shared" si="163"/>
        <v>20</v>
      </c>
      <c r="Q1740" t="str">
        <f t="shared" si="164"/>
        <v>music</v>
      </c>
      <c r="R1740" s="12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6">
        <f t="shared" si="162"/>
        <v>0.1</v>
      </c>
      <c r="P1741" s="6">
        <f t="shared" si="163"/>
        <v>1</v>
      </c>
      <c r="Q1741" t="str">
        <f t="shared" si="164"/>
        <v>music</v>
      </c>
      <c r="R1741" s="12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6">
        <f t="shared" si="162"/>
        <v>0</v>
      </c>
      <c r="P1742" s="6" t="e">
        <f t="shared" si="163"/>
        <v>#DIV/0!</v>
      </c>
      <c r="Q1742" t="str">
        <f t="shared" si="164"/>
        <v>music</v>
      </c>
      <c r="R1742" s="12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6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s="12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6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s="12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6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s="12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6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s="12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6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s="12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6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s="12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6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s="12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43.5" hidden="1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6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s="12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6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s="12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6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s="1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6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s="12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6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s="12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6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s="12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6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s="12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6">
        <f t="shared" si="162"/>
        <v>120</v>
      </c>
      <c r="P1757" s="6">
        <f t="shared" si="163"/>
        <v>7.5</v>
      </c>
      <c r="Q1757" t="str">
        <f t="shared" si="164"/>
        <v>photography</v>
      </c>
      <c r="R1757" s="12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6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s="12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6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s="12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6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s="12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6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s="12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6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s="1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6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s="12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6">
        <f t="shared" si="162"/>
        <v>885</v>
      </c>
      <c r="P1764" s="6">
        <f t="shared" si="163"/>
        <v>35.4</v>
      </c>
      <c r="Q1764" t="str">
        <f t="shared" si="164"/>
        <v>photography</v>
      </c>
      <c r="R1764" s="12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6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s="12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6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s="12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6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s="12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6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s="12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6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s="12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6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s="12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6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s="12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6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s="1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6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s="12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6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s="12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6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s="12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6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s="12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6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s="12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6">
        <f t="shared" si="162"/>
        <v>6.7</v>
      </c>
      <c r="P1778" s="6">
        <f t="shared" si="163"/>
        <v>83.75</v>
      </c>
      <c r="Q1778" t="str">
        <f t="shared" si="164"/>
        <v>photography</v>
      </c>
      <c r="R1778" s="12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6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s="12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6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s="12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6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s="12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6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s="12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6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s="12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6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s="12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6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s="12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6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s="12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6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s="12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6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s="12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6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s="12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6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s="12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6">
        <f t="shared" si="162"/>
        <v>0.5</v>
      </c>
      <c r="P1791" s="6">
        <f t="shared" si="163"/>
        <v>10</v>
      </c>
      <c r="Q1791" t="str">
        <f t="shared" si="164"/>
        <v>photography</v>
      </c>
      <c r="R1791" s="12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6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s="12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6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s="12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6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s="12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6">
        <f t="shared" ref="O1795:O1858" si="168">E1795/D1795*100</f>
        <v>1.3333333333333335</v>
      </c>
      <c r="P1795" s="6">
        <f t="shared" ref="P1795:P1858" si="169">E1795/L1795</f>
        <v>20</v>
      </c>
      <c r="Q1795" t="str">
        <f t="shared" ref="Q1795:Q1858" si="170">LEFT(N1795,SEARCH("/",N1795)-1)</f>
        <v>photography</v>
      </c>
      <c r="R1795" s="12" t="str">
        <f t="shared" ref="R1795:R1858" si="171">RIGHT(N1795,LEN(N1795)-FIND("/",N1795))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6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s="12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6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s="12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6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s="12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6">
        <f t="shared" si="168"/>
        <v>67.55</v>
      </c>
      <c r="P1799" s="6">
        <f t="shared" si="169"/>
        <v>48.25</v>
      </c>
      <c r="Q1799" t="str">
        <f t="shared" si="170"/>
        <v>photography</v>
      </c>
      <c r="R1799" s="12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6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s="12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6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s="12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6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s="1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6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s="12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6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s="12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6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s="12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6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s="12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6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s="12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6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s="12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6">
        <f t="shared" si="168"/>
        <v>11.06</v>
      </c>
      <c r="P1809" s="6">
        <f t="shared" si="169"/>
        <v>69.125</v>
      </c>
      <c r="Q1809" t="str">
        <f t="shared" si="170"/>
        <v>photography</v>
      </c>
      <c r="R1809" s="12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6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s="12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6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s="12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6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s="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6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s="12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6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s="12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6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s="12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6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s="12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6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s="12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6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s="12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6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s="12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6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s="12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6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s="12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6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s="12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6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s="12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6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s="12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6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s="12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6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s="12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6">
        <f t="shared" si="168"/>
        <v>105.05</v>
      </c>
      <c r="P1827" s="6">
        <f t="shared" si="169"/>
        <v>42.02</v>
      </c>
      <c r="Q1827" t="str">
        <f t="shared" si="170"/>
        <v>music</v>
      </c>
      <c r="R1827" s="12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6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s="12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6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s="12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6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s="12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6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s="12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6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s="1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6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s="12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6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s="12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6">
        <f t="shared" si="168"/>
        <v>262.5</v>
      </c>
      <c r="P1835" s="6">
        <f t="shared" si="169"/>
        <v>42</v>
      </c>
      <c r="Q1835" t="str">
        <f t="shared" si="170"/>
        <v>music</v>
      </c>
      <c r="R1835" s="12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6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s="12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6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s="12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6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s="12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6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s="12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6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s="12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6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s="12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6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s="1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6">
        <f t="shared" si="168"/>
        <v>101.75</v>
      </c>
      <c r="P1843" s="6">
        <f t="shared" si="169"/>
        <v>50.875</v>
      </c>
      <c r="Q1843" t="str">
        <f t="shared" si="170"/>
        <v>music</v>
      </c>
      <c r="R1843" s="12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6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s="12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6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s="12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6">
        <f t="shared" si="168"/>
        <v>101.4</v>
      </c>
      <c r="P1846" s="6">
        <f t="shared" si="169"/>
        <v>76.05</v>
      </c>
      <c r="Q1846" t="str">
        <f t="shared" si="170"/>
        <v>music</v>
      </c>
      <c r="R1846" s="12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6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s="12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6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s="12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6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s="12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6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s="12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6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s="12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6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s="1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6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s="12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6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s="12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6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s="12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6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s="12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6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s="12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6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s="12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6">
        <f t="shared" ref="O1859:O1922" si="174">E1859/D1859*100</f>
        <v>100</v>
      </c>
      <c r="P1859" s="6">
        <f t="shared" ref="P1859:P1922" si="175">E1859/L1859</f>
        <v>136.36363636363637</v>
      </c>
      <c r="Q1859" t="str">
        <f t="shared" ref="Q1859:Q1922" si="176">LEFT(N1859,SEARCH("/",N1859)-1)</f>
        <v>music</v>
      </c>
      <c r="R1859" s="12" t="str">
        <f t="shared" ref="R1859:R1922" si="177">RIGHT(N1859,LEN(N1859)-FIND("/",N1859))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6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s="12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6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s="12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6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s="12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6">
        <f t="shared" si="174"/>
        <v>0</v>
      </c>
      <c r="P1863" s="6" t="e">
        <f t="shared" si="175"/>
        <v>#DIV/0!</v>
      </c>
      <c r="Q1863" t="str">
        <f t="shared" si="176"/>
        <v>games</v>
      </c>
      <c r="R1863" s="12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6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s="12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6">
        <f t="shared" si="174"/>
        <v>0.4</v>
      </c>
      <c r="P1865" s="6">
        <f t="shared" si="175"/>
        <v>5</v>
      </c>
      <c r="Q1865" t="str">
        <f t="shared" si="176"/>
        <v>games</v>
      </c>
      <c r="R1865" s="12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6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s="12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6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s="12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6">
        <f t="shared" si="174"/>
        <v>0.5</v>
      </c>
      <c r="P1868" s="6">
        <f t="shared" si="175"/>
        <v>62.5</v>
      </c>
      <c r="Q1868" t="str">
        <f t="shared" si="176"/>
        <v>games</v>
      </c>
      <c r="R1868" s="12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6">
        <f t="shared" si="174"/>
        <v>0.05</v>
      </c>
      <c r="P1869" s="6">
        <f t="shared" si="175"/>
        <v>10</v>
      </c>
      <c r="Q1869" t="str">
        <f t="shared" si="176"/>
        <v>games</v>
      </c>
      <c r="R1869" s="12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6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s="12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6">
        <f t="shared" si="174"/>
        <v>0</v>
      </c>
      <c r="P1871" s="6" t="e">
        <f t="shared" si="175"/>
        <v>#DIV/0!</v>
      </c>
      <c r="Q1871" t="str">
        <f t="shared" si="176"/>
        <v>games</v>
      </c>
      <c r="R1871" s="12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6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s="1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6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s="12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6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s="12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6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s="12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6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s="12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6">
        <f t="shared" si="174"/>
        <v>0.51</v>
      </c>
      <c r="P1877" s="6">
        <f t="shared" si="175"/>
        <v>17</v>
      </c>
      <c r="Q1877" t="str">
        <f t="shared" si="176"/>
        <v>games</v>
      </c>
      <c r="R1877" s="12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6">
        <f t="shared" si="174"/>
        <v>0</v>
      </c>
      <c r="P1878" s="6" t="e">
        <f t="shared" si="175"/>
        <v>#DIV/0!</v>
      </c>
      <c r="Q1878" t="str">
        <f t="shared" si="176"/>
        <v>games</v>
      </c>
      <c r="R1878" s="12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6">
        <f t="shared" si="174"/>
        <v>0</v>
      </c>
      <c r="P1879" s="6" t="e">
        <f t="shared" si="175"/>
        <v>#DIV/0!</v>
      </c>
      <c r="Q1879" t="str">
        <f t="shared" si="176"/>
        <v>games</v>
      </c>
      <c r="R1879" s="12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6">
        <f t="shared" si="174"/>
        <v>0</v>
      </c>
      <c r="P1880" s="6" t="e">
        <f t="shared" si="175"/>
        <v>#DIV/0!</v>
      </c>
      <c r="Q1880" t="str">
        <f t="shared" si="176"/>
        <v>games</v>
      </c>
      <c r="R1880" s="12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6">
        <f t="shared" si="174"/>
        <v>0.12</v>
      </c>
      <c r="P1881" s="6">
        <f t="shared" si="175"/>
        <v>3</v>
      </c>
      <c r="Q1881" t="str">
        <f t="shared" si="176"/>
        <v>games</v>
      </c>
      <c r="R1881" s="12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6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s="1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6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s="12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6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s="12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6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s="12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6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s="12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6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s="12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6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s="12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6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s="12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6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s="12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6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s="12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6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s="1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6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s="12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6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s="12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6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s="12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6">
        <f t="shared" si="174"/>
        <v>114.5</v>
      </c>
      <c r="P1896" s="6">
        <f t="shared" si="175"/>
        <v>57.25</v>
      </c>
      <c r="Q1896" t="str">
        <f t="shared" si="176"/>
        <v>music</v>
      </c>
      <c r="R1896" s="12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6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s="12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6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s="12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6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s="12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6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s="12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6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s="12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6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s="1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6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s="12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6">
        <f t="shared" si="174"/>
        <v>1.2</v>
      </c>
      <c r="P1904" s="6">
        <f t="shared" si="175"/>
        <v>4</v>
      </c>
      <c r="Q1904" t="str">
        <f t="shared" si="176"/>
        <v>technology</v>
      </c>
      <c r="R1904" s="12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6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s="12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6">
        <f t="shared" si="174"/>
        <v>0.1</v>
      </c>
      <c r="P1906" s="6">
        <f t="shared" si="175"/>
        <v>25</v>
      </c>
      <c r="Q1906" t="str">
        <f t="shared" si="176"/>
        <v>technology</v>
      </c>
      <c r="R1906" s="12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6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s="12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6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s="12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6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s="12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6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s="12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6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s="12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6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s="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6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s="12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6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s="12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6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s="12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6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s="12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6">
        <f t="shared" si="174"/>
        <v>1.6</v>
      </c>
      <c r="P1917" s="6">
        <f t="shared" si="175"/>
        <v>2</v>
      </c>
      <c r="Q1917" t="str">
        <f t="shared" si="176"/>
        <v>technology</v>
      </c>
      <c r="R1917" s="12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6">
        <f t="shared" si="174"/>
        <v>0.51</v>
      </c>
      <c r="P1918" s="6">
        <f t="shared" si="175"/>
        <v>17</v>
      </c>
      <c r="Q1918" t="str">
        <f t="shared" si="176"/>
        <v>technology</v>
      </c>
      <c r="R1918" s="12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6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s="12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6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s="12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6">
        <f t="shared" si="174"/>
        <v>47.4</v>
      </c>
      <c r="P1921" s="6">
        <f t="shared" si="175"/>
        <v>29.625</v>
      </c>
      <c r="Q1921" t="str">
        <f t="shared" si="176"/>
        <v>technology</v>
      </c>
      <c r="R1921" s="12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6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s="12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6">
        <f t="shared" ref="O1923:O1986" si="180">E1923/D1923*100</f>
        <v>136.80000000000001</v>
      </c>
      <c r="P1923" s="6">
        <f t="shared" ref="P1923:P1986" si="181">E1923/L1923</f>
        <v>54</v>
      </c>
      <c r="Q1923" t="str">
        <f t="shared" ref="Q1923:Q1986" si="182">LEFT(N1923,SEARCH("/",N1923)-1)</f>
        <v>music</v>
      </c>
      <c r="R1923" s="12" t="str">
        <f t="shared" ref="R1923:R1986" si="183">RIGHT(N1923,LEN(N1923)-FIND("/",N1923))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6">
        <f t="shared" si="180"/>
        <v>115.55</v>
      </c>
      <c r="P1924" s="6">
        <f t="shared" si="181"/>
        <v>36.109375</v>
      </c>
      <c r="Q1924" t="str">
        <f t="shared" si="182"/>
        <v>music</v>
      </c>
      <c r="R1924" s="12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6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s="12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6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s="12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6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s="12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6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s="12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6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s="12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6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s="12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6">
        <f t="shared" si="180"/>
        <v>100.3125</v>
      </c>
      <c r="P1931" s="6">
        <f t="shared" si="181"/>
        <v>42.8</v>
      </c>
      <c r="Q1931" t="str">
        <f t="shared" si="182"/>
        <v>music</v>
      </c>
      <c r="R1931" s="12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6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s="1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6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s="12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6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s="12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6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s="12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6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s="12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6">
        <f t="shared" si="180"/>
        <v>108.4</v>
      </c>
      <c r="P1937" s="6">
        <f t="shared" si="181"/>
        <v>54.2</v>
      </c>
      <c r="Q1937" t="str">
        <f t="shared" si="182"/>
        <v>music</v>
      </c>
      <c r="R1937" s="12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6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s="12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6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s="12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6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s="12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6">
        <f t="shared" si="180"/>
        <v>110.7</v>
      </c>
      <c r="P1941" s="6">
        <f t="shared" si="181"/>
        <v>115.3125</v>
      </c>
      <c r="Q1941" t="str">
        <f t="shared" si="182"/>
        <v>music</v>
      </c>
      <c r="R1941" s="12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6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s="1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6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s="12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6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s="12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6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s="12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6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s="12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6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s="12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6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s="12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6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s="12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6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s="12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6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s="12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6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s="1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6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s="12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6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s="12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6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s="12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6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s="12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6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s="12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6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s="12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6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s="12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6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s="12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6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s="12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6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s="1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6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s="12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6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s="12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6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s="12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6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s="12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6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s="12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58" hidden="1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6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s="12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6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s="12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6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s="12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6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s="12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6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s="12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6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s="12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6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s="12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6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s="12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6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s="12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6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s="12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6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s="12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6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s="12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6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s="12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6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s="12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6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s="1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6">
        <f t="shared" si="180"/>
        <v>5.08</v>
      </c>
      <c r="P1983" s="6">
        <f t="shared" si="181"/>
        <v>31.75</v>
      </c>
      <c r="Q1983" t="str">
        <f t="shared" si="182"/>
        <v>photography</v>
      </c>
      <c r="R1983" s="12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6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s="12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6">
        <f t="shared" si="180"/>
        <v>4.3</v>
      </c>
      <c r="P1985" s="6">
        <f t="shared" si="181"/>
        <v>88.6875</v>
      </c>
      <c r="Q1985" t="str">
        <f t="shared" si="182"/>
        <v>photography</v>
      </c>
      <c r="R1985" s="12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6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s="12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6">
        <f t="shared" ref="O1987:O2050" si="186">E1987/D1987*100</f>
        <v>3.1875</v>
      </c>
      <c r="P1987" s="6">
        <f t="shared" ref="P1987:P2050" si="187">E1987/L1987</f>
        <v>12.75</v>
      </c>
      <c r="Q1987" t="str">
        <f t="shared" ref="Q1987:Q2050" si="188">LEFT(N1987,SEARCH("/",N1987)-1)</f>
        <v>photography</v>
      </c>
      <c r="R1987" s="12" t="str">
        <f t="shared" ref="R1987:R2050" si="189">RIGHT(N1987,LEN(N1987)-FIND("/",N1987))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6">
        <f t="shared" si="186"/>
        <v>0.05</v>
      </c>
      <c r="P1988" s="6">
        <f t="shared" si="187"/>
        <v>1</v>
      </c>
      <c r="Q1988" t="str">
        <f t="shared" si="188"/>
        <v>photography</v>
      </c>
      <c r="R1988" s="12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6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s="12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6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s="12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6">
        <f t="shared" si="186"/>
        <v>1</v>
      </c>
      <c r="P1991" s="6">
        <f t="shared" si="187"/>
        <v>50</v>
      </c>
      <c r="Q1991" t="str">
        <f t="shared" si="188"/>
        <v>photography</v>
      </c>
      <c r="R1991" s="12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6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s="1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6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s="12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6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s="12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6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s="12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6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s="12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6">
        <f t="shared" si="186"/>
        <v>7.8</v>
      </c>
      <c r="P1997" s="6">
        <f t="shared" si="187"/>
        <v>26</v>
      </c>
      <c r="Q1997" t="str">
        <f t="shared" si="188"/>
        <v>photography</v>
      </c>
      <c r="R1997" s="12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6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s="12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6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s="12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6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s="12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6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s="12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6">
        <f t="shared" si="186"/>
        <v>12.5</v>
      </c>
      <c r="P2002" s="6">
        <f t="shared" si="187"/>
        <v>25</v>
      </c>
      <c r="Q2002" t="str">
        <f t="shared" si="188"/>
        <v>photography</v>
      </c>
      <c r="R2002" s="1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6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s="12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6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s="12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6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s="12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6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s="12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6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s="12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6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s="12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6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s="12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6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s="12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6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s="12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6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s="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6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s="12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6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s="12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6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s="12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6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s="12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6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s="12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6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s="12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6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s="12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6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s="12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6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s="12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6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s="12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6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s="12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6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s="12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6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s="12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6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s="12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6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s="12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6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s="12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6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s="12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6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s="12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6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s="12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6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s="1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6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s="12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6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s="12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6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s="12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6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s="12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6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s="12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6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s="12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6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s="12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6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s="12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6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s="12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6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s="12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6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s="12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6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s="12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58" hidden="1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6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s="12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6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s="12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6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s="12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6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s="12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6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s="12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6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s="12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6">
        <f t="shared" ref="O2051:O2114" si="192">E2051/D2051*100</f>
        <v>120.19070000000001</v>
      </c>
      <c r="P2051" s="6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s="12" t="str">
        <f t="shared" ref="R2051:R2114" si="195">RIGHT(N2051,LEN(N2051)-FIND("/",N2051))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6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s="1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6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s="12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6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s="12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6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s="12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6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s="12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6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s="12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6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s="12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6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s="12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6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s="12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6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s="12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6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s="1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6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s="12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6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s="12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6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s="12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6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s="12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6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s="12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6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s="12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6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s="12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6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s="12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6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s="12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6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s="1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6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s="12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6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s="12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6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s="12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6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s="12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6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s="12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6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s="12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6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s="12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6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s="12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6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s="12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6">
        <f t="shared" si="192"/>
        <v>507.8</v>
      </c>
      <c r="P2082" s="6">
        <f t="shared" si="193"/>
        <v>101.56</v>
      </c>
      <c r="Q2082" t="str">
        <f t="shared" si="194"/>
        <v>technology</v>
      </c>
      <c r="R2082" s="1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6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s="12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58" hidden="1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6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s="12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6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s="12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6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s="12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6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s="12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6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s="12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6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s="12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6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s="12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6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s="12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6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s="12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6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s="12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6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s="12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6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s="12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6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s="12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6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s="12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6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s="12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6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s="12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6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s="12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6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s="12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6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s="1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6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s="12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6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s="12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6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s="12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6">
        <f t="shared" si="192"/>
        <v>129.5</v>
      </c>
      <c r="P2106" s="6">
        <f t="shared" si="193"/>
        <v>28</v>
      </c>
      <c r="Q2106" t="str">
        <f t="shared" si="194"/>
        <v>music</v>
      </c>
      <c r="R2106" s="12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6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s="12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6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s="12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6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s="12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6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s="12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6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s="12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6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s="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6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s="12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6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s="12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6">
        <f t="shared" ref="O2115:O2178" si="198">E2115/D2115*100</f>
        <v>104.85714285714285</v>
      </c>
      <c r="P2115" s="6">
        <f t="shared" ref="P2115:P2178" si="199">E2115/L2115</f>
        <v>68.598130841121488</v>
      </c>
      <c r="Q2115" t="str">
        <f t="shared" ref="Q2115:Q2178" si="200">LEFT(N2115,SEARCH("/",N2115)-1)</f>
        <v>music</v>
      </c>
      <c r="R2115" s="12" t="str">
        <f t="shared" ref="R2115:R2178" si="201">RIGHT(N2115,LEN(N2115)-FIND("/",N2115))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6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s="12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6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s="12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6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s="12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6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s="12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6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s="12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6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s="12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6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s="1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6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s="12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6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s="12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6">
        <f t="shared" si="198"/>
        <v>10</v>
      </c>
      <c r="P2125" s="6">
        <f t="shared" si="199"/>
        <v>10</v>
      </c>
      <c r="Q2125" t="str">
        <f t="shared" si="200"/>
        <v>games</v>
      </c>
      <c r="R2125" s="12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6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s="12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6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s="12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6">
        <f t="shared" si="198"/>
        <v>0.05</v>
      </c>
      <c r="P2128" s="6">
        <f t="shared" si="199"/>
        <v>5</v>
      </c>
      <c r="Q2128" t="str">
        <f t="shared" si="200"/>
        <v>games</v>
      </c>
      <c r="R2128" s="12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6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s="12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6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s="12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6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s="12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6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s="1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6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s="12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6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s="12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6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s="12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6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s="12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6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s="12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6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s="12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6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s="12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6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s="12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6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s="12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6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s="1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6">
        <f t="shared" si="198"/>
        <v>0</v>
      </c>
      <c r="P2143" s="6" t="e">
        <f t="shared" si="199"/>
        <v>#DIV/0!</v>
      </c>
      <c r="Q2143" t="str">
        <f t="shared" si="200"/>
        <v>games</v>
      </c>
      <c r="R2143" s="12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6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s="12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6">
        <f t="shared" si="198"/>
        <v>11.25</v>
      </c>
      <c r="P2145" s="6">
        <f t="shared" si="199"/>
        <v>45</v>
      </c>
      <c r="Q2145" t="str">
        <f t="shared" si="200"/>
        <v>games</v>
      </c>
      <c r="R2145" s="12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6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s="12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6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s="12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6">
        <f t="shared" si="198"/>
        <v>0.02</v>
      </c>
      <c r="P2148" s="6">
        <f t="shared" si="199"/>
        <v>1</v>
      </c>
      <c r="Q2148" t="str">
        <f t="shared" si="200"/>
        <v>games</v>
      </c>
      <c r="R2148" s="12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6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s="12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6">
        <f t="shared" si="198"/>
        <v>2</v>
      </c>
      <c r="P2150" s="6">
        <f t="shared" si="199"/>
        <v>1</v>
      </c>
      <c r="Q2150" t="str">
        <f t="shared" si="200"/>
        <v>games</v>
      </c>
      <c r="R2150" s="12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6">
        <f t="shared" si="198"/>
        <v>0</v>
      </c>
      <c r="P2151" s="6" t="e">
        <f t="shared" si="199"/>
        <v>#DIV/0!</v>
      </c>
      <c r="Q2151" t="str">
        <f t="shared" si="200"/>
        <v>games</v>
      </c>
      <c r="R2151" s="12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6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s="1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6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s="12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6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s="12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6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s="12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6">
        <f t="shared" si="198"/>
        <v>0.8</v>
      </c>
      <c r="P2156" s="6">
        <f t="shared" si="199"/>
        <v>1</v>
      </c>
      <c r="Q2156" t="str">
        <f t="shared" si="200"/>
        <v>games</v>
      </c>
      <c r="R2156" s="12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6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s="12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6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s="12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6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s="12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6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s="12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6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s="12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6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s="1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6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s="12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6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s="12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6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s="12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6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s="12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6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s="12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6">
        <f t="shared" si="198"/>
        <v>146.6</v>
      </c>
      <c r="P2168" s="6">
        <f t="shared" si="199"/>
        <v>91.625</v>
      </c>
      <c r="Q2168" t="str">
        <f t="shared" si="200"/>
        <v>music</v>
      </c>
      <c r="R2168" s="12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6">
        <f t="shared" si="198"/>
        <v>120</v>
      </c>
      <c r="P2169" s="6">
        <f t="shared" si="199"/>
        <v>22.5</v>
      </c>
      <c r="Q2169" t="str">
        <f t="shared" si="200"/>
        <v>music</v>
      </c>
      <c r="R2169" s="12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6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s="12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6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s="12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6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s="1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6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s="12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6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s="12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6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s="12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6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s="12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6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s="12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6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s="12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6">
        <f t="shared" ref="O2179:O2242" si="204">E2179/D2179*100</f>
        <v>100.12</v>
      </c>
      <c r="P2179" s="6">
        <f t="shared" ref="P2179:P2242" si="205">E2179/L2179</f>
        <v>65.868421052631575</v>
      </c>
      <c r="Q2179" t="str">
        <f t="shared" ref="Q2179:Q2242" si="206">LEFT(N2179,SEARCH("/",N2179)-1)</f>
        <v>music</v>
      </c>
      <c r="R2179" s="12" t="str">
        <f t="shared" ref="R2179:R2242" si="207">RIGHT(N2179,LEN(N2179)-FIND("/",N2179))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6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s="12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6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s="12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6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s="1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6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s="12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6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s="12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6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s="12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6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s="12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6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s="12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6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s="12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6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s="12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6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s="12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6">
        <f t="shared" si="204"/>
        <v>503.25</v>
      </c>
      <c r="P2191" s="6">
        <f t="shared" si="205"/>
        <v>68.625</v>
      </c>
      <c r="Q2191" t="str">
        <f t="shared" si="206"/>
        <v>games</v>
      </c>
      <c r="R2191" s="12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6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s="1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6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s="12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6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s="12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6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s="12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6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s="12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6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s="12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6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s="12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6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s="12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6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s="12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6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s="12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6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s="1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6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s="12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6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s="12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6">
        <f t="shared" si="204"/>
        <v>109.55</v>
      </c>
      <c r="P2205" s="6">
        <f t="shared" si="205"/>
        <v>43.82</v>
      </c>
      <c r="Q2205" t="str">
        <f t="shared" si="206"/>
        <v>music</v>
      </c>
      <c r="R2205" s="12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6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s="12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6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s="12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6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s="12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6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s="12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6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s="12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6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s="12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6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s="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6">
        <f t="shared" si="204"/>
        <v>195.6</v>
      </c>
      <c r="P2213" s="6">
        <f t="shared" si="205"/>
        <v>40.75</v>
      </c>
      <c r="Q2213" t="str">
        <f t="shared" si="206"/>
        <v>music</v>
      </c>
      <c r="R2213" s="12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6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s="12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6">
        <f t="shared" si="204"/>
        <v>200</v>
      </c>
      <c r="P2215" s="6">
        <f t="shared" si="205"/>
        <v>10</v>
      </c>
      <c r="Q2215" t="str">
        <f t="shared" si="206"/>
        <v>music</v>
      </c>
      <c r="R2215" s="12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6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s="12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6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s="12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6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s="12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6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s="12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6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s="12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6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s="12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6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s="1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6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s="12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6">
        <f t="shared" si="204"/>
        <v>162.6</v>
      </c>
      <c r="P2224" s="6">
        <f t="shared" si="205"/>
        <v>27.1</v>
      </c>
      <c r="Q2224" t="str">
        <f t="shared" si="206"/>
        <v>games</v>
      </c>
      <c r="R2224" s="12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6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s="12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6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s="12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6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s="12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6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s="12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6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s="12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6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s="12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6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s="12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6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s="1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6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s="12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6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s="12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6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s="12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6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s="12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6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s="12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6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s="12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6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s="12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6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s="12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6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s="12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6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s="12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6">
        <f t="shared" ref="O2243:O2306" si="210">E2243/D2243*100</f>
        <v>806.4</v>
      </c>
      <c r="P2243" s="6">
        <f t="shared" ref="P2243:P2306" si="211">E2243/L2243</f>
        <v>49.472392638036808</v>
      </c>
      <c r="Q2243" t="str">
        <f t="shared" ref="Q2243:Q2306" si="212">LEFT(N2243,SEARCH("/",N2243)-1)</f>
        <v>games</v>
      </c>
      <c r="R2243" s="12" t="str">
        <f t="shared" ref="R2243:R2306" si="213">RIGHT(N2243,LEN(N2243)-FIND("/",N2243))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6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s="12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6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s="12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6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s="12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6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s="12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6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s="12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6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s="12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6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s="12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6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s="12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6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s="1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6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s="12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6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s="12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6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s="12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6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s="12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6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s="12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6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s="12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6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s="12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6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s="12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6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s="12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6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s="1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6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s="12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6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s="12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6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s="12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6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s="12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6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s="12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6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s="12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6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s="12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6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s="12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6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s="12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6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s="1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6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s="12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6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s="12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6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s="12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6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s="12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6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s="12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6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s="12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6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s="12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6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s="12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6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s="12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6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s="1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6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s="12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6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s="12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6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s="12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6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s="12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6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s="12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6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s="12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6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s="12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6">
        <f t="shared" si="210"/>
        <v>100.1</v>
      </c>
      <c r="P2290" s="6">
        <f t="shared" si="211"/>
        <v>40.04</v>
      </c>
      <c r="Q2290" t="str">
        <f t="shared" si="212"/>
        <v>music</v>
      </c>
      <c r="R2290" s="12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6">
        <f t="shared" si="210"/>
        <v>107.4</v>
      </c>
      <c r="P2291" s="6">
        <f t="shared" si="211"/>
        <v>64.44</v>
      </c>
      <c r="Q2291" t="str">
        <f t="shared" si="212"/>
        <v>music</v>
      </c>
      <c r="R2291" s="12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6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s="1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6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s="12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6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s="12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6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s="12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6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s="12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6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s="12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6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s="12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6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s="12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6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s="12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6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s="12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6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s="1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6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s="12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6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s="12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6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s="12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6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s="12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6">
        <f t="shared" ref="O2307:O2370" si="216">E2307/D2307*100</f>
        <v>101.22777777777779</v>
      </c>
      <c r="P2307" s="6">
        <f t="shared" ref="P2307:P2370" si="217">E2307/L2307</f>
        <v>109.10778443113773</v>
      </c>
      <c r="Q2307" t="str">
        <f t="shared" ref="Q2307:Q2370" si="218">LEFT(N2307,SEARCH("/",N2307)-1)</f>
        <v>music</v>
      </c>
      <c r="R2307" s="12" t="str">
        <f t="shared" ref="R2307:R2370" si="219">RIGHT(N2307,LEN(N2307)-FIND("/",N2307))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6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s="12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6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s="12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6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s="12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6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s="12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6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s="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6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s="12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6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s="12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6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s="12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6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s="12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6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s="12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6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s="12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6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s="12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6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s="12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6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s="12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6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s="1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6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s="12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6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s="12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6">
        <f t="shared" si="216"/>
        <v>48</v>
      </c>
      <c r="P2325" s="6">
        <f t="shared" si="217"/>
        <v>30</v>
      </c>
      <c r="Q2325" t="str">
        <f t="shared" si="218"/>
        <v>food</v>
      </c>
      <c r="R2325" s="12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6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s="12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6">
        <f t="shared" si="216"/>
        <v>8</v>
      </c>
      <c r="P2327" s="6">
        <f t="shared" si="217"/>
        <v>11.428571428571429</v>
      </c>
      <c r="Q2327" t="str">
        <f t="shared" si="218"/>
        <v>food</v>
      </c>
      <c r="R2327" s="12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6">
        <f t="shared" si="216"/>
        <v>0.72</v>
      </c>
      <c r="P2328" s="6">
        <f t="shared" si="217"/>
        <v>108</v>
      </c>
      <c r="Q2328" t="str">
        <f t="shared" si="218"/>
        <v>food</v>
      </c>
      <c r="R2328" s="12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6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s="12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6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s="12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6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s="12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6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s="1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6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s="12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58" hidden="1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6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s="12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6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s="12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6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s="12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6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s="12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6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s="12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6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s="12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6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s="12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6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s="12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6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s="1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6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s="12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58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6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s="12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6">
        <f t="shared" si="216"/>
        <v>3</v>
      </c>
      <c r="P2345" s="6">
        <f t="shared" si="217"/>
        <v>300</v>
      </c>
      <c r="Q2345" t="str">
        <f t="shared" si="218"/>
        <v>technology</v>
      </c>
      <c r="R2345" s="12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6">
        <f t="shared" si="216"/>
        <v>0.1</v>
      </c>
      <c r="P2346" s="6">
        <f t="shared" si="217"/>
        <v>1</v>
      </c>
      <c r="Q2346" t="str">
        <f t="shared" si="218"/>
        <v>technology</v>
      </c>
      <c r="R2346" s="12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6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s="12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6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s="12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6">
        <f t="shared" si="216"/>
        <v>1.5</v>
      </c>
      <c r="P2349" s="6">
        <f t="shared" si="217"/>
        <v>15</v>
      </c>
      <c r="Q2349" t="str">
        <f t="shared" si="218"/>
        <v>technology</v>
      </c>
      <c r="R2349" s="12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6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s="12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6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s="12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6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s="1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6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s="12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6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s="12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6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s="12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6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s="12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6">
        <f t="shared" si="216"/>
        <v>0.6875</v>
      </c>
      <c r="P2357" s="6">
        <f t="shared" si="217"/>
        <v>27.5</v>
      </c>
      <c r="Q2357" t="str">
        <f t="shared" si="218"/>
        <v>technology</v>
      </c>
      <c r="R2357" s="12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6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s="12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6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s="12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6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s="12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6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s="12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6">
        <f t="shared" si="216"/>
        <v>0.04</v>
      </c>
      <c r="P2362" s="6">
        <f t="shared" si="217"/>
        <v>2</v>
      </c>
      <c r="Q2362" t="str">
        <f t="shared" si="218"/>
        <v>technology</v>
      </c>
      <c r="R2362" s="1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6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s="12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6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s="12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58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6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s="12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6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s="12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6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s="12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6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s="12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6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s="12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6">
        <f t="shared" si="216"/>
        <v>0.25</v>
      </c>
      <c r="P2370" s="6">
        <f t="shared" si="217"/>
        <v>50</v>
      </c>
      <c r="Q2370" t="str">
        <f t="shared" si="218"/>
        <v>technology</v>
      </c>
      <c r="R2370" s="12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6">
        <f t="shared" ref="O2371:O2434" si="222">E2371/D2371*100</f>
        <v>0</v>
      </c>
      <c r="P2371" s="6" t="e">
        <f t="shared" ref="P2371:P2434" si="223">E2371/L2371</f>
        <v>#DIV/0!</v>
      </c>
      <c r="Q2371" t="str">
        <f t="shared" ref="Q2371:Q2434" si="224">LEFT(N2371,SEARCH("/",N2371)-1)</f>
        <v>technology</v>
      </c>
      <c r="R2371" s="12" t="str">
        <f t="shared" ref="R2371:R2434" si="225">RIGHT(N2371,LEN(N2371)-FIND("/",N2371))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6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s="1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6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s="12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6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s="12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6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s="12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6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s="12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6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s="12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6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s="12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6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s="12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6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s="12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6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s="12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6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s="1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6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s="12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6">
        <f t="shared" si="222"/>
        <v>2.5</v>
      </c>
      <c r="P2384" s="6">
        <f t="shared" si="223"/>
        <v>37.5</v>
      </c>
      <c r="Q2384" t="str">
        <f t="shared" si="224"/>
        <v>technology</v>
      </c>
      <c r="R2384" s="12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6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s="12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6">
        <f t="shared" si="222"/>
        <v>0.8</v>
      </c>
      <c r="P2386" s="6">
        <f t="shared" si="223"/>
        <v>1</v>
      </c>
      <c r="Q2386" t="str">
        <f t="shared" si="224"/>
        <v>technology</v>
      </c>
      <c r="R2386" s="12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6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s="12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6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s="12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6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s="12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6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s="12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6">
        <f t="shared" si="222"/>
        <v>0.1875</v>
      </c>
      <c r="P2391" s="6">
        <f t="shared" si="223"/>
        <v>30</v>
      </c>
      <c r="Q2391" t="str">
        <f t="shared" si="224"/>
        <v>technology</v>
      </c>
      <c r="R2391" s="12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6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s="1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6">
        <f t="shared" si="222"/>
        <v>0.125</v>
      </c>
      <c r="P2393" s="6">
        <f t="shared" si="223"/>
        <v>25</v>
      </c>
      <c r="Q2393" t="str">
        <f t="shared" si="224"/>
        <v>technology</v>
      </c>
      <c r="R2393" s="12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6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s="12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6">
        <f t="shared" si="222"/>
        <v>0.05</v>
      </c>
      <c r="P2395" s="6">
        <f t="shared" si="223"/>
        <v>50</v>
      </c>
      <c r="Q2395" t="str">
        <f t="shared" si="224"/>
        <v>technology</v>
      </c>
      <c r="R2395" s="12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6">
        <f t="shared" si="222"/>
        <v>0.06</v>
      </c>
      <c r="P2396" s="6">
        <f t="shared" si="223"/>
        <v>1.5</v>
      </c>
      <c r="Q2396" t="str">
        <f t="shared" si="224"/>
        <v>technology</v>
      </c>
      <c r="R2396" s="12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6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s="12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6">
        <f t="shared" si="222"/>
        <v>0.2</v>
      </c>
      <c r="P2398" s="6">
        <f t="shared" si="223"/>
        <v>10</v>
      </c>
      <c r="Q2398" t="str">
        <f t="shared" si="224"/>
        <v>technology</v>
      </c>
      <c r="R2398" s="12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6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s="12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6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s="12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6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s="12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6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s="1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6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s="12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6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s="12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6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s="12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6">
        <f t="shared" si="222"/>
        <v>0</v>
      </c>
      <c r="P2406" s="6" t="e">
        <f t="shared" si="223"/>
        <v>#DIV/0!</v>
      </c>
      <c r="Q2406" t="str">
        <f t="shared" si="224"/>
        <v>food</v>
      </c>
      <c r="R2406" s="12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6">
        <f t="shared" si="222"/>
        <v>22.52</v>
      </c>
      <c r="P2407" s="6">
        <f t="shared" si="223"/>
        <v>56.3</v>
      </c>
      <c r="Q2407" t="str">
        <f t="shared" si="224"/>
        <v>food</v>
      </c>
      <c r="R2407" s="12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6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s="12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6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s="12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6">
        <f t="shared" si="222"/>
        <v>0.2</v>
      </c>
      <c r="P2410" s="6">
        <f t="shared" si="223"/>
        <v>15</v>
      </c>
      <c r="Q2410" t="str">
        <f t="shared" si="224"/>
        <v>food</v>
      </c>
      <c r="R2410" s="12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6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s="12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6">
        <f t="shared" si="222"/>
        <v>0</v>
      </c>
      <c r="P2412" s="6" t="e">
        <f t="shared" si="223"/>
        <v>#DIV/0!</v>
      </c>
      <c r="Q2412" t="str">
        <f t="shared" si="224"/>
        <v>food</v>
      </c>
      <c r="R2412" s="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6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s="12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6">
        <f t="shared" si="222"/>
        <v>0</v>
      </c>
      <c r="P2414" s="6" t="e">
        <f t="shared" si="223"/>
        <v>#DIV/0!</v>
      </c>
      <c r="Q2414" t="str">
        <f t="shared" si="224"/>
        <v>food</v>
      </c>
      <c r="R2414" s="12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6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s="12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6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s="12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6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s="12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6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s="12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6">
        <f t="shared" si="222"/>
        <v>0</v>
      </c>
      <c r="P2419" s="6" t="e">
        <f t="shared" si="223"/>
        <v>#DIV/0!</v>
      </c>
      <c r="Q2419" t="str">
        <f t="shared" si="224"/>
        <v>food</v>
      </c>
      <c r="R2419" s="12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6">
        <f t="shared" si="222"/>
        <v>0.02</v>
      </c>
      <c r="P2420" s="6">
        <f t="shared" si="223"/>
        <v>1</v>
      </c>
      <c r="Q2420" t="str">
        <f t="shared" si="224"/>
        <v>food</v>
      </c>
      <c r="R2420" s="12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6">
        <f t="shared" si="222"/>
        <v>0</v>
      </c>
      <c r="P2421" s="6" t="e">
        <f t="shared" si="223"/>
        <v>#DIV/0!</v>
      </c>
      <c r="Q2421" t="str">
        <f t="shared" si="224"/>
        <v>food</v>
      </c>
      <c r="R2421" s="12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6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s="1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6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s="12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6">
        <f t="shared" si="222"/>
        <v>0.2</v>
      </c>
      <c r="P2424" s="6">
        <f t="shared" si="223"/>
        <v>1</v>
      </c>
      <c r="Q2424" t="str">
        <f t="shared" si="224"/>
        <v>food</v>
      </c>
      <c r="R2424" s="12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6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s="12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6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s="12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6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s="12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6">
        <f t="shared" si="222"/>
        <v>0</v>
      </c>
      <c r="P2428" s="6" t="e">
        <f t="shared" si="223"/>
        <v>#DIV/0!</v>
      </c>
      <c r="Q2428" t="str">
        <f t="shared" si="224"/>
        <v>food</v>
      </c>
      <c r="R2428" s="12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6">
        <f t="shared" si="222"/>
        <v>2E-3</v>
      </c>
      <c r="P2429" s="6">
        <f t="shared" si="223"/>
        <v>1</v>
      </c>
      <c r="Q2429" t="str">
        <f t="shared" si="224"/>
        <v>food</v>
      </c>
      <c r="R2429" s="12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6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s="12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6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s="12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6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s="1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6">
        <f t="shared" si="222"/>
        <v>2E-3</v>
      </c>
      <c r="P2433" s="6">
        <f t="shared" si="223"/>
        <v>1</v>
      </c>
      <c r="Q2433" t="str">
        <f t="shared" si="224"/>
        <v>food</v>
      </c>
      <c r="R2433" s="12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6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s="12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6">
        <f t="shared" ref="O2435:O2498" si="228">E2435/D2435*100</f>
        <v>0</v>
      </c>
      <c r="P2435" s="6" t="e">
        <f t="shared" ref="P2435:P2498" si="229">E2435/L2435</f>
        <v>#DIV/0!</v>
      </c>
      <c r="Q2435" t="str">
        <f t="shared" ref="Q2435:Q2498" si="230">LEFT(N2435,SEARCH("/",N2435)-1)</f>
        <v>food</v>
      </c>
      <c r="R2435" s="12" t="str">
        <f t="shared" ref="R2435:R2498" si="231">RIGHT(N2435,LEN(N2435)-FIND("/",N2435))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6">
        <f t="shared" si="228"/>
        <v>0.13</v>
      </c>
      <c r="P2436" s="6">
        <f t="shared" si="229"/>
        <v>13</v>
      </c>
      <c r="Q2436" t="str">
        <f t="shared" si="230"/>
        <v>food</v>
      </c>
      <c r="R2436" s="12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6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s="12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6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s="12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6">
        <f t="shared" si="228"/>
        <v>0</v>
      </c>
      <c r="P2439" s="6" t="e">
        <f t="shared" si="229"/>
        <v>#DIV/0!</v>
      </c>
      <c r="Q2439" t="str">
        <f t="shared" si="230"/>
        <v>food</v>
      </c>
      <c r="R2439" s="12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6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s="12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6">
        <f t="shared" si="228"/>
        <v>0</v>
      </c>
      <c r="P2441" s="6" t="e">
        <f t="shared" si="229"/>
        <v>#DIV/0!</v>
      </c>
      <c r="Q2441" t="str">
        <f t="shared" si="230"/>
        <v>food</v>
      </c>
      <c r="R2441" s="12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6">
        <f t="shared" si="228"/>
        <v>0.2</v>
      </c>
      <c r="P2442" s="6">
        <f t="shared" si="229"/>
        <v>5</v>
      </c>
      <c r="Q2442" t="str">
        <f t="shared" si="230"/>
        <v>food</v>
      </c>
      <c r="R2442" s="12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6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s="12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6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s="12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6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s="12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6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s="12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6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s="12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6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s="12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6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s="12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58" hidden="1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6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s="12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6">
        <f t="shared" si="228"/>
        <v>108</v>
      </c>
      <c r="P2451" s="6">
        <f t="shared" si="229"/>
        <v>90</v>
      </c>
      <c r="Q2451" t="str">
        <f t="shared" si="230"/>
        <v>food</v>
      </c>
      <c r="R2451" s="12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6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s="12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6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s="12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6">
        <f t="shared" si="228"/>
        <v>133.5</v>
      </c>
      <c r="P2454" s="6">
        <f t="shared" si="229"/>
        <v>53.4</v>
      </c>
      <c r="Q2454" t="str">
        <f t="shared" si="230"/>
        <v>food</v>
      </c>
      <c r="R2454" s="12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6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s="12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6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s="12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6">
        <f t="shared" si="228"/>
        <v>182</v>
      </c>
      <c r="P2457" s="6">
        <f t="shared" si="229"/>
        <v>34.125</v>
      </c>
      <c r="Q2457" t="str">
        <f t="shared" si="230"/>
        <v>food</v>
      </c>
      <c r="R2457" s="12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6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s="12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6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s="12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6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s="12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6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s="12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6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s="1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6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s="12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6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s="12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6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s="12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6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s="12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6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s="12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6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s="12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6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s="12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6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s="12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6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s="12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6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s="1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6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s="12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6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s="12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6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s="12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6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s="12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6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s="12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6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s="12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6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s="12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6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s="12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6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s="12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6">
        <f t="shared" si="228"/>
        <v>100</v>
      </c>
      <c r="P2482" s="6">
        <f t="shared" si="229"/>
        <v>250</v>
      </c>
      <c r="Q2482" t="str">
        <f t="shared" si="230"/>
        <v>music</v>
      </c>
      <c r="R2482" s="1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6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s="12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6">
        <f t="shared" si="228"/>
        <v>100.1</v>
      </c>
      <c r="P2484" s="6">
        <f t="shared" si="229"/>
        <v>40.04</v>
      </c>
      <c r="Q2484" t="str">
        <f t="shared" si="230"/>
        <v>music</v>
      </c>
      <c r="R2484" s="12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6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s="12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6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s="12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6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s="12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6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s="12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6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s="12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6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s="12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6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s="12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6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s="12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6">
        <f t="shared" si="228"/>
        <v>103.2</v>
      </c>
      <c r="P2493" s="6">
        <f t="shared" si="229"/>
        <v>51.6</v>
      </c>
      <c r="Q2493" t="str">
        <f t="shared" si="230"/>
        <v>music</v>
      </c>
      <c r="R2493" s="12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6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s="12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6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s="12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6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s="12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6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s="12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6">
        <f t="shared" si="228"/>
        <v>100</v>
      </c>
      <c r="P2498" s="6">
        <f t="shared" si="229"/>
        <v>600</v>
      </c>
      <c r="Q2498" t="str">
        <f t="shared" si="230"/>
        <v>music</v>
      </c>
      <c r="R2498" s="12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6">
        <f t="shared" ref="O2499:O2562" si="234">E2499/D2499*100</f>
        <v>112.7715</v>
      </c>
      <c r="P2499" s="6">
        <f t="shared" ref="P2499:P2562" si="235">E2499/L2499</f>
        <v>80.551071428571419</v>
      </c>
      <c r="Q2499" t="str">
        <f t="shared" ref="Q2499:Q2562" si="236">LEFT(N2499,SEARCH("/",N2499)-1)</f>
        <v>music</v>
      </c>
      <c r="R2499" s="12" t="str">
        <f t="shared" ref="R2499:R2562" si="237">RIGHT(N2499,LEN(N2499)-FIND("/",N2499))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6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s="12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6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s="12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6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s="12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6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s="12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6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s="12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6">
        <f t="shared" si="234"/>
        <v>0</v>
      </c>
      <c r="P2505" s="6" t="e">
        <f t="shared" si="235"/>
        <v>#DIV/0!</v>
      </c>
      <c r="Q2505" t="str">
        <f t="shared" si="236"/>
        <v>food</v>
      </c>
      <c r="R2505" s="12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6">
        <f t="shared" si="234"/>
        <v>0</v>
      </c>
      <c r="P2506" s="6" t="e">
        <f t="shared" si="235"/>
        <v>#DIV/0!</v>
      </c>
      <c r="Q2506" t="str">
        <f t="shared" si="236"/>
        <v>food</v>
      </c>
      <c r="R2506" s="12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6">
        <f t="shared" si="234"/>
        <v>0</v>
      </c>
      <c r="P2507" s="6" t="e">
        <f t="shared" si="235"/>
        <v>#DIV/0!</v>
      </c>
      <c r="Q2507" t="str">
        <f t="shared" si="236"/>
        <v>food</v>
      </c>
      <c r="R2507" s="12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6">
        <f t="shared" si="234"/>
        <v>0.6</v>
      </c>
      <c r="P2508" s="6">
        <f t="shared" si="235"/>
        <v>15</v>
      </c>
      <c r="Q2508" t="str">
        <f t="shared" si="236"/>
        <v>food</v>
      </c>
      <c r="R2508" s="12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6">
        <f t="shared" si="234"/>
        <v>0</v>
      </c>
      <c r="P2509" s="6" t="e">
        <f t="shared" si="235"/>
        <v>#DIV/0!</v>
      </c>
      <c r="Q2509" t="str">
        <f t="shared" si="236"/>
        <v>food</v>
      </c>
      <c r="R2509" s="12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6">
        <f t="shared" si="234"/>
        <v>0</v>
      </c>
      <c r="P2510" s="6" t="e">
        <f t="shared" si="235"/>
        <v>#DIV/0!</v>
      </c>
      <c r="Q2510" t="str">
        <f t="shared" si="236"/>
        <v>food</v>
      </c>
      <c r="R2510" s="12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6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s="12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6">
        <f t="shared" si="234"/>
        <v>0.15</v>
      </c>
      <c r="P2512" s="6">
        <f t="shared" si="235"/>
        <v>37.5</v>
      </c>
      <c r="Q2512" t="str">
        <f t="shared" si="236"/>
        <v>food</v>
      </c>
      <c r="R2512" s="12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6">
        <f t="shared" si="234"/>
        <v>0</v>
      </c>
      <c r="P2513" s="6" t="e">
        <f t="shared" si="235"/>
        <v>#DIV/0!</v>
      </c>
      <c r="Q2513" t="str">
        <f t="shared" si="236"/>
        <v>food</v>
      </c>
      <c r="R2513" s="12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6">
        <f t="shared" si="234"/>
        <v>0</v>
      </c>
      <c r="P2514" s="6" t="e">
        <f t="shared" si="235"/>
        <v>#DIV/0!</v>
      </c>
      <c r="Q2514" t="str">
        <f t="shared" si="236"/>
        <v>food</v>
      </c>
      <c r="R2514" s="12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6">
        <f t="shared" si="234"/>
        <v>0</v>
      </c>
      <c r="P2515" s="6" t="e">
        <f t="shared" si="235"/>
        <v>#DIV/0!</v>
      </c>
      <c r="Q2515" t="str">
        <f t="shared" si="236"/>
        <v>food</v>
      </c>
      <c r="R2515" s="12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6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s="12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6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s="12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6">
        <f t="shared" si="234"/>
        <v>0</v>
      </c>
      <c r="P2518" s="6" t="e">
        <f t="shared" si="235"/>
        <v>#DIV/0!</v>
      </c>
      <c r="Q2518" t="str">
        <f t="shared" si="236"/>
        <v>food</v>
      </c>
      <c r="R2518" s="12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6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s="12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6">
        <f t="shared" si="234"/>
        <v>0</v>
      </c>
      <c r="P2520" s="6" t="e">
        <f t="shared" si="235"/>
        <v>#DIV/0!</v>
      </c>
      <c r="Q2520" t="str">
        <f t="shared" si="236"/>
        <v>food</v>
      </c>
      <c r="R2520" s="12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6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s="12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6">
        <f t="shared" si="234"/>
        <v>0</v>
      </c>
      <c r="P2522" s="6" t="e">
        <f t="shared" si="235"/>
        <v>#DIV/0!</v>
      </c>
      <c r="Q2522" t="str">
        <f t="shared" si="236"/>
        <v>food</v>
      </c>
      <c r="R2522" s="12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6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s="12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6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s="12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6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s="12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6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s="12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6">
        <f t="shared" si="234"/>
        <v>100.325</v>
      </c>
      <c r="P2527" s="6">
        <f t="shared" si="235"/>
        <v>100.325</v>
      </c>
      <c r="Q2527" t="str">
        <f t="shared" si="236"/>
        <v>music</v>
      </c>
      <c r="R2527" s="12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6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s="12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6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s="12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6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s="12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6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s="12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6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s="1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6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s="12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6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s="12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6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s="12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6">
        <f t="shared" si="234"/>
        <v>105</v>
      </c>
      <c r="P2536" s="6">
        <f t="shared" si="235"/>
        <v>150</v>
      </c>
      <c r="Q2536" t="str">
        <f t="shared" si="236"/>
        <v>music</v>
      </c>
      <c r="R2536" s="12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6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s="12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6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s="12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6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s="12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6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s="12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6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s="12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6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s="1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6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s="12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6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s="12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6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s="12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6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s="12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6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s="12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6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s="12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6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s="12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6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s="12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6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s="12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6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s="1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6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s="12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6">
        <f t="shared" si="234"/>
        <v>106.5</v>
      </c>
      <c r="P2554" s="6">
        <f t="shared" si="235"/>
        <v>177.5</v>
      </c>
      <c r="Q2554" t="str">
        <f t="shared" si="236"/>
        <v>music</v>
      </c>
      <c r="R2554" s="12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6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s="12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6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s="12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6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s="12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6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s="12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6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s="12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6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s="12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6">
        <f t="shared" si="234"/>
        <v>111.25</v>
      </c>
      <c r="P2561" s="6">
        <f t="shared" si="235"/>
        <v>35.6</v>
      </c>
      <c r="Q2561" t="str">
        <f t="shared" si="236"/>
        <v>music</v>
      </c>
      <c r="R2561" s="12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6">
        <f t="shared" si="234"/>
        <v>100.1</v>
      </c>
      <c r="P2562" s="6">
        <f t="shared" si="235"/>
        <v>143</v>
      </c>
      <c r="Q2562" t="str">
        <f t="shared" si="236"/>
        <v>music</v>
      </c>
      <c r="R2562" s="12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6">
        <f t="shared" ref="O2563:O2626" si="240">E2563/D2563*100</f>
        <v>0</v>
      </c>
      <c r="P2563" s="6" t="e">
        <f t="shared" ref="P2563:P2626" si="241">E2563/L2563</f>
        <v>#DIV/0!</v>
      </c>
      <c r="Q2563" t="str">
        <f t="shared" ref="Q2563:Q2626" si="242">LEFT(N2563,SEARCH("/",N2563)-1)</f>
        <v>food</v>
      </c>
      <c r="R2563" s="12" t="str">
        <f t="shared" ref="R2563:R2626" si="243">RIGHT(N2563,LEN(N2563)-FIND("/",N2563))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6">
        <f t="shared" si="240"/>
        <v>0.75</v>
      </c>
      <c r="P2564" s="6">
        <f t="shared" si="241"/>
        <v>25</v>
      </c>
      <c r="Q2564" t="str">
        <f t="shared" si="242"/>
        <v>food</v>
      </c>
      <c r="R2564" s="12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6">
        <f t="shared" si="240"/>
        <v>0</v>
      </c>
      <c r="P2565" s="6" t="e">
        <f t="shared" si="241"/>
        <v>#DIV/0!</v>
      </c>
      <c r="Q2565" t="str">
        <f t="shared" si="242"/>
        <v>food</v>
      </c>
      <c r="R2565" s="12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6">
        <f t="shared" si="240"/>
        <v>0</v>
      </c>
      <c r="P2566" s="6" t="e">
        <f t="shared" si="241"/>
        <v>#DIV/0!</v>
      </c>
      <c r="Q2566" t="str">
        <f t="shared" si="242"/>
        <v>food</v>
      </c>
      <c r="R2566" s="12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6">
        <f t="shared" si="240"/>
        <v>1</v>
      </c>
      <c r="P2567" s="6">
        <f t="shared" si="241"/>
        <v>100</v>
      </c>
      <c r="Q2567" t="str">
        <f t="shared" si="242"/>
        <v>food</v>
      </c>
      <c r="R2567" s="12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6">
        <f t="shared" si="240"/>
        <v>0</v>
      </c>
      <c r="P2568" s="6" t="e">
        <f t="shared" si="241"/>
        <v>#DIV/0!</v>
      </c>
      <c r="Q2568" t="str">
        <f t="shared" si="242"/>
        <v>food</v>
      </c>
      <c r="R2568" s="12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6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s="12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6">
        <f t="shared" si="240"/>
        <v>0.5</v>
      </c>
      <c r="P2570" s="6">
        <f t="shared" si="241"/>
        <v>50</v>
      </c>
      <c r="Q2570" t="str">
        <f t="shared" si="242"/>
        <v>food</v>
      </c>
      <c r="R2570" s="12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6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s="12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6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s="1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6">
        <f t="shared" si="240"/>
        <v>0.25</v>
      </c>
      <c r="P2573" s="6">
        <f t="shared" si="241"/>
        <v>62.5</v>
      </c>
      <c r="Q2573" t="str">
        <f t="shared" si="242"/>
        <v>food</v>
      </c>
      <c r="R2573" s="12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6">
        <f t="shared" si="240"/>
        <v>0</v>
      </c>
      <c r="P2574" s="6" t="e">
        <f t="shared" si="241"/>
        <v>#DIV/0!</v>
      </c>
      <c r="Q2574" t="str">
        <f t="shared" si="242"/>
        <v>food</v>
      </c>
      <c r="R2574" s="12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6">
        <f t="shared" si="240"/>
        <v>0</v>
      </c>
      <c r="P2575" s="6" t="e">
        <f t="shared" si="241"/>
        <v>#DIV/0!</v>
      </c>
      <c r="Q2575" t="str">
        <f t="shared" si="242"/>
        <v>food</v>
      </c>
      <c r="R2575" s="12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6">
        <f t="shared" si="240"/>
        <v>0</v>
      </c>
      <c r="P2576" s="6" t="e">
        <f t="shared" si="241"/>
        <v>#DIV/0!</v>
      </c>
      <c r="Q2576" t="str">
        <f t="shared" si="242"/>
        <v>food</v>
      </c>
      <c r="R2576" s="12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6">
        <f t="shared" si="240"/>
        <v>0</v>
      </c>
      <c r="P2577" s="6" t="e">
        <f t="shared" si="241"/>
        <v>#DIV/0!</v>
      </c>
      <c r="Q2577" t="str">
        <f t="shared" si="242"/>
        <v>food</v>
      </c>
      <c r="R2577" s="12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6">
        <f t="shared" si="240"/>
        <v>0</v>
      </c>
      <c r="P2578" s="6" t="e">
        <f t="shared" si="241"/>
        <v>#DIV/0!</v>
      </c>
      <c r="Q2578" t="str">
        <f t="shared" si="242"/>
        <v>food</v>
      </c>
      <c r="R2578" s="12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6">
        <f t="shared" si="240"/>
        <v>0</v>
      </c>
      <c r="P2579" s="6" t="e">
        <f t="shared" si="241"/>
        <v>#DIV/0!</v>
      </c>
      <c r="Q2579" t="str">
        <f t="shared" si="242"/>
        <v>food</v>
      </c>
      <c r="R2579" s="12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6">
        <f t="shared" si="240"/>
        <v>0</v>
      </c>
      <c r="P2580" s="6" t="e">
        <f t="shared" si="241"/>
        <v>#DIV/0!</v>
      </c>
      <c r="Q2580" t="str">
        <f t="shared" si="242"/>
        <v>food</v>
      </c>
      <c r="R2580" s="12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6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s="12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6">
        <f t="shared" si="240"/>
        <v>0.6</v>
      </c>
      <c r="P2582" s="6">
        <f t="shared" si="241"/>
        <v>25.5</v>
      </c>
      <c r="Q2582" t="str">
        <f t="shared" si="242"/>
        <v>food</v>
      </c>
      <c r="R2582" s="1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6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s="12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6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s="12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6">
        <f t="shared" si="240"/>
        <v>0.5</v>
      </c>
      <c r="P2585" s="6">
        <f t="shared" si="241"/>
        <v>1</v>
      </c>
      <c r="Q2585" t="str">
        <f t="shared" si="242"/>
        <v>food</v>
      </c>
      <c r="R2585" s="12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6">
        <f t="shared" si="240"/>
        <v>0</v>
      </c>
      <c r="P2586" s="6" t="e">
        <f t="shared" si="241"/>
        <v>#DIV/0!</v>
      </c>
      <c r="Q2586" t="str">
        <f t="shared" si="242"/>
        <v>food</v>
      </c>
      <c r="R2586" s="12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6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s="12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6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s="12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6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s="12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6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s="12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6">
        <f t="shared" si="240"/>
        <v>0.01</v>
      </c>
      <c r="P2591" s="6">
        <f t="shared" si="241"/>
        <v>5</v>
      </c>
      <c r="Q2591" t="str">
        <f t="shared" si="242"/>
        <v>food</v>
      </c>
      <c r="R2591" s="12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6">
        <f t="shared" si="240"/>
        <v>0</v>
      </c>
      <c r="P2592" s="6" t="e">
        <f t="shared" si="241"/>
        <v>#DIV/0!</v>
      </c>
      <c r="Q2592" t="str">
        <f t="shared" si="242"/>
        <v>food</v>
      </c>
      <c r="R2592" s="1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6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s="12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6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s="12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6">
        <f t="shared" si="240"/>
        <v>0</v>
      </c>
      <c r="P2595" s="6" t="e">
        <f t="shared" si="241"/>
        <v>#DIV/0!</v>
      </c>
      <c r="Q2595" t="str">
        <f t="shared" si="242"/>
        <v>food</v>
      </c>
      <c r="R2595" s="12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6">
        <f t="shared" si="240"/>
        <v>1.25E-3</v>
      </c>
      <c r="P2596" s="6">
        <f t="shared" si="241"/>
        <v>1</v>
      </c>
      <c r="Q2596" t="str">
        <f t="shared" si="242"/>
        <v>food</v>
      </c>
      <c r="R2596" s="12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6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s="12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6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s="12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6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s="12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6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s="12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6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s="12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6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s="1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6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s="12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6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s="12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6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s="12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6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s="12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6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s="12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6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s="12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6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s="12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6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s="12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6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s="12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6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s="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6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s="12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6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s="12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6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s="12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6">
        <f t="shared" si="240"/>
        <v>102</v>
      </c>
      <c r="P2616" s="6">
        <f t="shared" si="241"/>
        <v>107.1</v>
      </c>
      <c r="Q2616" t="str">
        <f t="shared" si="242"/>
        <v>technology</v>
      </c>
      <c r="R2616" s="12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6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s="12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6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s="12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6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s="12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6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s="12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6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s="12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6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s="1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6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s="12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6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s="12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6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s="12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6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s="12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6">
        <f t="shared" ref="O2627:O2690" si="246">E2627/D2627*100</f>
        <v>956</v>
      </c>
      <c r="P2627" s="6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s="12" t="str">
        <f t="shared" ref="R2627:R2690" si="249">RIGHT(N2627,LEN(N2627)-FIND("/",N2627))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6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s="12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6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s="12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6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s="12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6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s="12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6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s="1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6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s="12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6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s="12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6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s="12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6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s="12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6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s="12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6">
        <f t="shared" si="246"/>
        <v>187.3</v>
      </c>
      <c r="P2638" s="6">
        <f t="shared" si="247"/>
        <v>37.46</v>
      </c>
      <c r="Q2638" t="str">
        <f t="shared" si="248"/>
        <v>technology</v>
      </c>
      <c r="R2638" s="12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6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s="12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6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s="12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6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s="12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6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s="1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6">
        <f t="shared" si="246"/>
        <v>1</v>
      </c>
      <c r="P2643" s="6">
        <f t="shared" si="247"/>
        <v>15</v>
      </c>
      <c r="Q2643" t="str">
        <f t="shared" si="248"/>
        <v>technology</v>
      </c>
      <c r="R2643" s="12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6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s="12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6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s="12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6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s="12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6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s="12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6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s="12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6">
        <f t="shared" si="246"/>
        <v>1.44</v>
      </c>
      <c r="P2649" s="6">
        <f t="shared" si="247"/>
        <v>12</v>
      </c>
      <c r="Q2649" t="str">
        <f t="shared" si="248"/>
        <v>technology</v>
      </c>
      <c r="R2649" s="12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6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s="12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6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s="12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6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s="1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6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s="12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6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s="12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6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s="12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6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s="12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6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s="12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6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s="12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6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s="12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6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s="12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6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s="12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6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s="1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6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s="12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6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s="12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6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s="12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6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s="12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58" hidden="1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6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s="12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6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s="12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6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s="12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6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s="12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6">
        <f t="shared" si="246"/>
        <v>125.125</v>
      </c>
      <c r="P2671" s="6">
        <f t="shared" si="247"/>
        <v>91</v>
      </c>
      <c r="Q2671" t="str">
        <f t="shared" si="248"/>
        <v>technology</v>
      </c>
      <c r="R2671" s="12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6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s="1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6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s="12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6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s="12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6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s="12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6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s="12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6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s="12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6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s="12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6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s="12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6">
        <f t="shared" si="246"/>
        <v>1.375E-2</v>
      </c>
      <c r="P2680" s="6">
        <f t="shared" si="247"/>
        <v>550</v>
      </c>
      <c r="Q2680" t="str">
        <f t="shared" si="248"/>
        <v>technology</v>
      </c>
      <c r="R2680" s="12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6">
        <f t="shared" si="246"/>
        <v>0.33</v>
      </c>
      <c r="P2681" s="6">
        <f t="shared" si="247"/>
        <v>44</v>
      </c>
      <c r="Q2681" t="str">
        <f t="shared" si="248"/>
        <v>technology</v>
      </c>
      <c r="R2681" s="12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6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s="1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6">
        <f t="shared" si="246"/>
        <v>0.6875</v>
      </c>
      <c r="P2683" s="6">
        <f t="shared" si="247"/>
        <v>27.5</v>
      </c>
      <c r="Q2683" t="str">
        <f t="shared" si="248"/>
        <v>food</v>
      </c>
      <c r="R2683" s="12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6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s="12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6">
        <f t="shared" si="246"/>
        <v>0.24</v>
      </c>
      <c r="P2685" s="6">
        <f t="shared" si="247"/>
        <v>12</v>
      </c>
      <c r="Q2685" t="str">
        <f t="shared" si="248"/>
        <v>food</v>
      </c>
      <c r="R2685" s="12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6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s="12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6">
        <f t="shared" si="246"/>
        <v>0.02</v>
      </c>
      <c r="P2687" s="6">
        <f t="shared" si="247"/>
        <v>10</v>
      </c>
      <c r="Q2687" t="str">
        <f t="shared" si="248"/>
        <v>food</v>
      </c>
      <c r="R2687" s="12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6">
        <f t="shared" si="246"/>
        <v>0</v>
      </c>
      <c r="P2688" s="6" t="e">
        <f t="shared" si="247"/>
        <v>#DIV/0!</v>
      </c>
      <c r="Q2688" t="str">
        <f t="shared" si="248"/>
        <v>food</v>
      </c>
      <c r="R2688" s="12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6">
        <f t="shared" si="246"/>
        <v>0</v>
      </c>
      <c r="P2689" s="6" t="e">
        <f t="shared" si="247"/>
        <v>#DIV/0!</v>
      </c>
      <c r="Q2689" t="str">
        <f t="shared" si="248"/>
        <v>food</v>
      </c>
      <c r="R2689" s="12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6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s="12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6">
        <f t="shared" ref="O2691:O2754" si="252">E2691/D2691*100</f>
        <v>2.8571428571428571E-3</v>
      </c>
      <c r="P2691" s="6">
        <f t="shared" ref="P2691:P2754" si="253">E2691/L2691</f>
        <v>1</v>
      </c>
      <c r="Q2691" t="str">
        <f t="shared" ref="Q2691:Q2754" si="254">LEFT(N2691,SEARCH("/",N2691)-1)</f>
        <v>food</v>
      </c>
      <c r="R2691" s="12" t="str">
        <f t="shared" ref="R2691:R2754" si="255">RIGHT(N2691,LEN(N2691)-FIND("/",N2691))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6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s="1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6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s="12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6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s="12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6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s="12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6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s="12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6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s="12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6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s="12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6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s="12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6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s="12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6">
        <f t="shared" si="252"/>
        <v>0</v>
      </c>
      <c r="P2701" s="6" t="e">
        <f t="shared" si="253"/>
        <v>#DIV/0!</v>
      </c>
      <c r="Q2701" t="str">
        <f t="shared" si="254"/>
        <v>food</v>
      </c>
      <c r="R2701" s="12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6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s="12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6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s="12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6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s="12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6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s="12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6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s="12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6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s="12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6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s="12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6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s="12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6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s="12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6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s="12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6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s="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6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s="12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6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s="12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6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s="12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6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s="12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6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s="12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6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s="12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6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s="12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6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s="12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6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s="12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6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s="12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6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s="12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6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s="12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6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s="12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6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s="12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6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s="12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6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s="12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6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s="12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6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s="12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6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s="12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6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s="1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6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s="12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6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s="12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6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s="12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58" hidden="1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6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s="12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6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s="12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6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s="12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6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s="12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6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s="12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6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s="12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6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s="1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6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s="12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6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s="12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6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s="12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6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s="12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6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s="12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6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s="12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6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s="12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6">
        <f t="shared" si="252"/>
        <v>1.06</v>
      </c>
      <c r="P2750" s="6">
        <f t="shared" si="253"/>
        <v>13.25</v>
      </c>
      <c r="Q2750" t="str">
        <f t="shared" si="254"/>
        <v>publishing</v>
      </c>
      <c r="R2750" s="12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6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s="12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6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s="12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6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s="12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6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s="12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6">
        <f t="shared" ref="O2755:O2818" si="258">E2755/D2755*100</f>
        <v>19</v>
      </c>
      <c r="P2755" s="6">
        <f t="shared" ref="P2755:P2818" si="259">E2755/L2755</f>
        <v>47.5</v>
      </c>
      <c r="Q2755" t="str">
        <f t="shared" ref="Q2755:Q2818" si="260">LEFT(N2755,SEARCH("/",N2755)-1)</f>
        <v>publishing</v>
      </c>
      <c r="R2755" s="12" t="str">
        <f t="shared" ref="R2755:R2818" si="261">RIGHT(N2755,LEN(N2755)-FIND("/",N2755))</f>
        <v>children's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6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s="12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6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s="12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6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s="12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6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s="12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6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s="12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6">
        <f t="shared" si="258"/>
        <v>10.5</v>
      </c>
      <c r="P2761" s="6">
        <f t="shared" si="259"/>
        <v>52.5</v>
      </c>
      <c r="Q2761" t="str">
        <f t="shared" si="260"/>
        <v>publishing</v>
      </c>
      <c r="R2761" s="12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6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s="1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6">
        <f t="shared" si="258"/>
        <v>0.72</v>
      </c>
      <c r="P2763" s="6">
        <f t="shared" si="259"/>
        <v>9</v>
      </c>
      <c r="Q2763" t="str">
        <f t="shared" si="260"/>
        <v>publishing</v>
      </c>
      <c r="R2763" s="12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6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s="12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6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s="12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6">
        <f t="shared" si="258"/>
        <v>1.125</v>
      </c>
      <c r="P2766" s="6">
        <f t="shared" si="259"/>
        <v>11.25</v>
      </c>
      <c r="Q2766" t="str">
        <f t="shared" si="260"/>
        <v>publishing</v>
      </c>
      <c r="R2766" s="12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6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s="12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6">
        <f t="shared" si="258"/>
        <v>2</v>
      </c>
      <c r="P2768" s="6">
        <f t="shared" si="259"/>
        <v>25</v>
      </c>
      <c r="Q2768" t="str">
        <f t="shared" si="260"/>
        <v>publishing</v>
      </c>
      <c r="R2768" s="12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6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s="12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6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s="12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6">
        <f t="shared" si="258"/>
        <v>0.25</v>
      </c>
      <c r="P2771" s="6">
        <f t="shared" si="259"/>
        <v>1</v>
      </c>
      <c r="Q2771" t="str">
        <f t="shared" si="260"/>
        <v>publishing</v>
      </c>
      <c r="R2771" s="12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6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s="1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6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s="12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6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s="12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6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s="12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6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s="12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6">
        <f t="shared" si="258"/>
        <v>3</v>
      </c>
      <c r="P2777" s="6">
        <f t="shared" si="259"/>
        <v>75</v>
      </c>
      <c r="Q2777" t="str">
        <f t="shared" si="260"/>
        <v>publishing</v>
      </c>
      <c r="R2777" s="12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6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s="12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6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s="12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6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s="12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6">
        <f t="shared" si="258"/>
        <v>2.12</v>
      </c>
      <c r="P2781" s="6">
        <f t="shared" si="259"/>
        <v>53</v>
      </c>
      <c r="Q2781" t="str">
        <f t="shared" si="260"/>
        <v>publishing</v>
      </c>
      <c r="R2781" s="12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6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s="1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6">
        <f t="shared" si="258"/>
        <v>105.28</v>
      </c>
      <c r="P2783" s="6">
        <f t="shared" si="259"/>
        <v>47</v>
      </c>
      <c r="Q2783" t="str">
        <f t="shared" si="260"/>
        <v>theater</v>
      </c>
      <c r="R2783" s="12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6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s="12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6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s="12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6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s="12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6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s="12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6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s="12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6">
        <f t="shared" si="258"/>
        <v>119.7</v>
      </c>
      <c r="P2789" s="6">
        <f t="shared" si="259"/>
        <v>31.5</v>
      </c>
      <c r="Q2789" t="str">
        <f t="shared" si="260"/>
        <v>theater</v>
      </c>
      <c r="R2789" s="12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6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s="12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6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s="12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6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s="1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6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s="12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6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s="12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6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s="12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6">
        <f t="shared" si="258"/>
        <v>150</v>
      </c>
      <c r="P2796" s="6">
        <f t="shared" si="259"/>
        <v>25</v>
      </c>
      <c r="Q2796" t="str">
        <f t="shared" si="260"/>
        <v>theater</v>
      </c>
      <c r="R2796" s="12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6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s="12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6">
        <f t="shared" si="258"/>
        <v>115.5</v>
      </c>
      <c r="P2798" s="6">
        <f t="shared" si="259"/>
        <v>44</v>
      </c>
      <c r="Q2798" t="str">
        <f t="shared" si="260"/>
        <v>theater</v>
      </c>
      <c r="R2798" s="12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6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s="12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6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s="12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6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s="12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6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s="1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6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s="12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58" hidden="1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6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s="12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6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s="12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6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s="12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6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s="12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6">
        <f t="shared" si="258"/>
        <v>112.1</v>
      </c>
      <c r="P2808" s="6">
        <f t="shared" si="259"/>
        <v>44.25</v>
      </c>
      <c r="Q2808" t="str">
        <f t="shared" si="260"/>
        <v>theater</v>
      </c>
      <c r="R2808" s="12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6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s="12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6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s="12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6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s="12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6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s="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6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s="12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6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s="12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6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s="12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6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s="12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6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s="12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6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s="12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6">
        <f t="shared" ref="O2819:O2882" si="264">E2819/D2819*100</f>
        <v>130</v>
      </c>
      <c r="P2819" s="6">
        <f t="shared" ref="P2819:P2882" si="265">E2819/L2819</f>
        <v>23.636363636363637</v>
      </c>
      <c r="Q2819" t="str">
        <f t="shared" ref="Q2819:Q2882" si="266">LEFT(N2819,SEARCH("/",N2819)-1)</f>
        <v>theater</v>
      </c>
      <c r="R2819" s="12" t="str">
        <f t="shared" ref="R2819:R2882" si="267">RIGHT(N2819,LEN(N2819)-FIND("/",N2819))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6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s="12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6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s="12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6">
        <f t="shared" si="264"/>
        <v>136</v>
      </c>
      <c r="P2822" s="6">
        <f t="shared" si="265"/>
        <v>13.6</v>
      </c>
      <c r="Q2822" t="str">
        <f t="shared" si="266"/>
        <v>theater</v>
      </c>
      <c r="R2822" s="1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6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s="12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6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s="12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6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s="12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6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s="12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6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s="12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6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s="12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6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s="12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6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s="12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6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s="12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6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s="1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6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s="12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6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s="12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6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s="12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6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s="12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6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s="12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6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s="12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6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s="12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6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s="12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6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s="12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6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s="1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6">
        <f t="shared" si="264"/>
        <v>1</v>
      </c>
      <c r="P2843" s="6">
        <f t="shared" si="265"/>
        <v>10</v>
      </c>
      <c r="Q2843" t="str">
        <f t="shared" si="266"/>
        <v>theater</v>
      </c>
      <c r="R2843" s="12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6">
        <f t="shared" si="264"/>
        <v>0</v>
      </c>
      <c r="P2844" s="6" t="e">
        <f t="shared" si="265"/>
        <v>#DIV/0!</v>
      </c>
      <c r="Q2844" t="str">
        <f t="shared" si="266"/>
        <v>theater</v>
      </c>
      <c r="R2844" s="12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6">
        <f t="shared" si="264"/>
        <v>0</v>
      </c>
      <c r="P2845" s="6" t="e">
        <f t="shared" si="265"/>
        <v>#DIV/0!</v>
      </c>
      <c r="Q2845" t="str">
        <f t="shared" si="266"/>
        <v>theater</v>
      </c>
      <c r="R2845" s="12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6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s="12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6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s="12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6">
        <f t="shared" si="264"/>
        <v>0</v>
      </c>
      <c r="P2848" s="6" t="e">
        <f t="shared" si="265"/>
        <v>#DIV/0!</v>
      </c>
      <c r="Q2848" t="str">
        <f t="shared" si="266"/>
        <v>theater</v>
      </c>
      <c r="R2848" s="12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6">
        <f t="shared" si="264"/>
        <v>0</v>
      </c>
      <c r="P2849" s="6" t="e">
        <f t="shared" si="265"/>
        <v>#DIV/0!</v>
      </c>
      <c r="Q2849" t="str">
        <f t="shared" si="266"/>
        <v>theater</v>
      </c>
      <c r="R2849" s="12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6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s="12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6">
        <f t="shared" si="264"/>
        <v>1</v>
      </c>
      <c r="P2851" s="6">
        <f t="shared" si="265"/>
        <v>5</v>
      </c>
      <c r="Q2851" t="str">
        <f t="shared" si="266"/>
        <v>theater</v>
      </c>
      <c r="R2851" s="12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6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s="1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6">
        <f t="shared" si="264"/>
        <v>0</v>
      </c>
      <c r="P2853" s="6" t="e">
        <f t="shared" si="265"/>
        <v>#DIV/0!</v>
      </c>
      <c r="Q2853" t="str">
        <f t="shared" si="266"/>
        <v>theater</v>
      </c>
      <c r="R2853" s="12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6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s="12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6">
        <f t="shared" si="264"/>
        <v>0</v>
      </c>
      <c r="P2855" s="6" t="e">
        <f t="shared" si="265"/>
        <v>#DIV/0!</v>
      </c>
      <c r="Q2855" t="str">
        <f t="shared" si="266"/>
        <v>theater</v>
      </c>
      <c r="R2855" s="12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6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s="12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6">
        <f t="shared" si="264"/>
        <v>50</v>
      </c>
      <c r="P2857" s="6">
        <f t="shared" si="265"/>
        <v>60</v>
      </c>
      <c r="Q2857" t="str">
        <f t="shared" si="266"/>
        <v>theater</v>
      </c>
      <c r="R2857" s="12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6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s="12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6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s="12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6">
        <f t="shared" si="264"/>
        <v>0</v>
      </c>
      <c r="P2860" s="6" t="e">
        <f t="shared" si="265"/>
        <v>#DIV/0!</v>
      </c>
      <c r="Q2860" t="str">
        <f t="shared" si="266"/>
        <v>theater</v>
      </c>
      <c r="R2860" s="12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6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s="12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6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s="12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6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s="12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6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s="12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6">
        <f t="shared" si="264"/>
        <v>0.04</v>
      </c>
      <c r="P2865" s="6">
        <f t="shared" si="265"/>
        <v>20</v>
      </c>
      <c r="Q2865" t="str">
        <f t="shared" si="266"/>
        <v>theater</v>
      </c>
      <c r="R2865" s="12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6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s="12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6">
        <f t="shared" si="264"/>
        <v>0</v>
      </c>
      <c r="P2867" s="6" t="e">
        <f t="shared" si="265"/>
        <v>#DIV/0!</v>
      </c>
      <c r="Q2867" t="str">
        <f t="shared" si="266"/>
        <v>theater</v>
      </c>
      <c r="R2867" s="12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6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s="12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6">
        <f t="shared" si="264"/>
        <v>20.16</v>
      </c>
      <c r="P2869" s="6">
        <f t="shared" si="265"/>
        <v>50.4</v>
      </c>
      <c r="Q2869" t="str">
        <f t="shared" si="266"/>
        <v>theater</v>
      </c>
      <c r="R2869" s="12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6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s="12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6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s="12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6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s="1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6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s="12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6">
        <f t="shared" si="264"/>
        <v>0</v>
      </c>
      <c r="P2874" s="6" t="e">
        <f t="shared" si="265"/>
        <v>#DIV/0!</v>
      </c>
      <c r="Q2874" t="str">
        <f t="shared" si="266"/>
        <v>theater</v>
      </c>
      <c r="R2874" s="12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6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s="12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6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s="12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6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s="12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6">
        <f t="shared" si="264"/>
        <v>0</v>
      </c>
      <c r="P2878" s="6" t="e">
        <f t="shared" si="265"/>
        <v>#DIV/0!</v>
      </c>
      <c r="Q2878" t="str">
        <f t="shared" si="266"/>
        <v>theater</v>
      </c>
      <c r="R2878" s="12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6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s="12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6">
        <f t="shared" si="264"/>
        <v>2.1</v>
      </c>
      <c r="P2880" s="6">
        <f t="shared" si="265"/>
        <v>15.75</v>
      </c>
      <c r="Q2880" t="str">
        <f t="shared" si="266"/>
        <v>theater</v>
      </c>
      <c r="R2880" s="12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6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s="12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6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s="1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6">
        <f t="shared" ref="O2883:O2946" si="270">E2883/D2883*100</f>
        <v>0</v>
      </c>
      <c r="P2883" s="6" t="e">
        <f t="shared" ref="P2883:P2946" si="271">E2883/L2883</f>
        <v>#DIV/0!</v>
      </c>
      <c r="Q2883" t="str">
        <f t="shared" ref="Q2883:Q2946" si="272">LEFT(N2883,SEARCH("/",N2883)-1)</f>
        <v>theater</v>
      </c>
      <c r="R2883" s="12" t="str">
        <f t="shared" ref="R2883:R2946" si="273">RIGHT(N2883,LEN(N2883)-FIND("/",N2883))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6">
        <f t="shared" si="270"/>
        <v>33.6</v>
      </c>
      <c r="P2884" s="6">
        <f t="shared" si="271"/>
        <v>63</v>
      </c>
      <c r="Q2884" t="str">
        <f t="shared" si="272"/>
        <v>theater</v>
      </c>
      <c r="R2884" s="12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6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s="12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6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s="12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6">
        <f t="shared" si="270"/>
        <v>32.5</v>
      </c>
      <c r="P2887" s="6">
        <f t="shared" si="271"/>
        <v>26</v>
      </c>
      <c r="Q2887" t="str">
        <f t="shared" si="272"/>
        <v>theater</v>
      </c>
      <c r="R2887" s="12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6">
        <f t="shared" si="270"/>
        <v>5</v>
      </c>
      <c r="P2888" s="6">
        <f t="shared" si="271"/>
        <v>10</v>
      </c>
      <c r="Q2888" t="str">
        <f t="shared" si="272"/>
        <v>theater</v>
      </c>
      <c r="R2888" s="12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6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s="12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6">
        <f t="shared" si="270"/>
        <v>0</v>
      </c>
      <c r="P2890" s="6" t="e">
        <f t="shared" si="271"/>
        <v>#DIV/0!</v>
      </c>
      <c r="Q2890" t="str">
        <f t="shared" si="272"/>
        <v>theater</v>
      </c>
      <c r="R2890" s="12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6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s="12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6">
        <f t="shared" si="270"/>
        <v>1.05</v>
      </c>
      <c r="P2892" s="6">
        <f t="shared" si="271"/>
        <v>7</v>
      </c>
      <c r="Q2892" t="str">
        <f t="shared" si="272"/>
        <v>theater</v>
      </c>
      <c r="R2892" s="1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6">
        <f t="shared" si="270"/>
        <v>2.73</v>
      </c>
      <c r="P2893" s="6">
        <f t="shared" si="271"/>
        <v>27.3</v>
      </c>
      <c r="Q2893" t="str">
        <f t="shared" si="272"/>
        <v>theater</v>
      </c>
      <c r="R2893" s="12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6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s="12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6">
        <f t="shared" si="270"/>
        <v>0.5</v>
      </c>
      <c r="P2895" s="6">
        <f t="shared" si="271"/>
        <v>12.5</v>
      </c>
      <c r="Q2895" t="str">
        <f t="shared" si="272"/>
        <v>theater</v>
      </c>
      <c r="R2895" s="12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6">
        <f t="shared" si="270"/>
        <v>0</v>
      </c>
      <c r="P2896" s="6" t="e">
        <f t="shared" si="271"/>
        <v>#DIV/0!</v>
      </c>
      <c r="Q2896" t="str">
        <f t="shared" si="272"/>
        <v>theater</v>
      </c>
      <c r="R2896" s="12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6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s="12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6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s="12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6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s="12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6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s="12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6">
        <f t="shared" si="270"/>
        <v>0</v>
      </c>
      <c r="P2901" s="6" t="e">
        <f t="shared" si="271"/>
        <v>#DIV/0!</v>
      </c>
      <c r="Q2901" t="str">
        <f t="shared" si="272"/>
        <v>theater</v>
      </c>
      <c r="R2901" s="12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6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s="1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6">
        <f t="shared" si="270"/>
        <v>0.8</v>
      </c>
      <c r="P2903" s="6">
        <f t="shared" si="271"/>
        <v>3</v>
      </c>
      <c r="Q2903" t="str">
        <f t="shared" si="272"/>
        <v>theater</v>
      </c>
      <c r="R2903" s="12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6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s="12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6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s="12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6">
        <f t="shared" si="270"/>
        <v>5</v>
      </c>
      <c r="P2906" s="6">
        <f t="shared" si="271"/>
        <v>18.75</v>
      </c>
      <c r="Q2906" t="str">
        <f t="shared" si="272"/>
        <v>theater</v>
      </c>
      <c r="R2906" s="12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6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s="12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6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s="12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6">
        <f t="shared" si="270"/>
        <v>0.08</v>
      </c>
      <c r="P2909" s="6">
        <f t="shared" si="271"/>
        <v>1</v>
      </c>
      <c r="Q2909" t="str">
        <f t="shared" si="272"/>
        <v>theater</v>
      </c>
      <c r="R2909" s="12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6">
        <f t="shared" si="270"/>
        <v>2.75</v>
      </c>
      <c r="P2910" s="6">
        <f t="shared" si="271"/>
        <v>52.8</v>
      </c>
      <c r="Q2910" t="str">
        <f t="shared" si="272"/>
        <v>theater</v>
      </c>
      <c r="R2910" s="12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6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s="12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6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s="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6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s="12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6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s="12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6">
        <f t="shared" si="270"/>
        <v>0.02</v>
      </c>
      <c r="P2915" s="6">
        <f t="shared" si="271"/>
        <v>1</v>
      </c>
      <c r="Q2915" t="str">
        <f t="shared" si="272"/>
        <v>theater</v>
      </c>
      <c r="R2915" s="12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6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s="12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6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s="12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6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s="12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6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s="12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6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s="12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6">
        <f t="shared" si="270"/>
        <v>8.5</v>
      </c>
      <c r="P2921" s="6">
        <f t="shared" si="271"/>
        <v>8.5</v>
      </c>
      <c r="Q2921" t="str">
        <f t="shared" si="272"/>
        <v>theater</v>
      </c>
      <c r="R2921" s="12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6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s="1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43.5" hidden="1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6">
        <f t="shared" si="270"/>
        <v>129</v>
      </c>
      <c r="P2923" s="6">
        <f t="shared" si="271"/>
        <v>43</v>
      </c>
      <c r="Q2923" t="str">
        <f t="shared" si="272"/>
        <v>theater</v>
      </c>
      <c r="R2923" s="12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6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s="12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6">
        <f t="shared" si="270"/>
        <v>100</v>
      </c>
      <c r="P2925" s="6">
        <f t="shared" si="271"/>
        <v>30</v>
      </c>
      <c r="Q2925" t="str">
        <f t="shared" si="272"/>
        <v>theater</v>
      </c>
      <c r="R2925" s="12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6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s="12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6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s="12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6">
        <f t="shared" si="270"/>
        <v>125</v>
      </c>
      <c r="P2928" s="6">
        <f t="shared" si="271"/>
        <v>75</v>
      </c>
      <c r="Q2928" t="str">
        <f t="shared" si="272"/>
        <v>theater</v>
      </c>
      <c r="R2928" s="12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6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s="12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6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s="12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6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s="12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6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s="1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6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s="12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6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s="12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58" hidden="1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6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s="12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6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s="12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6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s="12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6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s="12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6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s="12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6">
        <f t="shared" si="270"/>
        <v>101.375</v>
      </c>
      <c r="P2940" s="6">
        <f t="shared" si="271"/>
        <v>126.71875</v>
      </c>
      <c r="Q2940" t="str">
        <f t="shared" si="272"/>
        <v>theater</v>
      </c>
      <c r="R2940" s="12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6">
        <f t="shared" si="270"/>
        <v>102.875</v>
      </c>
      <c r="P2941" s="6">
        <f t="shared" si="271"/>
        <v>329.2</v>
      </c>
      <c r="Q2941" t="str">
        <f t="shared" si="272"/>
        <v>theater</v>
      </c>
      <c r="R2941" s="12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6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s="1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6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s="12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6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s="12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6">
        <f t="shared" si="270"/>
        <v>0</v>
      </c>
      <c r="P2945" s="6" t="e">
        <f t="shared" si="271"/>
        <v>#DIV/0!</v>
      </c>
      <c r="Q2945" t="str">
        <f t="shared" si="272"/>
        <v>theater</v>
      </c>
      <c r="R2945" s="12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6">
        <f t="shared" si="270"/>
        <v>1</v>
      </c>
      <c r="P2946" s="6">
        <f t="shared" si="271"/>
        <v>100</v>
      </c>
      <c r="Q2946" t="str">
        <f t="shared" si="272"/>
        <v>theater</v>
      </c>
      <c r="R2946" s="12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6">
        <f t="shared" ref="O2947:O3010" si="276">E2947/D2947*100</f>
        <v>0</v>
      </c>
      <c r="P2947" s="6" t="e">
        <f t="shared" ref="P2947:P3010" si="277">E2947/L2947</f>
        <v>#DIV/0!</v>
      </c>
      <c r="Q2947" t="str">
        <f t="shared" ref="Q2947:Q3010" si="278">LEFT(N2947,SEARCH("/",N2947)-1)</f>
        <v>theater</v>
      </c>
      <c r="R2947" s="12" t="str">
        <f t="shared" ref="R2947:R3010" si="279">RIGHT(N2947,LEN(N2947)-FIND("/",N2947))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6">
        <f t="shared" si="276"/>
        <v>0.1</v>
      </c>
      <c r="P2948" s="6">
        <f t="shared" si="277"/>
        <v>1</v>
      </c>
      <c r="Q2948" t="str">
        <f t="shared" si="278"/>
        <v>theater</v>
      </c>
      <c r="R2948" s="12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6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s="12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6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s="12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6">
        <f t="shared" si="276"/>
        <v>2.5</v>
      </c>
      <c r="P2951" s="6">
        <f t="shared" si="277"/>
        <v>12.5</v>
      </c>
      <c r="Q2951" t="str">
        <f t="shared" si="278"/>
        <v>theater</v>
      </c>
      <c r="R2951" s="12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6">
        <f t="shared" si="276"/>
        <v>0</v>
      </c>
      <c r="P2952" s="6" t="e">
        <f t="shared" si="277"/>
        <v>#DIV/0!</v>
      </c>
      <c r="Q2952" t="str">
        <f t="shared" si="278"/>
        <v>theater</v>
      </c>
      <c r="R2952" s="1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6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s="12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6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s="12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6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s="12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6">
        <f t="shared" si="276"/>
        <v>0</v>
      </c>
      <c r="P2956" s="6" t="e">
        <f t="shared" si="277"/>
        <v>#DIV/0!</v>
      </c>
      <c r="Q2956" t="str">
        <f t="shared" si="278"/>
        <v>theater</v>
      </c>
      <c r="R2956" s="12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6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s="12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6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s="12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6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s="12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6">
        <f t="shared" si="276"/>
        <v>0</v>
      </c>
      <c r="P2960" s="6" t="e">
        <f t="shared" si="277"/>
        <v>#DIV/0!</v>
      </c>
      <c r="Q2960" t="str">
        <f t="shared" si="278"/>
        <v>theater</v>
      </c>
      <c r="R2960" s="12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6">
        <f t="shared" si="276"/>
        <v>0</v>
      </c>
      <c r="P2961" s="6" t="e">
        <f t="shared" si="277"/>
        <v>#DIV/0!</v>
      </c>
      <c r="Q2961" t="str">
        <f t="shared" si="278"/>
        <v>theater</v>
      </c>
      <c r="R2961" s="12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6">
        <f t="shared" si="276"/>
        <v>0</v>
      </c>
      <c r="P2962" s="6" t="e">
        <f t="shared" si="277"/>
        <v>#DIV/0!</v>
      </c>
      <c r="Q2962" t="str">
        <f t="shared" si="278"/>
        <v>theater</v>
      </c>
      <c r="R2962" s="1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6">
        <f t="shared" si="276"/>
        <v>109.62</v>
      </c>
      <c r="P2963" s="6">
        <f t="shared" si="277"/>
        <v>50.75</v>
      </c>
      <c r="Q2963" t="str">
        <f t="shared" si="278"/>
        <v>theater</v>
      </c>
      <c r="R2963" s="12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6">
        <f t="shared" si="276"/>
        <v>121.8</v>
      </c>
      <c r="P2964" s="6">
        <f t="shared" si="277"/>
        <v>60.9</v>
      </c>
      <c r="Q2964" t="str">
        <f t="shared" si="278"/>
        <v>theater</v>
      </c>
      <c r="R2964" s="12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6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s="12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6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s="12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6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s="12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6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s="12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6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s="12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6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s="12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6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s="12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6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s="1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6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s="12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6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s="12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6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s="12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6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s="12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6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s="12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6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s="12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6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s="12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6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s="12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6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s="12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6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s="1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6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s="12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6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s="12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6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s="12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6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s="12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6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s="12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6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s="12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6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s="12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6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s="12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6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s="12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6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s="1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6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s="12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6">
        <f t="shared" si="276"/>
        <v>104.5</v>
      </c>
      <c r="P2994" s="6">
        <f t="shared" si="277"/>
        <v>48.984375</v>
      </c>
      <c r="Q2994" t="str">
        <f t="shared" si="278"/>
        <v>theater</v>
      </c>
      <c r="R2994" s="12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6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s="12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6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s="12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6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s="12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6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s="12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6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s="12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6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s="12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6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s="12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6">
        <f t="shared" si="276"/>
        <v>100</v>
      </c>
      <c r="P3002" s="6">
        <f t="shared" si="277"/>
        <v>62.5</v>
      </c>
      <c r="Q3002" t="str">
        <f t="shared" si="278"/>
        <v>theater</v>
      </c>
      <c r="R3002" s="1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6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s="12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6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s="12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6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s="12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6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s="12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6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s="12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6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s="12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6">
        <f t="shared" si="276"/>
        <v>180</v>
      </c>
      <c r="P3009" s="6">
        <f t="shared" si="277"/>
        <v>54</v>
      </c>
      <c r="Q3009" t="str">
        <f t="shared" si="278"/>
        <v>theater</v>
      </c>
      <c r="R3009" s="12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6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s="12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6">
        <f t="shared" ref="O3011:O3074" si="282">E3011/D3011*100</f>
        <v>119.756</v>
      </c>
      <c r="P3011" s="6">
        <f t="shared" ref="P3011:P3074" si="283">E3011/L3011</f>
        <v>233.8984375</v>
      </c>
      <c r="Q3011" t="str">
        <f t="shared" ref="Q3011:Q3074" si="284">LEFT(N3011,SEARCH("/",N3011)-1)</f>
        <v>theater</v>
      </c>
      <c r="R3011" s="12" t="str">
        <f t="shared" ref="R3011:R3074" si="285">RIGHT(N3011,LEN(N3011)-FIND("/",N3011))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6">
        <f t="shared" si="282"/>
        <v>158</v>
      </c>
      <c r="P3012" s="6">
        <f t="shared" si="283"/>
        <v>158</v>
      </c>
      <c r="Q3012" t="str">
        <f t="shared" si="284"/>
        <v>theater</v>
      </c>
      <c r="R3012" s="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6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s="12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6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s="12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6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s="12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6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s="12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6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s="12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6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s="12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6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s="12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6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s="12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6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s="12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6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s="1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6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s="12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6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s="12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6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s="12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6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s="12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6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s="12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6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s="12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6">
        <f t="shared" si="282"/>
        <v>131.44</v>
      </c>
      <c r="P3029" s="6">
        <f t="shared" si="283"/>
        <v>164.3</v>
      </c>
      <c r="Q3029" t="str">
        <f t="shared" si="284"/>
        <v>theater</v>
      </c>
      <c r="R3029" s="12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6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s="12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6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s="12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6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s="1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6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s="12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6">
        <f t="shared" si="282"/>
        <v>127.2</v>
      </c>
      <c r="P3034" s="6">
        <f t="shared" si="283"/>
        <v>50.88</v>
      </c>
      <c r="Q3034" t="str">
        <f t="shared" si="284"/>
        <v>theater</v>
      </c>
      <c r="R3034" s="12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6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s="12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6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s="12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6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s="12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6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s="12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6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s="12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6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s="12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6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s="12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6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s="1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6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s="12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6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s="12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6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s="12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6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s="12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6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s="12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6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s="12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6">
        <f t="shared" si="282"/>
        <v>149</v>
      </c>
      <c r="P3049" s="6">
        <f t="shared" si="283"/>
        <v>37.25</v>
      </c>
      <c r="Q3049" t="str">
        <f t="shared" si="284"/>
        <v>theater</v>
      </c>
      <c r="R3049" s="12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58" hidden="1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6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s="12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6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s="12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6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s="1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6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s="12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6">
        <f t="shared" si="282"/>
        <v>0.15</v>
      </c>
      <c r="P3054" s="6">
        <f t="shared" si="283"/>
        <v>37.5</v>
      </c>
      <c r="Q3054" t="str">
        <f t="shared" si="284"/>
        <v>theater</v>
      </c>
      <c r="R3054" s="12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6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s="12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6">
        <f t="shared" si="282"/>
        <v>0</v>
      </c>
      <c r="P3056" s="6" t="e">
        <f t="shared" si="283"/>
        <v>#DIV/0!</v>
      </c>
      <c r="Q3056" t="str">
        <f t="shared" si="284"/>
        <v>theater</v>
      </c>
      <c r="R3056" s="12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6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s="12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6">
        <f t="shared" si="282"/>
        <v>0</v>
      </c>
      <c r="P3058" s="6" t="e">
        <f t="shared" si="283"/>
        <v>#DIV/0!</v>
      </c>
      <c r="Q3058" t="str">
        <f t="shared" si="284"/>
        <v>theater</v>
      </c>
      <c r="R3058" s="12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6">
        <f t="shared" si="282"/>
        <v>0</v>
      </c>
      <c r="P3059" s="6" t="e">
        <f t="shared" si="283"/>
        <v>#DIV/0!</v>
      </c>
      <c r="Q3059" t="str">
        <f t="shared" si="284"/>
        <v>theater</v>
      </c>
      <c r="R3059" s="12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6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s="12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6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s="12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6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s="1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6">
        <f t="shared" si="282"/>
        <v>0</v>
      </c>
      <c r="P3063" s="6" t="e">
        <f t="shared" si="283"/>
        <v>#DIV/0!</v>
      </c>
      <c r="Q3063" t="str">
        <f t="shared" si="284"/>
        <v>theater</v>
      </c>
      <c r="R3063" s="12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6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s="12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6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s="12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6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s="12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6">
        <f t="shared" si="282"/>
        <v>0.04</v>
      </c>
      <c r="P3067" s="6">
        <f t="shared" si="283"/>
        <v>5</v>
      </c>
      <c r="Q3067" t="str">
        <f t="shared" si="284"/>
        <v>theater</v>
      </c>
      <c r="R3067" s="12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6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s="12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6">
        <f t="shared" si="282"/>
        <v>2.5</v>
      </c>
      <c r="P3069" s="6">
        <f t="shared" si="283"/>
        <v>200</v>
      </c>
      <c r="Q3069" t="str">
        <f t="shared" si="284"/>
        <v>theater</v>
      </c>
      <c r="R3069" s="12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6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s="12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6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s="12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6">
        <f t="shared" si="282"/>
        <v>3.34</v>
      </c>
      <c r="P3072" s="6">
        <f t="shared" si="283"/>
        <v>20.875</v>
      </c>
      <c r="Q3072" t="str">
        <f t="shared" si="284"/>
        <v>theater</v>
      </c>
      <c r="R3072" s="1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6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s="12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6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s="12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6">
        <f t="shared" ref="O3075:O3138" si="288">E3075/D3075*100</f>
        <v>2.3035714285714284E-2</v>
      </c>
      <c r="P3075" s="6">
        <f t="shared" ref="P3075:P3138" si="289">E3075/L3075</f>
        <v>92.142857142857139</v>
      </c>
      <c r="Q3075" t="str">
        <f t="shared" ref="Q3075:Q3138" si="290">LEFT(N3075,SEARCH("/",N3075)-1)</f>
        <v>theater</v>
      </c>
      <c r="R3075" s="12" t="str">
        <f t="shared" ref="R3075:R3138" si="291">RIGHT(N3075,LEN(N3075)-FIND("/",N3075))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6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s="12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6">
        <f t="shared" si="288"/>
        <v>8.64</v>
      </c>
      <c r="P3077" s="6">
        <f t="shared" si="289"/>
        <v>64.8</v>
      </c>
      <c r="Q3077" t="str">
        <f t="shared" si="290"/>
        <v>theater</v>
      </c>
      <c r="R3077" s="12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6">
        <f t="shared" si="288"/>
        <v>15.06</v>
      </c>
      <c r="P3078" s="6">
        <f t="shared" si="289"/>
        <v>30.12</v>
      </c>
      <c r="Q3078" t="str">
        <f t="shared" si="290"/>
        <v>theater</v>
      </c>
      <c r="R3078" s="12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6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s="12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6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s="12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6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s="12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6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s="1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6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s="12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6">
        <f t="shared" si="288"/>
        <v>0</v>
      </c>
      <c r="P3084" s="6" t="e">
        <f t="shared" si="289"/>
        <v>#DIV/0!</v>
      </c>
      <c r="Q3084" t="str">
        <f t="shared" si="290"/>
        <v>theater</v>
      </c>
      <c r="R3084" s="12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6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s="12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6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s="12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6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s="12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6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s="12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6">
        <f t="shared" si="288"/>
        <v>0.625</v>
      </c>
      <c r="P3089" s="6">
        <f t="shared" si="289"/>
        <v>62.5</v>
      </c>
      <c r="Q3089" t="str">
        <f t="shared" si="290"/>
        <v>theater</v>
      </c>
      <c r="R3089" s="12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6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s="12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6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s="12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6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s="1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6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s="12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6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s="12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6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s="12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6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s="12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6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s="12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6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s="12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6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s="12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6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s="12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6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s="12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6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s="1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6">
        <f t="shared" si="288"/>
        <v>12</v>
      </c>
      <c r="P3103" s="6">
        <f t="shared" si="289"/>
        <v>25</v>
      </c>
      <c r="Q3103" t="str">
        <f t="shared" si="290"/>
        <v>theater</v>
      </c>
      <c r="R3103" s="12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6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s="12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6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s="12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6">
        <f t="shared" si="288"/>
        <v>29.625</v>
      </c>
      <c r="P3106" s="6">
        <f t="shared" si="289"/>
        <v>237</v>
      </c>
      <c r="Q3106" t="str">
        <f t="shared" si="290"/>
        <v>theater</v>
      </c>
      <c r="R3106" s="12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6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s="12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6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s="12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6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s="12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6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s="12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6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s="12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6">
        <f t="shared" si="288"/>
        <v>0.04</v>
      </c>
      <c r="P3112" s="6">
        <f t="shared" si="289"/>
        <v>10</v>
      </c>
      <c r="Q3112" t="str">
        <f t="shared" si="290"/>
        <v>theater</v>
      </c>
      <c r="R3112" s="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6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s="12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6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s="12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6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s="12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6">
        <f t="shared" si="288"/>
        <v>0</v>
      </c>
      <c r="P3116" s="6" t="e">
        <f t="shared" si="289"/>
        <v>#DIV/0!</v>
      </c>
      <c r="Q3116" t="str">
        <f t="shared" si="290"/>
        <v>theater</v>
      </c>
      <c r="R3116" s="12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6">
        <f t="shared" si="288"/>
        <v>3</v>
      </c>
      <c r="P3117" s="6">
        <f t="shared" si="289"/>
        <v>300</v>
      </c>
      <c r="Q3117" t="str">
        <f t="shared" si="290"/>
        <v>theater</v>
      </c>
      <c r="R3117" s="12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6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s="12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6">
        <f t="shared" si="288"/>
        <v>0.1</v>
      </c>
      <c r="P3119" s="6">
        <f t="shared" si="289"/>
        <v>1</v>
      </c>
      <c r="Q3119" t="str">
        <f t="shared" si="290"/>
        <v>theater</v>
      </c>
      <c r="R3119" s="12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6">
        <f t="shared" si="288"/>
        <v>0.31</v>
      </c>
      <c r="P3120" s="6">
        <f t="shared" si="289"/>
        <v>775</v>
      </c>
      <c r="Q3120" t="str">
        <f t="shared" si="290"/>
        <v>theater</v>
      </c>
      <c r="R3120" s="12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6">
        <f t="shared" si="288"/>
        <v>0.05</v>
      </c>
      <c r="P3121" s="6">
        <f t="shared" si="289"/>
        <v>5</v>
      </c>
      <c r="Q3121" t="str">
        <f t="shared" si="290"/>
        <v>theater</v>
      </c>
      <c r="R3121" s="12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6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s="12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43.5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6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s="12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6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s="12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6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s="12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6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s="12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6">
        <f t="shared" si="288"/>
        <v>0</v>
      </c>
      <c r="P3127" s="6" t="e">
        <f t="shared" si="289"/>
        <v>#DIV/0!</v>
      </c>
      <c r="Q3127" t="str">
        <f t="shared" si="290"/>
        <v>theater</v>
      </c>
      <c r="R3127" s="12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6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s="12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6">
        <f t="shared" si="288"/>
        <v>0</v>
      </c>
      <c r="P3129" s="6" t="e">
        <f t="shared" si="289"/>
        <v>#DIV/0!</v>
      </c>
      <c r="Q3129" t="str">
        <f t="shared" si="290"/>
        <v>theater</v>
      </c>
      <c r="R3129" s="12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6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s="12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6">
        <f t="shared" si="288"/>
        <v>0.8</v>
      </c>
      <c r="P3131" s="6">
        <f t="shared" si="289"/>
        <v>10</v>
      </c>
      <c r="Q3131" t="str">
        <f t="shared" si="290"/>
        <v>theater</v>
      </c>
      <c r="R3131" s="12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6">
        <f t="shared" si="288"/>
        <v>3.75</v>
      </c>
      <c r="P3132" s="6">
        <f t="shared" si="289"/>
        <v>93.75</v>
      </c>
      <c r="Q3132" t="str">
        <f t="shared" si="290"/>
        <v>theater</v>
      </c>
      <c r="R3132" s="1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6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s="12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6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s="12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6">
        <f t="shared" si="288"/>
        <v>108</v>
      </c>
      <c r="P3135" s="6">
        <f t="shared" si="289"/>
        <v>33.75</v>
      </c>
      <c r="Q3135" t="str">
        <f t="shared" si="290"/>
        <v>theater</v>
      </c>
      <c r="R3135" s="12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6">
        <f t="shared" si="288"/>
        <v>22.5</v>
      </c>
      <c r="P3136" s="6">
        <f t="shared" si="289"/>
        <v>18.75</v>
      </c>
      <c r="Q3136" t="str">
        <f t="shared" si="290"/>
        <v>theater</v>
      </c>
      <c r="R3136" s="12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6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s="12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6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s="12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6">
        <f t="shared" ref="O3139:O3202" si="294">E3139/D3139*100</f>
        <v>3.3333333333333335</v>
      </c>
      <c r="P3139" s="6">
        <f t="shared" ref="P3139:P3202" si="295">E3139/L3139</f>
        <v>50</v>
      </c>
      <c r="Q3139" t="str">
        <f t="shared" ref="Q3139:Q3202" si="296">LEFT(N3139,SEARCH("/",N3139)-1)</f>
        <v>theater</v>
      </c>
      <c r="R3139" s="12" t="str">
        <f t="shared" ref="R3139:R3202" si="297">RIGHT(N3139,LEN(N3139)-FIND("/",N3139))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6">
        <f t="shared" si="294"/>
        <v>0</v>
      </c>
      <c r="P3140" s="6" t="e">
        <f t="shared" si="295"/>
        <v>#DIV/0!</v>
      </c>
      <c r="Q3140" t="str">
        <f t="shared" si="296"/>
        <v>theater</v>
      </c>
      <c r="R3140" s="12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6">
        <f t="shared" si="294"/>
        <v>5.4</v>
      </c>
      <c r="P3141" s="6">
        <f t="shared" si="295"/>
        <v>450</v>
      </c>
      <c r="Q3141" t="str">
        <f t="shared" si="296"/>
        <v>theater</v>
      </c>
      <c r="R3141" s="12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6">
        <f t="shared" si="294"/>
        <v>0.96</v>
      </c>
      <c r="P3142" s="6">
        <f t="shared" si="295"/>
        <v>24</v>
      </c>
      <c r="Q3142" t="str">
        <f t="shared" si="296"/>
        <v>theater</v>
      </c>
      <c r="R3142" s="1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6">
        <f t="shared" si="294"/>
        <v>51.6</v>
      </c>
      <c r="P3143" s="6">
        <f t="shared" si="295"/>
        <v>32.25</v>
      </c>
      <c r="Q3143" t="str">
        <f t="shared" si="296"/>
        <v>theater</v>
      </c>
      <c r="R3143" s="12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6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s="12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6">
        <f t="shared" si="294"/>
        <v>0</v>
      </c>
      <c r="P3145" s="6" t="e">
        <f t="shared" si="295"/>
        <v>#DIV/0!</v>
      </c>
      <c r="Q3145" t="str">
        <f t="shared" si="296"/>
        <v>theater</v>
      </c>
      <c r="R3145" s="12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6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s="12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6">
        <f t="shared" si="294"/>
        <v>0</v>
      </c>
      <c r="P3147" s="6" t="e">
        <f t="shared" si="295"/>
        <v>#DIV/0!</v>
      </c>
      <c r="Q3147" t="str">
        <f t="shared" si="296"/>
        <v>theater</v>
      </c>
      <c r="R3147" s="12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6">
        <f t="shared" si="294"/>
        <v>10.5</v>
      </c>
      <c r="P3148" s="6">
        <f t="shared" si="295"/>
        <v>437.5</v>
      </c>
      <c r="Q3148" t="str">
        <f t="shared" si="296"/>
        <v>theater</v>
      </c>
      <c r="R3148" s="12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6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s="12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6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s="12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6">
        <f t="shared" si="294"/>
        <v>104</v>
      </c>
      <c r="P3151" s="6">
        <f t="shared" si="295"/>
        <v>52</v>
      </c>
      <c r="Q3151" t="str">
        <f t="shared" si="296"/>
        <v>theater</v>
      </c>
      <c r="R3151" s="12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6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s="1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6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s="12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6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s="12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6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s="12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6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s="12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6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s="12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6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s="12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6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s="12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6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s="12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6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s="12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6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s="1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6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s="12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6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s="12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6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s="12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6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s="12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6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s="12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6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s="12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6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s="12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6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s="12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6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s="12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6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s="1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6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s="12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6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s="12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6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s="12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6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s="12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6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s="12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6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s="12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6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s="12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6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s="12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6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s="12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6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s="1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6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s="12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6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s="12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6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s="12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6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s="12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6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s="12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6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s="12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6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s="12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6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s="12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6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s="12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6">
        <f t="shared" si="294"/>
        <v>0</v>
      </c>
      <c r="P3192" s="6" t="e">
        <f t="shared" si="295"/>
        <v>#DIV/0!</v>
      </c>
      <c r="Q3192" t="str">
        <f t="shared" si="296"/>
        <v>theater</v>
      </c>
      <c r="R3192" s="1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6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s="12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6">
        <f t="shared" si="294"/>
        <v>1.02</v>
      </c>
      <c r="P3194" s="6">
        <f t="shared" si="295"/>
        <v>12.75</v>
      </c>
      <c r="Q3194" t="str">
        <f t="shared" si="296"/>
        <v>theater</v>
      </c>
      <c r="R3194" s="12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6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s="12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6">
        <f t="shared" si="294"/>
        <v>0</v>
      </c>
      <c r="P3196" s="6" t="e">
        <f t="shared" si="295"/>
        <v>#DIV/0!</v>
      </c>
      <c r="Q3196" t="str">
        <f t="shared" si="296"/>
        <v>theater</v>
      </c>
      <c r="R3196" s="12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6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s="12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6">
        <f t="shared" si="294"/>
        <v>0.06</v>
      </c>
      <c r="P3198" s="6">
        <f t="shared" si="295"/>
        <v>300</v>
      </c>
      <c r="Q3198" t="str">
        <f t="shared" si="296"/>
        <v>theater</v>
      </c>
      <c r="R3198" s="12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6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s="12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6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s="12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6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s="12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6">
        <f t="shared" si="294"/>
        <v>2E-3</v>
      </c>
      <c r="P3202" s="6">
        <f t="shared" si="295"/>
        <v>1</v>
      </c>
      <c r="Q3202" t="str">
        <f t="shared" si="296"/>
        <v>theater</v>
      </c>
      <c r="R3202" s="12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6">
        <f t="shared" ref="O3203:O3266" si="300">E3203/D3203*100</f>
        <v>1.25</v>
      </c>
      <c r="P3203" s="6">
        <f t="shared" ref="P3203:P3266" si="301">E3203/L3203</f>
        <v>12.5</v>
      </c>
      <c r="Q3203" t="str">
        <f t="shared" ref="Q3203:Q3266" si="302">LEFT(N3203,SEARCH("/",N3203)-1)</f>
        <v>theater</v>
      </c>
      <c r="R3203" s="12" t="str">
        <f t="shared" ref="R3203:R3266" si="303">RIGHT(N3203,LEN(N3203)-FIND("/",N3203))</f>
        <v>musical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6">
        <f t="shared" si="300"/>
        <v>54.52</v>
      </c>
      <c r="P3204" s="6">
        <f t="shared" si="301"/>
        <v>109.04</v>
      </c>
      <c r="Q3204" t="str">
        <f t="shared" si="302"/>
        <v>theater</v>
      </c>
      <c r="R3204" s="12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6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s="12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6">
        <f t="shared" si="300"/>
        <v>0</v>
      </c>
      <c r="P3206" s="6" t="e">
        <f t="shared" si="301"/>
        <v>#DIV/0!</v>
      </c>
      <c r="Q3206" t="str">
        <f t="shared" si="302"/>
        <v>theater</v>
      </c>
      <c r="R3206" s="12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6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s="12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6">
        <f t="shared" si="300"/>
        <v>0</v>
      </c>
      <c r="P3208" s="6" t="e">
        <f t="shared" si="301"/>
        <v>#DIV/0!</v>
      </c>
      <c r="Q3208" t="str">
        <f t="shared" si="302"/>
        <v>theater</v>
      </c>
      <c r="R3208" s="12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6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s="12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6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s="12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6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s="12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6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s="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6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s="12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6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s="12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6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s="12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6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s="12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6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s="12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6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s="12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6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s="12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6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s="12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6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s="12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6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s="1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6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s="12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6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s="12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6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s="12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6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s="12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6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s="12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6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s="12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6">
        <f t="shared" si="300"/>
        <v>125</v>
      </c>
      <c r="P3229" s="6">
        <f t="shared" si="301"/>
        <v>50</v>
      </c>
      <c r="Q3229" t="str">
        <f t="shared" si="302"/>
        <v>theater</v>
      </c>
      <c r="R3229" s="12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6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s="12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6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s="12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6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s="12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6">
        <f t="shared" si="300"/>
        <v>161</v>
      </c>
      <c r="P3233" s="6">
        <f t="shared" si="301"/>
        <v>57.5</v>
      </c>
      <c r="Q3233" t="str">
        <f t="shared" si="302"/>
        <v>theater</v>
      </c>
      <c r="R3233" s="12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6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s="12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6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s="12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6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s="12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6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s="12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6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s="12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6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s="12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6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s="12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6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s="12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6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s="1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6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s="12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6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s="12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6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s="12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6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s="12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6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s="12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6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s="12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6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s="12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6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s="12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6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s="12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6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s="1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6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s="12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6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s="12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6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s="12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6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s="12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6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s="12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6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s="12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6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s="12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6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s="12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6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s="12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6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s="1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6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s="12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6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s="12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6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s="12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6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s="12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6">
        <f t="shared" ref="O3267:O3330" si="306">E3267/D3267*100</f>
        <v>164</v>
      </c>
      <c r="P3267" s="6">
        <f t="shared" ref="P3267:P3330" si="307">E3267/L3267</f>
        <v>70.285714285714292</v>
      </c>
      <c r="Q3267" t="str">
        <f t="shared" ref="Q3267:Q3330" si="308">LEFT(N3267,SEARCH("/",N3267)-1)</f>
        <v>theater</v>
      </c>
      <c r="R3267" s="12" t="str">
        <f t="shared" ref="R3267:R3330" si="309">RIGHT(N3267,LEN(N3267)-FIND("/",N3267))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6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s="12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6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s="12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6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s="12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6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s="12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6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s="1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6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s="12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6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s="12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6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s="12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6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s="12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6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s="12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6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s="12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6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s="12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6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s="12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6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s="12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6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s="1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6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s="12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6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s="12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6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s="12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6">
        <f t="shared" si="306"/>
        <v>101.6</v>
      </c>
      <c r="P3286" s="6">
        <f t="shared" si="307"/>
        <v>203.2</v>
      </c>
      <c r="Q3286" t="str">
        <f t="shared" si="308"/>
        <v>theater</v>
      </c>
      <c r="R3286" s="12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6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s="12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6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s="12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6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s="12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6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s="12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6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s="12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6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s="1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6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s="12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6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s="12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6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s="12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6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s="12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6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s="12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6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s="12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6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s="12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6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s="12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6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s="12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6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s="1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6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s="12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6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s="12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6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s="12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6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s="12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6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s="12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6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s="12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6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s="12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6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s="12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6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s="12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6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s="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6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s="12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6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s="12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6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s="12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6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s="12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6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s="12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6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s="12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6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s="12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6">
        <f t="shared" si="306"/>
        <v>125.6</v>
      </c>
      <c r="P3320" s="6">
        <f t="shared" si="307"/>
        <v>78.5</v>
      </c>
      <c r="Q3320" t="str">
        <f t="shared" si="308"/>
        <v>theater</v>
      </c>
      <c r="R3320" s="12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6">
        <f t="shared" si="306"/>
        <v>108</v>
      </c>
      <c r="P3321" s="6">
        <f t="shared" si="307"/>
        <v>33.75</v>
      </c>
      <c r="Q3321" t="str">
        <f t="shared" si="308"/>
        <v>theater</v>
      </c>
      <c r="R3321" s="12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6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s="1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6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s="12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6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s="12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6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s="12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6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s="12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6">
        <f t="shared" si="306"/>
        <v>112.5</v>
      </c>
      <c r="P3327" s="6">
        <f t="shared" si="307"/>
        <v>30</v>
      </c>
      <c r="Q3327" t="str">
        <f t="shared" si="308"/>
        <v>theater</v>
      </c>
      <c r="R3327" s="12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6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s="12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6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s="12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6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s="12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6">
        <f t="shared" ref="O3331:O3394" si="312">E3331/D3331*100</f>
        <v>116.8</v>
      </c>
      <c r="P3331" s="6">
        <f t="shared" ref="P3331:P3394" si="313">E3331/L3331</f>
        <v>44.92307692307692</v>
      </c>
      <c r="Q3331" t="str">
        <f t="shared" ref="Q3331:Q3394" si="314">LEFT(N3331,SEARCH("/",N3331)-1)</f>
        <v>theater</v>
      </c>
      <c r="R3331" s="12" t="str">
        <f t="shared" ref="R3331:R3394" si="315">RIGHT(N3331,LEN(N3331)-FIND("/",N3331))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6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s="1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6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s="12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6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s="12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6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s="12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6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s="12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6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s="12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6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s="12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6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s="12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6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s="12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6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s="12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6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s="1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6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s="12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6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s="12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6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s="12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6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s="12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6">
        <f t="shared" si="312"/>
        <v>130</v>
      </c>
      <c r="P3347" s="6">
        <f t="shared" si="313"/>
        <v>50</v>
      </c>
      <c r="Q3347" t="str">
        <f t="shared" si="314"/>
        <v>theater</v>
      </c>
      <c r="R3347" s="12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6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s="12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6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s="12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6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s="12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6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s="12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6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s="1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6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s="12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6">
        <f t="shared" si="312"/>
        <v>107.52</v>
      </c>
      <c r="P3354" s="6">
        <f t="shared" si="313"/>
        <v>76.8</v>
      </c>
      <c r="Q3354" t="str">
        <f t="shared" si="314"/>
        <v>theater</v>
      </c>
      <c r="R3354" s="12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6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s="12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6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s="12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6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s="12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6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s="12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6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s="12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6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s="12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6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s="12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6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s="1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6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s="12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6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s="12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6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s="12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6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s="12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6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s="12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6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s="12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6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s="12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6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s="12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6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s="12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6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s="1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6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s="12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6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s="12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6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s="12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6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s="12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6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s="12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6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s="12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6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s="12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6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s="12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6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s="12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6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s="12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6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s="12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6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s="12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6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s="12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6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s="12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6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s="12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6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s="12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6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s="12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6">
        <f t="shared" si="312"/>
        <v>103.8</v>
      </c>
      <c r="P3390" s="6">
        <f t="shared" si="313"/>
        <v>34.6</v>
      </c>
      <c r="Q3390" t="str">
        <f t="shared" si="314"/>
        <v>theater</v>
      </c>
      <c r="R3390" s="12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6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s="12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6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s="12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6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s="12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6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s="12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6">
        <f t="shared" ref="O3395:O3458" si="318">E3395/D3395*100</f>
        <v>105.80000000000001</v>
      </c>
      <c r="P3395" s="6">
        <f t="shared" ref="P3395:P3458" si="319">E3395/L3395</f>
        <v>36.06818181818182</v>
      </c>
      <c r="Q3395" t="str">
        <f t="shared" ref="Q3395:Q3458" si="320">LEFT(N3395,SEARCH("/",N3395)-1)</f>
        <v>theater</v>
      </c>
      <c r="R3395" s="12" t="str">
        <f t="shared" ref="R3395:R3458" si="321">RIGHT(N3395,LEN(N3395)-FIND("/",N3395))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6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s="12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6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s="12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6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s="12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6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s="12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6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s="12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6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s="12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6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s="1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6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s="12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6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s="12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6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s="12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6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s="12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6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s="12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6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s="12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6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s="12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6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s="12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6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s="12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6">
        <f t="shared" si="318"/>
        <v>108.5</v>
      </c>
      <c r="P3412" s="6">
        <f t="shared" si="319"/>
        <v>81.375</v>
      </c>
      <c r="Q3412" t="str">
        <f t="shared" si="320"/>
        <v>theater</v>
      </c>
      <c r="R3412" s="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6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s="12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6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s="12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6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s="12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6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s="12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6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s="12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6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s="12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6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s="12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6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s="12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6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s="12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6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s="1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6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s="12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6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s="12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6">
        <f t="shared" si="318"/>
        <v>140</v>
      </c>
      <c r="P3425" s="6">
        <f t="shared" si="319"/>
        <v>35</v>
      </c>
      <c r="Q3425" t="str">
        <f t="shared" si="320"/>
        <v>theater</v>
      </c>
      <c r="R3425" s="12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6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s="12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6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s="12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6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s="12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6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s="12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6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s="12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6">
        <f t="shared" si="318"/>
        <v>130</v>
      </c>
      <c r="P3431" s="6">
        <f t="shared" si="319"/>
        <v>16.25</v>
      </c>
      <c r="Q3431" t="str">
        <f t="shared" si="320"/>
        <v>theater</v>
      </c>
      <c r="R3431" s="12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6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s="1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6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s="12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6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s="12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6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s="12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6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s="12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6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s="12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6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s="12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6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s="12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6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s="12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6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s="12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6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s="1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6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s="12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6">
        <f t="shared" si="318"/>
        <v>100</v>
      </c>
      <c r="P3444" s="6">
        <f t="shared" si="319"/>
        <v>31.25</v>
      </c>
      <c r="Q3444" t="str">
        <f t="shared" si="320"/>
        <v>theater</v>
      </c>
      <c r="R3444" s="12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6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s="12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6">
        <f t="shared" si="318"/>
        <v>289</v>
      </c>
      <c r="P3446" s="6">
        <f t="shared" si="319"/>
        <v>43.35</v>
      </c>
      <c r="Q3446" t="str">
        <f t="shared" si="320"/>
        <v>theater</v>
      </c>
      <c r="R3446" s="12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6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s="12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6">
        <f t="shared" si="318"/>
        <v>108.2</v>
      </c>
      <c r="P3448" s="6">
        <f t="shared" si="319"/>
        <v>43.28</v>
      </c>
      <c r="Q3448" t="str">
        <f t="shared" si="320"/>
        <v>theater</v>
      </c>
      <c r="R3448" s="12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6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s="12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6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s="12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6">
        <f t="shared" si="318"/>
        <v>170.625</v>
      </c>
      <c r="P3451" s="6">
        <f t="shared" si="319"/>
        <v>68.25</v>
      </c>
      <c r="Q3451" t="str">
        <f t="shared" si="320"/>
        <v>theater</v>
      </c>
      <c r="R3451" s="12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6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s="1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6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s="12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6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s="12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6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s="12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6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s="12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6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s="12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6">
        <f t="shared" si="318"/>
        <v>191.3</v>
      </c>
      <c r="P3458" s="6">
        <f t="shared" si="319"/>
        <v>358.6875</v>
      </c>
      <c r="Q3458" t="str">
        <f t="shared" si="320"/>
        <v>theater</v>
      </c>
      <c r="R3458" s="12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6">
        <f t="shared" ref="O3459:O3522" si="324">E3459/D3459*100</f>
        <v>140.19999999999999</v>
      </c>
      <c r="P3459" s="6">
        <f t="shared" ref="P3459:P3522" si="325">E3459/L3459</f>
        <v>50.981818181818184</v>
      </c>
      <c r="Q3459" t="str">
        <f t="shared" ref="Q3459:Q3522" si="326">LEFT(N3459,SEARCH("/",N3459)-1)</f>
        <v>theater</v>
      </c>
      <c r="R3459" s="12" t="str">
        <f t="shared" ref="R3459:R3522" si="327">RIGHT(N3459,LEN(N3459)-FIND("/",N3459))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6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s="12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6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s="12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6">
        <f t="shared" si="324"/>
        <v>190</v>
      </c>
      <c r="P3462" s="6">
        <f t="shared" si="325"/>
        <v>50</v>
      </c>
      <c r="Q3462" t="str">
        <f t="shared" si="326"/>
        <v>theater</v>
      </c>
      <c r="R3462" s="12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6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s="12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6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s="12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6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s="12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6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s="12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6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s="12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6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s="12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6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s="12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6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s="12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6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s="12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6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s="1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58" hidden="1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6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s="12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6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s="12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6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s="12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6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s="12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6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s="12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6">
        <f t="shared" si="324"/>
        <v>104</v>
      </c>
      <c r="P3478" s="6">
        <f t="shared" si="325"/>
        <v>52</v>
      </c>
      <c r="Q3478" t="str">
        <f t="shared" si="326"/>
        <v>theater</v>
      </c>
      <c r="R3478" s="12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6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s="12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6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s="12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6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s="12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6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s="1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6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s="12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6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s="12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6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s="12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6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s="12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6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s="12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6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s="12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6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s="12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6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s="12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6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s="12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6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s="1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6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s="12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6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s="12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6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s="12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6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s="12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6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s="12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6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s="12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6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s="12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6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s="12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6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s="12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6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s="12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6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s="12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6">
        <f t="shared" si="324"/>
        <v>105.4</v>
      </c>
      <c r="P3504" s="6">
        <f t="shared" si="325"/>
        <v>136</v>
      </c>
      <c r="Q3504" t="str">
        <f t="shared" si="326"/>
        <v>theater</v>
      </c>
      <c r="R3504" s="12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6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s="12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58" hidden="1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6">
        <f t="shared" si="324"/>
        <v>100</v>
      </c>
      <c r="P3506" s="6">
        <f t="shared" si="325"/>
        <v>125</v>
      </c>
      <c r="Q3506" t="str">
        <f t="shared" si="326"/>
        <v>theater</v>
      </c>
      <c r="R3506" s="12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6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s="12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6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s="12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6">
        <f t="shared" si="324"/>
        <v>104.4</v>
      </c>
      <c r="P3509" s="6">
        <f t="shared" si="325"/>
        <v>145</v>
      </c>
      <c r="Q3509" t="str">
        <f t="shared" si="326"/>
        <v>theater</v>
      </c>
      <c r="R3509" s="12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6">
        <f t="shared" si="324"/>
        <v>180</v>
      </c>
      <c r="P3510" s="6">
        <f t="shared" si="325"/>
        <v>12</v>
      </c>
      <c r="Q3510" t="str">
        <f t="shared" si="326"/>
        <v>theater</v>
      </c>
      <c r="R3510" s="12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6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s="12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6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s="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6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s="12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6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s="12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6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s="12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6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s="12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6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s="12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6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s="12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6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s="12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6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s="12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6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s="12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6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s="1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6">
        <f t="shared" ref="O3523:O3586" si="330">E3523/D3523*100</f>
        <v>169.42857142857144</v>
      </c>
      <c r="P3523" s="6">
        <f t="shared" ref="P3523:P3586" si="331">E3523/L3523</f>
        <v>45.615384615384613</v>
      </c>
      <c r="Q3523" t="str">
        <f t="shared" ref="Q3523:Q3586" si="332">LEFT(N3523,SEARCH("/",N3523)-1)</f>
        <v>theater</v>
      </c>
      <c r="R3523" s="12" t="str">
        <f t="shared" ref="R3523:R3586" si="333">RIGHT(N3523,LEN(N3523)-FIND("/",N3523))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6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s="12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6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s="12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6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s="12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6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s="12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6">
        <f t="shared" si="330"/>
        <v>102</v>
      </c>
      <c r="P3528" s="6">
        <f t="shared" si="331"/>
        <v>99</v>
      </c>
      <c r="Q3528" t="str">
        <f t="shared" si="332"/>
        <v>theater</v>
      </c>
      <c r="R3528" s="12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6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s="12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6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s="12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6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s="12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6">
        <f t="shared" si="330"/>
        <v>100</v>
      </c>
      <c r="P3532" s="6">
        <f t="shared" si="331"/>
        <v>125</v>
      </c>
      <c r="Q3532" t="str">
        <f t="shared" si="332"/>
        <v>theater</v>
      </c>
      <c r="R3532" s="1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6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s="12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6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s="12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6">
        <f t="shared" si="330"/>
        <v>126.2</v>
      </c>
      <c r="P3535" s="6">
        <f t="shared" si="331"/>
        <v>78.875</v>
      </c>
      <c r="Q3535" t="str">
        <f t="shared" si="332"/>
        <v>theater</v>
      </c>
      <c r="R3535" s="12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6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s="12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6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s="12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6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s="12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6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s="12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6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s="12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6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s="12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6">
        <f t="shared" si="330"/>
        <v>123</v>
      </c>
      <c r="P3542" s="6">
        <f t="shared" si="331"/>
        <v>46.125</v>
      </c>
      <c r="Q3542" t="str">
        <f t="shared" si="332"/>
        <v>theater</v>
      </c>
      <c r="R3542" s="1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6">
        <f t="shared" si="330"/>
        <v>105</v>
      </c>
      <c r="P3543" s="6">
        <f t="shared" si="331"/>
        <v>39.375</v>
      </c>
      <c r="Q3543" t="str">
        <f t="shared" si="332"/>
        <v>theater</v>
      </c>
      <c r="R3543" s="12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6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s="12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6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s="12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6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s="12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6">
        <f t="shared" si="330"/>
        <v>100.4</v>
      </c>
      <c r="P3547" s="6">
        <f t="shared" si="331"/>
        <v>31.375</v>
      </c>
      <c r="Q3547" t="str">
        <f t="shared" si="332"/>
        <v>theater</v>
      </c>
      <c r="R3547" s="12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6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s="12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6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s="12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6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s="12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6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s="12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6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s="1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6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s="12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6">
        <f t="shared" si="330"/>
        <v>100</v>
      </c>
      <c r="P3554" s="6">
        <f t="shared" si="331"/>
        <v>38.65</v>
      </c>
      <c r="Q3554" t="str">
        <f t="shared" si="332"/>
        <v>theater</v>
      </c>
      <c r="R3554" s="12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6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s="12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6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s="12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6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s="12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6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s="12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6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s="12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6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s="12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6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s="12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6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s="12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6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s="12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6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s="12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6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s="12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6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s="12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6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s="12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6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s="12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6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s="12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6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s="12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6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s="12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6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s="12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6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s="12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6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s="12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6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s="12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6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s="12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6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s="12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6">
        <f t="shared" si="330"/>
        <v>100</v>
      </c>
      <c r="P3578" s="6">
        <f t="shared" si="331"/>
        <v>20</v>
      </c>
      <c r="Q3578" t="str">
        <f t="shared" si="332"/>
        <v>theater</v>
      </c>
      <c r="R3578" s="12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6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s="12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6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s="12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6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s="12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6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s="1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58" hidden="1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6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s="12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6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s="12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6">
        <f t="shared" si="330"/>
        <v>108.5</v>
      </c>
      <c r="P3585" s="6">
        <f t="shared" si="331"/>
        <v>135.625</v>
      </c>
      <c r="Q3585" t="str">
        <f t="shared" si="332"/>
        <v>theater</v>
      </c>
      <c r="R3585" s="12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6">
        <f t="shared" si="330"/>
        <v>115.5</v>
      </c>
      <c r="P3586" s="6">
        <f t="shared" si="331"/>
        <v>30.9375</v>
      </c>
      <c r="Q3586" t="str">
        <f t="shared" si="332"/>
        <v>theater</v>
      </c>
      <c r="R3586" s="12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6">
        <f t="shared" ref="O3587:O3650" si="336">E3587/D3587*100</f>
        <v>119.11764705882352</v>
      </c>
      <c r="P3587" s="6">
        <f t="shared" ref="P3587:P3650" si="337">E3587/L3587</f>
        <v>176.08695652173913</v>
      </c>
      <c r="Q3587" t="str">
        <f t="shared" ref="Q3587:Q3650" si="338">LEFT(N3587,SEARCH("/",N3587)-1)</f>
        <v>theater</v>
      </c>
      <c r="R3587" s="12" t="str">
        <f t="shared" ref="R3587:R3650" si="339">RIGHT(N3587,LEN(N3587)-FIND("/",N3587))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6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s="12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6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s="12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6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s="12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6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s="12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6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s="1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6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s="12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6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s="12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6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s="12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6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s="12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6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s="12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6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s="12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6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s="12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6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s="12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6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s="12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6">
        <f t="shared" si="336"/>
        <v>130</v>
      </c>
      <c r="P3602" s="6">
        <f t="shared" si="337"/>
        <v>3.25</v>
      </c>
      <c r="Q3602" t="str">
        <f t="shared" si="338"/>
        <v>theater</v>
      </c>
      <c r="R3602" s="1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6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s="12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6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s="12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6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s="12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6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s="12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6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s="12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6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s="12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6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s="12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6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s="12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6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s="12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6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s="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6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s="12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6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s="12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6">
        <f t="shared" si="336"/>
        <v>100</v>
      </c>
      <c r="P3615" s="6">
        <f t="shared" si="337"/>
        <v>62.5</v>
      </c>
      <c r="Q3615" t="str">
        <f t="shared" si="338"/>
        <v>theater</v>
      </c>
      <c r="R3615" s="12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6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s="12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6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s="12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6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s="12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6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s="12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6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s="12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6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s="12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6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s="1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6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s="12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6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s="12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6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s="12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6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s="12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6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s="12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6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s="12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6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s="12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6">
        <f t="shared" si="336"/>
        <v>0</v>
      </c>
      <c r="P3630" s="6" t="e">
        <f t="shared" si="337"/>
        <v>#DIV/0!</v>
      </c>
      <c r="Q3630" t="str">
        <f t="shared" si="338"/>
        <v>theater</v>
      </c>
      <c r="R3630" s="12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6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s="12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6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s="1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6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s="12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6">
        <f t="shared" si="336"/>
        <v>20</v>
      </c>
      <c r="P3634" s="6">
        <f t="shared" si="337"/>
        <v>100</v>
      </c>
      <c r="Q3634" t="str">
        <f t="shared" si="338"/>
        <v>theater</v>
      </c>
      <c r="R3634" s="12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6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s="12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6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s="12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6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s="12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6">
        <f t="shared" si="336"/>
        <v>0</v>
      </c>
      <c r="P3638" s="6" t="e">
        <f t="shared" si="337"/>
        <v>#DIV/0!</v>
      </c>
      <c r="Q3638" t="str">
        <f t="shared" si="338"/>
        <v>theater</v>
      </c>
      <c r="R3638" s="12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6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s="12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6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s="12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6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s="12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6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s="1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6">
        <f t="shared" si="336"/>
        <v>0</v>
      </c>
      <c r="P3643" s="6" t="e">
        <f t="shared" si="337"/>
        <v>#DIV/0!</v>
      </c>
      <c r="Q3643" t="str">
        <f t="shared" si="338"/>
        <v>theater</v>
      </c>
      <c r="R3643" s="12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6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s="12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6">
        <f t="shared" si="336"/>
        <v>0</v>
      </c>
      <c r="P3645" s="6" t="e">
        <f t="shared" si="337"/>
        <v>#DIV/0!</v>
      </c>
      <c r="Q3645" t="str">
        <f t="shared" si="338"/>
        <v>theater</v>
      </c>
      <c r="R3645" s="12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6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s="12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6">
        <f t="shared" si="336"/>
        <v>0.1</v>
      </c>
      <c r="P3647" s="6">
        <f t="shared" si="337"/>
        <v>1</v>
      </c>
      <c r="Q3647" t="str">
        <f t="shared" si="338"/>
        <v>theater</v>
      </c>
      <c r="R3647" s="12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6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s="12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6">
        <f t="shared" si="336"/>
        <v>6</v>
      </c>
      <c r="P3649" s="6">
        <f t="shared" si="337"/>
        <v>15</v>
      </c>
      <c r="Q3649" t="str">
        <f t="shared" si="338"/>
        <v>theater</v>
      </c>
      <c r="R3649" s="12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6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s="12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6">
        <f t="shared" ref="O3651:O3714" si="342">E3651/D3651*100</f>
        <v>104</v>
      </c>
      <c r="P3651" s="6">
        <f t="shared" ref="P3651:P3714" si="343">E3651/L3651</f>
        <v>97.5</v>
      </c>
      <c r="Q3651" t="str">
        <f t="shared" ref="Q3651:Q3714" si="344">LEFT(N3651,SEARCH("/",N3651)-1)</f>
        <v>theater</v>
      </c>
      <c r="R3651" s="12" t="str">
        <f t="shared" ref="R3651:R3714" si="345">RIGHT(N3651,LEN(N3651)-FIND("/",N3651))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6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s="1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6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s="12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58" hidden="1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6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s="12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6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s="12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6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s="12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6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s="12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6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s="12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6">
        <f t="shared" si="342"/>
        <v>110.75</v>
      </c>
      <c r="P3659" s="6">
        <f t="shared" si="343"/>
        <v>110.75</v>
      </c>
      <c r="Q3659" t="str">
        <f t="shared" si="344"/>
        <v>theater</v>
      </c>
      <c r="R3659" s="12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6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s="12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6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s="12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6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s="1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6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s="12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6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s="12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6">
        <f t="shared" si="342"/>
        <v>104</v>
      </c>
      <c r="P3665" s="6">
        <f t="shared" si="343"/>
        <v>26</v>
      </c>
      <c r="Q3665" t="str">
        <f t="shared" si="344"/>
        <v>theater</v>
      </c>
      <c r="R3665" s="12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6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s="12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6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s="12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6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s="12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6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s="12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6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s="12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6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s="12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6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s="1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6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s="12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6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s="12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6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s="12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6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s="12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6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s="12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6">
        <f t="shared" si="342"/>
        <v>128.75</v>
      </c>
      <c r="P3678" s="6">
        <f t="shared" si="343"/>
        <v>64.375</v>
      </c>
      <c r="Q3678" t="str">
        <f t="shared" si="344"/>
        <v>theater</v>
      </c>
      <c r="R3678" s="12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6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s="12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6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s="12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6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s="12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6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s="12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6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s="12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6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s="12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6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s="12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6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s="12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6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s="12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6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s="12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6">
        <f t="shared" si="342"/>
        <v>100.245</v>
      </c>
      <c r="P3689" s="6">
        <f t="shared" si="343"/>
        <v>200.49</v>
      </c>
      <c r="Q3689" t="str">
        <f t="shared" si="344"/>
        <v>theater</v>
      </c>
      <c r="R3689" s="12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6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s="12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6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s="12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6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s="12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6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s="12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6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s="12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6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s="12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6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s="12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6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s="12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6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s="12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6">
        <f t="shared" si="342"/>
        <v>108</v>
      </c>
      <c r="P3699" s="6">
        <f t="shared" si="343"/>
        <v>72</v>
      </c>
      <c r="Q3699" t="str">
        <f t="shared" si="344"/>
        <v>theater</v>
      </c>
      <c r="R3699" s="12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6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s="12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6">
        <f t="shared" si="342"/>
        <v>100.8</v>
      </c>
      <c r="P3701" s="6">
        <f t="shared" si="343"/>
        <v>63</v>
      </c>
      <c r="Q3701" t="str">
        <f t="shared" si="344"/>
        <v>theater</v>
      </c>
      <c r="R3701" s="12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6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s="1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6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s="12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6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s="12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6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s="12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6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s="12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6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s="12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6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s="12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6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s="12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6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s="12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6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s="12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6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s="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6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s="12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6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s="12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6">
        <f t="shared" ref="O3715:O3778" si="348">E3715/D3715*100</f>
        <v>101.49999999999999</v>
      </c>
      <c r="P3715" s="6">
        <f t="shared" ref="P3715:P3778" si="349">E3715/L3715</f>
        <v>106.84210526315789</v>
      </c>
      <c r="Q3715" t="str">
        <f t="shared" ref="Q3715:Q3778" si="350">LEFT(N3715,SEARCH("/",N3715)-1)</f>
        <v>theater</v>
      </c>
      <c r="R3715" s="12" t="str">
        <f t="shared" ref="R3715:R3778" si="351">RIGHT(N3715,LEN(N3715)-FIND("/",N3715))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6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s="12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6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s="12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6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s="12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6">
        <f t="shared" si="348"/>
        <v>100.75</v>
      </c>
      <c r="P3719" s="6">
        <f t="shared" si="349"/>
        <v>310</v>
      </c>
      <c r="Q3719" t="str">
        <f t="shared" si="350"/>
        <v>theater</v>
      </c>
      <c r="R3719" s="12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6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s="12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6">
        <f t="shared" si="348"/>
        <v>210</v>
      </c>
      <c r="P3721" s="6">
        <f t="shared" si="349"/>
        <v>105</v>
      </c>
      <c r="Q3721" t="str">
        <f t="shared" si="350"/>
        <v>theater</v>
      </c>
      <c r="R3721" s="12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6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s="1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6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s="12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6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s="12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6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s="12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6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s="12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6">
        <f t="shared" si="348"/>
        <v>127</v>
      </c>
      <c r="P3727" s="6">
        <f t="shared" si="349"/>
        <v>25.4</v>
      </c>
      <c r="Q3727" t="str">
        <f t="shared" si="350"/>
        <v>theater</v>
      </c>
      <c r="R3727" s="12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6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s="12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6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s="12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6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s="12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6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s="12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6">
        <f t="shared" si="348"/>
        <v>10</v>
      </c>
      <c r="P3732" s="6">
        <f t="shared" si="349"/>
        <v>100</v>
      </c>
      <c r="Q3732" t="str">
        <f t="shared" si="350"/>
        <v>theater</v>
      </c>
      <c r="R3732" s="1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6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s="12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6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s="12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6">
        <f t="shared" si="348"/>
        <v>0</v>
      </c>
      <c r="P3735" s="6" t="e">
        <f t="shared" si="349"/>
        <v>#DIV/0!</v>
      </c>
      <c r="Q3735" t="str">
        <f t="shared" si="350"/>
        <v>theater</v>
      </c>
      <c r="R3735" s="12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6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s="12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6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s="12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6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s="12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6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s="12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6">
        <f t="shared" si="348"/>
        <v>18</v>
      </c>
      <c r="P3740" s="6">
        <f t="shared" si="349"/>
        <v>45</v>
      </c>
      <c r="Q3740" t="str">
        <f t="shared" si="350"/>
        <v>theater</v>
      </c>
      <c r="R3740" s="12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6">
        <f t="shared" si="348"/>
        <v>20.125</v>
      </c>
      <c r="P3741" s="6">
        <f t="shared" si="349"/>
        <v>100.625</v>
      </c>
      <c r="Q3741" t="str">
        <f t="shared" si="350"/>
        <v>theater</v>
      </c>
      <c r="R3741" s="12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6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s="1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6">
        <f t="shared" si="348"/>
        <v>0</v>
      </c>
      <c r="P3743" s="6" t="e">
        <f t="shared" si="349"/>
        <v>#DIV/0!</v>
      </c>
      <c r="Q3743" t="str">
        <f t="shared" si="350"/>
        <v>theater</v>
      </c>
      <c r="R3743" s="12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6">
        <f t="shared" si="348"/>
        <v>2</v>
      </c>
      <c r="P3744" s="6">
        <f t="shared" si="349"/>
        <v>25</v>
      </c>
      <c r="Q3744" t="str">
        <f t="shared" si="350"/>
        <v>theater</v>
      </c>
      <c r="R3744" s="12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6">
        <f t="shared" si="348"/>
        <v>0</v>
      </c>
      <c r="P3745" s="6" t="e">
        <f t="shared" si="349"/>
        <v>#DIV/0!</v>
      </c>
      <c r="Q3745" t="str">
        <f t="shared" si="350"/>
        <v>theater</v>
      </c>
      <c r="R3745" s="12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6">
        <f t="shared" si="348"/>
        <v>0</v>
      </c>
      <c r="P3746" s="6" t="e">
        <f t="shared" si="349"/>
        <v>#DIV/0!</v>
      </c>
      <c r="Q3746" t="str">
        <f t="shared" si="350"/>
        <v>theater</v>
      </c>
      <c r="R3746" s="12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6">
        <f t="shared" si="348"/>
        <v>10</v>
      </c>
      <c r="P3747" s="6">
        <f t="shared" si="349"/>
        <v>10</v>
      </c>
      <c r="Q3747" t="str">
        <f t="shared" si="350"/>
        <v>theater</v>
      </c>
      <c r="R3747" s="12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6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s="12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6">
        <f t="shared" si="348"/>
        <v>1</v>
      </c>
      <c r="P3749" s="6">
        <f t="shared" si="349"/>
        <v>25</v>
      </c>
      <c r="Q3749" t="str">
        <f t="shared" si="350"/>
        <v>theater</v>
      </c>
      <c r="R3749" s="12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6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s="12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6">
        <f t="shared" si="348"/>
        <v>105</v>
      </c>
      <c r="P3751" s="6">
        <f t="shared" si="349"/>
        <v>75</v>
      </c>
      <c r="Q3751" t="str">
        <f t="shared" si="350"/>
        <v>theater</v>
      </c>
      <c r="R3751" s="12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6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s="1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6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s="12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6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s="12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6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s="12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6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s="12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6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s="12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6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s="12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6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s="12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6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s="12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6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s="12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6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s="1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6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s="12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6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s="12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6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s="12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6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s="12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6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s="12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6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s="12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6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s="12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6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s="12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6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s="12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6">
        <f t="shared" si="348"/>
        <v>100</v>
      </c>
      <c r="P3772" s="6">
        <f t="shared" si="349"/>
        <v>100</v>
      </c>
      <c r="Q3772" t="str">
        <f t="shared" si="350"/>
        <v>theater</v>
      </c>
      <c r="R3772" s="1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6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s="12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6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s="12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6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s="12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6">
        <f t="shared" si="348"/>
        <v>100</v>
      </c>
      <c r="P3776" s="6">
        <f t="shared" si="349"/>
        <v>100</v>
      </c>
      <c r="Q3776" t="str">
        <f t="shared" si="350"/>
        <v>theater</v>
      </c>
      <c r="R3776" s="12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6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s="12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6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s="12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6">
        <f t="shared" ref="O3779:O3842" si="354">E3779/D3779*100</f>
        <v>143.19999999999999</v>
      </c>
      <c r="P3779" s="6">
        <f t="shared" ref="P3779:P3842" si="355">E3779/L3779</f>
        <v>48.542372881355931</v>
      </c>
      <c r="Q3779" t="str">
        <f t="shared" ref="Q3779:Q3842" si="356">LEFT(N3779,SEARCH("/",N3779)-1)</f>
        <v>theater</v>
      </c>
      <c r="R3779" s="12" t="str">
        <f t="shared" ref="R3779:R3842" si="357">RIGHT(N3779,LEN(N3779)-FIND("/",N3779))</f>
        <v>musical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6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s="12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6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s="12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6">
        <f t="shared" si="354"/>
        <v>120</v>
      </c>
      <c r="P3782" s="6">
        <f t="shared" si="355"/>
        <v>100</v>
      </c>
      <c r="Q3782" t="str">
        <f t="shared" si="356"/>
        <v>theater</v>
      </c>
      <c r="R3782" s="12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6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s="12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6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s="12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6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s="12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6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s="12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6">
        <f t="shared" si="354"/>
        <v>150.75</v>
      </c>
      <c r="P3787" s="6">
        <f t="shared" si="355"/>
        <v>100.5</v>
      </c>
      <c r="Q3787" t="str">
        <f t="shared" si="356"/>
        <v>theater</v>
      </c>
      <c r="R3787" s="12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6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s="12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6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s="12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6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s="12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6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s="12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6">
        <f t="shared" si="354"/>
        <v>0</v>
      </c>
      <c r="P3792" s="6" t="e">
        <f t="shared" si="355"/>
        <v>#DIV/0!</v>
      </c>
      <c r="Q3792" t="str">
        <f t="shared" si="356"/>
        <v>theater</v>
      </c>
      <c r="R3792" s="1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6">
        <f t="shared" si="354"/>
        <v>0</v>
      </c>
      <c r="P3793" s="6" t="e">
        <f t="shared" si="355"/>
        <v>#DIV/0!</v>
      </c>
      <c r="Q3793" t="str">
        <f t="shared" si="356"/>
        <v>theater</v>
      </c>
      <c r="R3793" s="12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6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s="12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6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s="12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6">
        <f t="shared" si="354"/>
        <v>1</v>
      </c>
      <c r="P3796" s="6">
        <f t="shared" si="355"/>
        <v>50</v>
      </c>
      <c r="Q3796" t="str">
        <f t="shared" si="356"/>
        <v>theater</v>
      </c>
      <c r="R3796" s="12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6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s="12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6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s="12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6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s="12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6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s="12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6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s="12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6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s="1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6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s="12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6">
        <f t="shared" si="354"/>
        <v>0</v>
      </c>
      <c r="P3804" s="6" t="e">
        <f t="shared" si="355"/>
        <v>#DIV/0!</v>
      </c>
      <c r="Q3804" t="str">
        <f t="shared" si="356"/>
        <v>theater</v>
      </c>
      <c r="R3804" s="12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6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s="12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6">
        <f t="shared" si="354"/>
        <v>0</v>
      </c>
      <c r="P3806" s="6" t="e">
        <f t="shared" si="355"/>
        <v>#DIV/0!</v>
      </c>
      <c r="Q3806" t="str">
        <f t="shared" si="356"/>
        <v>theater</v>
      </c>
      <c r="R3806" s="12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6">
        <f t="shared" si="354"/>
        <v>2E-3</v>
      </c>
      <c r="P3807" s="6">
        <f t="shared" si="355"/>
        <v>1.5</v>
      </c>
      <c r="Q3807" t="str">
        <f t="shared" si="356"/>
        <v>theater</v>
      </c>
      <c r="R3807" s="12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6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s="12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6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s="12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6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s="12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6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s="12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6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s="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6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s="12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6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s="12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6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s="12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6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s="12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6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s="12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6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s="12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6">
        <f t="shared" si="354"/>
        <v>107.25</v>
      </c>
      <c r="P3819" s="6">
        <f t="shared" si="355"/>
        <v>107.25</v>
      </c>
      <c r="Q3819" t="str">
        <f t="shared" si="356"/>
        <v>theater</v>
      </c>
      <c r="R3819" s="12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6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s="12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6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s="12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6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s="1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6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s="12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6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s="12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6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s="12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6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s="12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6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s="12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6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s="12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6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s="12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6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s="12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6">
        <f t="shared" si="354"/>
        <v>100.2</v>
      </c>
      <c r="P3831" s="6">
        <f t="shared" si="355"/>
        <v>62.625</v>
      </c>
      <c r="Q3831" t="str">
        <f t="shared" si="356"/>
        <v>theater</v>
      </c>
      <c r="R3831" s="12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6">
        <f t="shared" si="354"/>
        <v>225</v>
      </c>
      <c r="P3832" s="6">
        <f t="shared" si="355"/>
        <v>75</v>
      </c>
      <c r="Q3832" t="str">
        <f t="shared" si="356"/>
        <v>theater</v>
      </c>
      <c r="R3832" s="1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6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s="12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6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s="12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6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s="12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6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s="12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6">
        <f t="shared" si="354"/>
        <v>160</v>
      </c>
      <c r="P3837" s="6">
        <f t="shared" si="355"/>
        <v>40</v>
      </c>
      <c r="Q3837" t="str">
        <f t="shared" si="356"/>
        <v>theater</v>
      </c>
      <c r="R3837" s="12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6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s="12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6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s="12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6">
        <f t="shared" si="354"/>
        <v>100.824</v>
      </c>
      <c r="P3840" s="6">
        <f t="shared" si="355"/>
        <v>1008.24</v>
      </c>
      <c r="Q3840" t="str">
        <f t="shared" si="356"/>
        <v>theater</v>
      </c>
      <c r="R3840" s="12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6">
        <f t="shared" si="354"/>
        <v>101.25</v>
      </c>
      <c r="P3841" s="6">
        <f t="shared" si="355"/>
        <v>63.28125</v>
      </c>
      <c r="Q3841" t="str">
        <f t="shared" si="356"/>
        <v>theater</v>
      </c>
      <c r="R3841" s="12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6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s="1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6">
        <f t="shared" ref="O3843:O3906" si="360">E3843/D3843*100</f>
        <v>8.7200000000000006</v>
      </c>
      <c r="P3843" s="6">
        <f t="shared" ref="P3843:P3906" si="361">E3843/L3843</f>
        <v>25.647058823529413</v>
      </c>
      <c r="Q3843" t="str">
        <f t="shared" ref="Q3843:Q3906" si="362">LEFT(N3843,SEARCH("/",N3843)-1)</f>
        <v>theater</v>
      </c>
      <c r="R3843" s="12" t="str">
        <f t="shared" ref="R3843:R3906" si="363">RIGHT(N3843,LEN(N3843)-FIND("/",N3843))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6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s="12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6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s="12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6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s="12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6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s="12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6">
        <f t="shared" si="360"/>
        <v>2.7</v>
      </c>
      <c r="P3848" s="6">
        <f t="shared" si="361"/>
        <v>23.625</v>
      </c>
      <c r="Q3848" t="str">
        <f t="shared" si="362"/>
        <v>theater</v>
      </c>
      <c r="R3848" s="12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6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s="12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6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s="12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6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s="12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6">
        <f t="shared" si="360"/>
        <v>3.8</v>
      </c>
      <c r="P3852" s="6">
        <f t="shared" si="361"/>
        <v>9.5</v>
      </c>
      <c r="Q3852" t="str">
        <f t="shared" si="362"/>
        <v>theater</v>
      </c>
      <c r="R3852" s="1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6">
        <f t="shared" si="360"/>
        <v>34.08</v>
      </c>
      <c r="P3853" s="6">
        <f t="shared" si="361"/>
        <v>35.5</v>
      </c>
      <c r="Q3853" t="str">
        <f t="shared" si="362"/>
        <v>theater</v>
      </c>
      <c r="R3853" s="12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6">
        <f t="shared" si="360"/>
        <v>0.2</v>
      </c>
      <c r="P3854" s="6">
        <f t="shared" si="361"/>
        <v>10</v>
      </c>
      <c r="Q3854" t="str">
        <f t="shared" si="362"/>
        <v>theater</v>
      </c>
      <c r="R3854" s="12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6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s="12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6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s="12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6">
        <f t="shared" si="360"/>
        <v>2.5</v>
      </c>
      <c r="P3857" s="6">
        <f t="shared" si="361"/>
        <v>25</v>
      </c>
      <c r="Q3857" t="str">
        <f t="shared" si="362"/>
        <v>theater</v>
      </c>
      <c r="R3857" s="12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6">
        <f t="shared" si="360"/>
        <v>0.02</v>
      </c>
      <c r="P3858" s="6">
        <f t="shared" si="361"/>
        <v>1</v>
      </c>
      <c r="Q3858" t="str">
        <f t="shared" si="362"/>
        <v>theater</v>
      </c>
      <c r="R3858" s="12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6">
        <f t="shared" si="360"/>
        <v>5.2</v>
      </c>
      <c r="P3859" s="6">
        <f t="shared" si="361"/>
        <v>65</v>
      </c>
      <c r="Q3859" t="str">
        <f t="shared" si="362"/>
        <v>theater</v>
      </c>
      <c r="R3859" s="12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6">
        <f t="shared" si="360"/>
        <v>2</v>
      </c>
      <c r="P3860" s="6">
        <f t="shared" si="361"/>
        <v>10</v>
      </c>
      <c r="Q3860" t="str">
        <f t="shared" si="362"/>
        <v>theater</v>
      </c>
      <c r="R3860" s="12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6">
        <f t="shared" si="360"/>
        <v>0.04</v>
      </c>
      <c r="P3861" s="6">
        <f t="shared" si="361"/>
        <v>1</v>
      </c>
      <c r="Q3861" t="str">
        <f t="shared" si="362"/>
        <v>theater</v>
      </c>
      <c r="R3861" s="12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6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s="12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6">
        <f t="shared" si="360"/>
        <v>5</v>
      </c>
      <c r="P3863" s="6">
        <f t="shared" si="361"/>
        <v>100</v>
      </c>
      <c r="Q3863" t="str">
        <f t="shared" si="362"/>
        <v>theater</v>
      </c>
      <c r="R3863" s="12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6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s="12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6">
        <f t="shared" si="360"/>
        <v>0</v>
      </c>
      <c r="P3865" s="6" t="e">
        <f t="shared" si="361"/>
        <v>#DIV/0!</v>
      </c>
      <c r="Q3865" t="str">
        <f t="shared" si="362"/>
        <v>theater</v>
      </c>
      <c r="R3865" s="12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6">
        <f t="shared" si="360"/>
        <v>1.2</v>
      </c>
      <c r="P3866" s="6">
        <f t="shared" si="361"/>
        <v>20</v>
      </c>
      <c r="Q3866" t="str">
        <f t="shared" si="362"/>
        <v>theater</v>
      </c>
      <c r="R3866" s="12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6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s="12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6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s="12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6">
        <f t="shared" si="360"/>
        <v>12.55</v>
      </c>
      <c r="P3869" s="6">
        <f t="shared" si="361"/>
        <v>50.2</v>
      </c>
      <c r="Q3869" t="str">
        <f t="shared" si="362"/>
        <v>theater</v>
      </c>
      <c r="R3869" s="12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6">
        <f t="shared" si="360"/>
        <v>0.2</v>
      </c>
      <c r="P3870" s="6">
        <f t="shared" si="361"/>
        <v>10</v>
      </c>
      <c r="Q3870" t="str">
        <f t="shared" si="362"/>
        <v>theater</v>
      </c>
      <c r="R3870" s="12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6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s="12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6">
        <f t="shared" si="360"/>
        <v>15</v>
      </c>
      <c r="P3872" s="6">
        <f t="shared" si="361"/>
        <v>150</v>
      </c>
      <c r="Q3872" t="str">
        <f t="shared" si="362"/>
        <v>theater</v>
      </c>
      <c r="R3872" s="12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6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s="12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6">
        <f t="shared" si="360"/>
        <v>0</v>
      </c>
      <c r="P3874" s="6" t="e">
        <f t="shared" si="361"/>
        <v>#DIV/0!</v>
      </c>
      <c r="Q3874" t="str">
        <f t="shared" si="362"/>
        <v>theater</v>
      </c>
      <c r="R3874" s="12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6">
        <f t="shared" si="360"/>
        <v>0</v>
      </c>
      <c r="P3875" s="6" t="e">
        <f t="shared" si="361"/>
        <v>#DIV/0!</v>
      </c>
      <c r="Q3875" t="str">
        <f t="shared" si="362"/>
        <v>theater</v>
      </c>
      <c r="R3875" s="12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6">
        <f t="shared" si="360"/>
        <v>0</v>
      </c>
      <c r="P3876" s="6" t="e">
        <f t="shared" si="361"/>
        <v>#DIV/0!</v>
      </c>
      <c r="Q3876" t="str">
        <f t="shared" si="362"/>
        <v>theater</v>
      </c>
      <c r="R3876" s="12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6">
        <f t="shared" si="360"/>
        <v>0</v>
      </c>
      <c r="P3877" s="6" t="e">
        <f t="shared" si="361"/>
        <v>#DIV/0!</v>
      </c>
      <c r="Q3877" t="str">
        <f t="shared" si="362"/>
        <v>theater</v>
      </c>
      <c r="R3877" s="12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6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s="12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6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s="12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6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s="12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6">
        <f t="shared" si="360"/>
        <v>0</v>
      </c>
      <c r="P3881" s="6" t="e">
        <f t="shared" si="361"/>
        <v>#DIV/0!</v>
      </c>
      <c r="Q3881" t="str">
        <f t="shared" si="362"/>
        <v>theater</v>
      </c>
      <c r="R3881" s="12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6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s="1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6">
        <f t="shared" si="360"/>
        <v>5</v>
      </c>
      <c r="P3883" s="6">
        <f t="shared" si="361"/>
        <v>25</v>
      </c>
      <c r="Q3883" t="str">
        <f t="shared" si="362"/>
        <v>theater</v>
      </c>
      <c r="R3883" s="12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6">
        <f t="shared" si="360"/>
        <v>0</v>
      </c>
      <c r="P3884" s="6" t="e">
        <f t="shared" si="361"/>
        <v>#DIV/0!</v>
      </c>
      <c r="Q3884" t="str">
        <f t="shared" si="362"/>
        <v>theater</v>
      </c>
      <c r="R3884" s="12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6">
        <f t="shared" si="360"/>
        <v>0</v>
      </c>
      <c r="P3885" s="6" t="e">
        <f t="shared" si="361"/>
        <v>#DIV/0!</v>
      </c>
      <c r="Q3885" t="str">
        <f t="shared" si="362"/>
        <v>theater</v>
      </c>
      <c r="R3885" s="12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6">
        <f t="shared" si="360"/>
        <v>0</v>
      </c>
      <c r="P3886" s="6" t="e">
        <f t="shared" si="361"/>
        <v>#DIV/0!</v>
      </c>
      <c r="Q3886" t="str">
        <f t="shared" si="362"/>
        <v>theater</v>
      </c>
      <c r="R3886" s="12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6">
        <f t="shared" si="360"/>
        <v>0</v>
      </c>
      <c r="P3887" s="6" t="e">
        <f t="shared" si="361"/>
        <v>#DIV/0!</v>
      </c>
      <c r="Q3887" t="str">
        <f t="shared" si="362"/>
        <v>theater</v>
      </c>
      <c r="R3887" s="12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6">
        <f t="shared" si="360"/>
        <v>0</v>
      </c>
      <c r="P3888" s="6" t="e">
        <f t="shared" si="361"/>
        <v>#DIV/0!</v>
      </c>
      <c r="Q3888" t="str">
        <f t="shared" si="362"/>
        <v>theater</v>
      </c>
      <c r="R3888" s="12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6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s="12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6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s="12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6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s="12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6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s="1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6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s="12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6">
        <f t="shared" si="360"/>
        <v>0</v>
      </c>
      <c r="P3894" s="6" t="e">
        <f t="shared" si="361"/>
        <v>#DIV/0!</v>
      </c>
      <c r="Q3894" t="str">
        <f t="shared" si="362"/>
        <v>theater</v>
      </c>
      <c r="R3894" s="12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6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s="12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6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s="12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6">
        <f t="shared" si="360"/>
        <v>5</v>
      </c>
      <c r="P3897" s="6">
        <f t="shared" si="361"/>
        <v>50</v>
      </c>
      <c r="Q3897" t="str">
        <f t="shared" si="362"/>
        <v>theater</v>
      </c>
      <c r="R3897" s="12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6">
        <f t="shared" si="360"/>
        <v>10.625</v>
      </c>
      <c r="P3898" s="6">
        <f t="shared" si="361"/>
        <v>42.5</v>
      </c>
      <c r="Q3898" t="str">
        <f t="shared" si="362"/>
        <v>theater</v>
      </c>
      <c r="R3898" s="12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6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s="12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6">
        <f t="shared" si="360"/>
        <v>32.56</v>
      </c>
      <c r="P3900" s="6">
        <f t="shared" si="361"/>
        <v>50.875</v>
      </c>
      <c r="Q3900" t="str">
        <f t="shared" si="362"/>
        <v>theater</v>
      </c>
      <c r="R3900" s="12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6">
        <f t="shared" si="360"/>
        <v>1.25</v>
      </c>
      <c r="P3901" s="6">
        <f t="shared" si="361"/>
        <v>62.5</v>
      </c>
      <c r="Q3901" t="str">
        <f t="shared" si="362"/>
        <v>theater</v>
      </c>
      <c r="R3901" s="12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6">
        <f t="shared" si="360"/>
        <v>5.4</v>
      </c>
      <c r="P3902" s="6">
        <f t="shared" si="361"/>
        <v>27</v>
      </c>
      <c r="Q3902" t="str">
        <f t="shared" si="362"/>
        <v>theater</v>
      </c>
      <c r="R3902" s="1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6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s="12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6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s="12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6">
        <f t="shared" si="360"/>
        <v>0</v>
      </c>
      <c r="P3905" s="6" t="e">
        <f t="shared" si="361"/>
        <v>#DIV/0!</v>
      </c>
      <c r="Q3905" t="str">
        <f t="shared" si="362"/>
        <v>theater</v>
      </c>
      <c r="R3905" s="12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6">
        <f t="shared" si="360"/>
        <v>0.03</v>
      </c>
      <c r="P3906" s="6">
        <f t="shared" si="361"/>
        <v>1.5</v>
      </c>
      <c r="Q3906" t="str">
        <f t="shared" si="362"/>
        <v>theater</v>
      </c>
      <c r="R3906" s="12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6">
        <f t="shared" ref="O3907:O3970" si="366">E3907/D3907*100</f>
        <v>11.533333333333333</v>
      </c>
      <c r="P3907" s="6">
        <f t="shared" ref="P3907:P3970" si="367">E3907/L3907</f>
        <v>24.714285714285715</v>
      </c>
      <c r="Q3907" t="str">
        <f t="shared" ref="Q3907:Q3970" si="368">LEFT(N3907,SEARCH("/",N3907)-1)</f>
        <v>theater</v>
      </c>
      <c r="R3907" s="12" t="str">
        <f t="shared" ref="R3907:R3970" si="369">RIGHT(N3907,LEN(N3907)-FIND("/",N3907))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6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s="12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6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s="12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6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s="12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6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s="12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6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s="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6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s="12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6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s="12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6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s="12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6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s="12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6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s="12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6">
        <f t="shared" si="366"/>
        <v>0</v>
      </c>
      <c r="P3918" s="6" t="e">
        <f t="shared" si="367"/>
        <v>#DIV/0!</v>
      </c>
      <c r="Q3918" t="str">
        <f t="shared" si="368"/>
        <v>theater</v>
      </c>
      <c r="R3918" s="12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6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s="12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6">
        <f t="shared" si="366"/>
        <v>0.2</v>
      </c>
      <c r="P3920" s="6">
        <f t="shared" si="367"/>
        <v>40</v>
      </c>
      <c r="Q3920" t="str">
        <f t="shared" si="368"/>
        <v>theater</v>
      </c>
      <c r="R3920" s="12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6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s="12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6">
        <f t="shared" si="366"/>
        <v>5.4</v>
      </c>
      <c r="P3922" s="6">
        <f t="shared" si="367"/>
        <v>45</v>
      </c>
      <c r="Q3922" t="str">
        <f t="shared" si="368"/>
        <v>theater</v>
      </c>
      <c r="R3922" s="12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6">
        <f t="shared" si="366"/>
        <v>0</v>
      </c>
      <c r="P3923" s="6" t="e">
        <f t="shared" si="367"/>
        <v>#DIV/0!</v>
      </c>
      <c r="Q3923" t="str">
        <f t="shared" si="368"/>
        <v>theater</v>
      </c>
      <c r="R3923" s="12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6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s="12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6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s="12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6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s="12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6">
        <f t="shared" si="366"/>
        <v>10</v>
      </c>
      <c r="P3927" s="6">
        <f t="shared" si="367"/>
        <v>5</v>
      </c>
      <c r="Q3927" t="str">
        <f t="shared" si="368"/>
        <v>theater</v>
      </c>
      <c r="R3927" s="12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6">
        <f t="shared" si="366"/>
        <v>0.3</v>
      </c>
      <c r="P3928" s="6">
        <f t="shared" si="367"/>
        <v>15</v>
      </c>
      <c r="Q3928" t="str">
        <f t="shared" si="368"/>
        <v>theater</v>
      </c>
      <c r="R3928" s="12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6">
        <f t="shared" si="366"/>
        <v>1</v>
      </c>
      <c r="P3929" s="6">
        <f t="shared" si="367"/>
        <v>12.5</v>
      </c>
      <c r="Q3929" t="str">
        <f t="shared" si="368"/>
        <v>theater</v>
      </c>
      <c r="R3929" s="12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6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s="12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6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s="12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6">
        <f t="shared" si="366"/>
        <v>0</v>
      </c>
      <c r="P3932" s="6" t="e">
        <f t="shared" si="367"/>
        <v>#DIV/0!</v>
      </c>
      <c r="Q3932" t="str">
        <f t="shared" si="368"/>
        <v>theater</v>
      </c>
      <c r="R3932" s="1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6">
        <f t="shared" si="366"/>
        <v>0</v>
      </c>
      <c r="P3933" s="6" t="e">
        <f t="shared" si="367"/>
        <v>#DIV/0!</v>
      </c>
      <c r="Q3933" t="str">
        <f t="shared" si="368"/>
        <v>theater</v>
      </c>
      <c r="R3933" s="12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6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s="12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6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s="12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6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s="12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6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s="12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6">
        <f t="shared" si="366"/>
        <v>0</v>
      </c>
      <c r="P3938" s="6" t="e">
        <f t="shared" si="367"/>
        <v>#DIV/0!</v>
      </c>
      <c r="Q3938" t="str">
        <f t="shared" si="368"/>
        <v>theater</v>
      </c>
      <c r="R3938" s="12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6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s="12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6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s="12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6">
        <f t="shared" si="366"/>
        <v>0.1</v>
      </c>
      <c r="P3941" s="6">
        <f t="shared" si="367"/>
        <v>5</v>
      </c>
      <c r="Q3941" t="str">
        <f t="shared" si="368"/>
        <v>theater</v>
      </c>
      <c r="R3941" s="12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6">
        <f t="shared" si="366"/>
        <v>0.22</v>
      </c>
      <c r="P3942" s="6">
        <f t="shared" si="367"/>
        <v>5.5</v>
      </c>
      <c r="Q3942" t="str">
        <f t="shared" si="368"/>
        <v>theater</v>
      </c>
      <c r="R3942" s="1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6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s="12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6">
        <f t="shared" si="366"/>
        <v>0</v>
      </c>
      <c r="P3944" s="6" t="e">
        <f t="shared" si="367"/>
        <v>#DIV/0!</v>
      </c>
      <c r="Q3944" t="str">
        <f t="shared" si="368"/>
        <v>theater</v>
      </c>
      <c r="R3944" s="12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6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s="12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6">
        <f t="shared" si="366"/>
        <v>0</v>
      </c>
      <c r="P3946" s="6" t="e">
        <f t="shared" si="367"/>
        <v>#DIV/0!</v>
      </c>
      <c r="Q3946" t="str">
        <f t="shared" si="368"/>
        <v>theater</v>
      </c>
      <c r="R3946" s="12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6">
        <f t="shared" si="366"/>
        <v>0.25</v>
      </c>
      <c r="P3947" s="6">
        <f t="shared" si="367"/>
        <v>5</v>
      </c>
      <c r="Q3947" t="str">
        <f t="shared" si="368"/>
        <v>theater</v>
      </c>
      <c r="R3947" s="12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6">
        <f t="shared" si="366"/>
        <v>3.25</v>
      </c>
      <c r="P3948" s="6">
        <f t="shared" si="367"/>
        <v>39</v>
      </c>
      <c r="Q3948" t="str">
        <f t="shared" si="368"/>
        <v>theater</v>
      </c>
      <c r="R3948" s="12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6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s="12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6">
        <f t="shared" si="366"/>
        <v>0</v>
      </c>
      <c r="P3950" s="6" t="e">
        <f t="shared" si="367"/>
        <v>#DIV/0!</v>
      </c>
      <c r="Q3950" t="str">
        <f t="shared" si="368"/>
        <v>theater</v>
      </c>
      <c r="R3950" s="12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6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s="12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6">
        <f t="shared" si="366"/>
        <v>0.625</v>
      </c>
      <c r="P3952" s="6">
        <f t="shared" si="367"/>
        <v>25</v>
      </c>
      <c r="Q3952" t="str">
        <f t="shared" si="368"/>
        <v>theater</v>
      </c>
      <c r="R3952" s="1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6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s="12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6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s="12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6">
        <f t="shared" si="366"/>
        <v>0</v>
      </c>
      <c r="P3955" s="6" t="e">
        <f t="shared" si="367"/>
        <v>#DIV/0!</v>
      </c>
      <c r="Q3955" t="str">
        <f t="shared" si="368"/>
        <v>theater</v>
      </c>
      <c r="R3955" s="12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6">
        <f t="shared" si="366"/>
        <v>0</v>
      </c>
      <c r="P3956" s="6" t="e">
        <f t="shared" si="367"/>
        <v>#DIV/0!</v>
      </c>
      <c r="Q3956" t="str">
        <f t="shared" si="368"/>
        <v>theater</v>
      </c>
      <c r="R3956" s="12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6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s="12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6">
        <f t="shared" si="366"/>
        <v>0</v>
      </c>
      <c r="P3958" s="6" t="e">
        <f t="shared" si="367"/>
        <v>#DIV/0!</v>
      </c>
      <c r="Q3958" t="str">
        <f t="shared" si="368"/>
        <v>theater</v>
      </c>
      <c r="R3958" s="12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6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s="12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6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s="12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6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s="12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6">
        <f t="shared" si="366"/>
        <v>1.5</v>
      </c>
      <c r="P3962" s="6">
        <f t="shared" si="367"/>
        <v>11.25</v>
      </c>
      <c r="Q3962" t="str">
        <f t="shared" si="368"/>
        <v>theater</v>
      </c>
      <c r="R3962" s="1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6">
        <f t="shared" si="366"/>
        <v>0.42</v>
      </c>
      <c r="P3963" s="6">
        <f t="shared" si="367"/>
        <v>10.5</v>
      </c>
      <c r="Q3963" t="str">
        <f t="shared" si="368"/>
        <v>theater</v>
      </c>
      <c r="R3963" s="12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6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s="12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6">
        <f t="shared" si="366"/>
        <v>0</v>
      </c>
      <c r="P3965" s="6" t="e">
        <f t="shared" si="367"/>
        <v>#DIV/0!</v>
      </c>
      <c r="Q3965" t="str">
        <f t="shared" si="368"/>
        <v>theater</v>
      </c>
      <c r="R3965" s="12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6">
        <f t="shared" si="366"/>
        <v>6.3</v>
      </c>
      <c r="P3966" s="6">
        <f t="shared" si="367"/>
        <v>42</v>
      </c>
      <c r="Q3966" t="str">
        <f t="shared" si="368"/>
        <v>theater</v>
      </c>
      <c r="R3966" s="12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6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s="12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6">
        <f t="shared" si="366"/>
        <v>0.6</v>
      </c>
      <c r="P3968" s="6">
        <f t="shared" si="367"/>
        <v>22.5</v>
      </c>
      <c r="Q3968" t="str">
        <f t="shared" si="368"/>
        <v>theater</v>
      </c>
      <c r="R3968" s="12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6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s="12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6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s="12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6">
        <f t="shared" ref="O3971:O4034" si="372">E3971/D3971*100</f>
        <v>7.4690265486725664</v>
      </c>
      <c r="P3971" s="6">
        <f t="shared" ref="P3971:P4034" si="373">E3971/L3971</f>
        <v>35.166666666666664</v>
      </c>
      <c r="Q3971" t="str">
        <f t="shared" ref="Q3971:Q4034" si="374">LEFT(N3971,SEARCH("/",N3971)-1)</f>
        <v>theater</v>
      </c>
      <c r="R3971" s="12" t="str">
        <f t="shared" ref="R3971:R4034" si="375">RIGHT(N3971,LEN(N3971)-FIND("/",N3971))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6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s="12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6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s="12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6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s="12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6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s="12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6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s="12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6">
        <f t="shared" si="372"/>
        <v>0</v>
      </c>
      <c r="P3977" s="6" t="e">
        <f t="shared" si="373"/>
        <v>#DIV/0!</v>
      </c>
      <c r="Q3977" t="str">
        <f t="shared" si="374"/>
        <v>theater</v>
      </c>
      <c r="R3977" s="12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6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s="12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6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s="12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6">
        <f t="shared" si="372"/>
        <v>10.7</v>
      </c>
      <c r="P3980" s="6">
        <f t="shared" si="373"/>
        <v>26.75</v>
      </c>
      <c r="Q3980" t="str">
        <f t="shared" si="374"/>
        <v>theater</v>
      </c>
      <c r="R3980" s="12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6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s="12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6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s="1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6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s="12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6">
        <f t="shared" si="372"/>
        <v>20</v>
      </c>
      <c r="P3984" s="6">
        <f t="shared" si="373"/>
        <v>34</v>
      </c>
      <c r="Q3984" t="str">
        <f t="shared" si="374"/>
        <v>theater</v>
      </c>
      <c r="R3984" s="12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6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s="12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6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s="12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6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s="12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6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s="12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6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s="12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6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s="12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6">
        <f t="shared" si="372"/>
        <v>0</v>
      </c>
      <c r="P3991" s="6" t="e">
        <f t="shared" si="373"/>
        <v>#DIV/0!</v>
      </c>
      <c r="Q3991" t="str">
        <f t="shared" si="374"/>
        <v>theater</v>
      </c>
      <c r="R3991" s="12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6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s="1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6">
        <f t="shared" si="372"/>
        <v>20</v>
      </c>
      <c r="P3993" s="6">
        <f t="shared" si="373"/>
        <v>100</v>
      </c>
      <c r="Q3993" t="str">
        <f t="shared" si="374"/>
        <v>theater</v>
      </c>
      <c r="R3993" s="12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6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s="12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6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s="12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6">
        <f t="shared" si="372"/>
        <v>0.25</v>
      </c>
      <c r="P3996" s="6">
        <f t="shared" si="373"/>
        <v>5</v>
      </c>
      <c r="Q3996" t="str">
        <f t="shared" si="374"/>
        <v>theater</v>
      </c>
      <c r="R3996" s="12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6">
        <f t="shared" si="372"/>
        <v>35</v>
      </c>
      <c r="P3997" s="6">
        <f t="shared" si="373"/>
        <v>17.5</v>
      </c>
      <c r="Q3997" t="str">
        <f t="shared" si="374"/>
        <v>theater</v>
      </c>
      <c r="R3997" s="12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6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s="12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6">
        <f t="shared" si="372"/>
        <v>0</v>
      </c>
      <c r="P3999" s="6" t="e">
        <f t="shared" si="373"/>
        <v>#DIV/0!</v>
      </c>
      <c r="Q3999" t="str">
        <f t="shared" si="374"/>
        <v>theater</v>
      </c>
      <c r="R3999" s="12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6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s="12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6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s="12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6">
        <f t="shared" si="372"/>
        <v>0.125</v>
      </c>
      <c r="P4002" s="6">
        <f t="shared" si="373"/>
        <v>10</v>
      </c>
      <c r="Q4002" t="str">
        <f t="shared" si="374"/>
        <v>theater</v>
      </c>
      <c r="R4002" s="1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6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s="12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6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s="12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6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s="12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6">
        <f t="shared" si="372"/>
        <v>0.2</v>
      </c>
      <c r="P4006" s="6">
        <f t="shared" si="373"/>
        <v>1</v>
      </c>
      <c r="Q4006" t="str">
        <f t="shared" si="374"/>
        <v>theater</v>
      </c>
      <c r="R4006" s="12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6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s="12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6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s="12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6">
        <f t="shared" si="372"/>
        <v>0.25</v>
      </c>
      <c r="P4009" s="6">
        <f t="shared" si="373"/>
        <v>5</v>
      </c>
      <c r="Q4009" t="str">
        <f t="shared" si="374"/>
        <v>theater</v>
      </c>
      <c r="R4009" s="12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6">
        <f t="shared" si="372"/>
        <v>6</v>
      </c>
      <c r="P4010" s="6">
        <f t="shared" si="373"/>
        <v>15</v>
      </c>
      <c r="Q4010" t="str">
        <f t="shared" si="374"/>
        <v>theater</v>
      </c>
      <c r="R4010" s="12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6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s="12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6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s="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6">
        <f t="shared" si="372"/>
        <v>7.6</v>
      </c>
      <c r="P4013" s="6">
        <f t="shared" si="373"/>
        <v>4.75</v>
      </c>
      <c r="Q4013" t="str">
        <f t="shared" si="374"/>
        <v>theater</v>
      </c>
      <c r="R4013" s="12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6">
        <f t="shared" si="372"/>
        <v>0</v>
      </c>
      <c r="P4014" s="6" t="e">
        <f t="shared" si="373"/>
        <v>#DIV/0!</v>
      </c>
      <c r="Q4014" t="str">
        <f t="shared" si="374"/>
        <v>theater</v>
      </c>
      <c r="R4014" s="12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6">
        <f t="shared" si="372"/>
        <v>1.3</v>
      </c>
      <c r="P4015" s="6">
        <f t="shared" si="373"/>
        <v>13</v>
      </c>
      <c r="Q4015" t="str">
        <f t="shared" si="374"/>
        <v>theater</v>
      </c>
      <c r="R4015" s="12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6">
        <f t="shared" si="372"/>
        <v>0</v>
      </c>
      <c r="P4016" s="6" t="e">
        <f t="shared" si="373"/>
        <v>#DIV/0!</v>
      </c>
      <c r="Q4016" t="str">
        <f t="shared" si="374"/>
        <v>theater</v>
      </c>
      <c r="R4016" s="12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6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s="12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6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s="12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6">
        <f t="shared" si="372"/>
        <v>1.05</v>
      </c>
      <c r="P4019" s="6">
        <f t="shared" si="373"/>
        <v>52.5</v>
      </c>
      <c r="Q4019" t="str">
        <f t="shared" si="374"/>
        <v>theater</v>
      </c>
      <c r="R4019" s="12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6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s="12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6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s="12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6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s="1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6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s="12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6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s="12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6">
        <f t="shared" si="372"/>
        <v>0</v>
      </c>
      <c r="P4025" s="6" t="e">
        <f t="shared" si="373"/>
        <v>#DIV/0!</v>
      </c>
      <c r="Q4025" t="str">
        <f t="shared" si="374"/>
        <v>theater</v>
      </c>
      <c r="R4025" s="12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6">
        <f t="shared" si="372"/>
        <v>1.25</v>
      </c>
      <c r="P4026" s="6">
        <f t="shared" si="373"/>
        <v>10</v>
      </c>
      <c r="Q4026" t="str">
        <f t="shared" si="374"/>
        <v>theater</v>
      </c>
      <c r="R4026" s="12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6">
        <f t="shared" si="372"/>
        <v>5</v>
      </c>
      <c r="P4027" s="6">
        <f t="shared" si="373"/>
        <v>62.5</v>
      </c>
      <c r="Q4027" t="str">
        <f t="shared" si="374"/>
        <v>theater</v>
      </c>
      <c r="R4027" s="12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6">
        <f t="shared" si="372"/>
        <v>0</v>
      </c>
      <c r="P4028" s="6" t="e">
        <f t="shared" si="373"/>
        <v>#DIV/0!</v>
      </c>
      <c r="Q4028" t="str">
        <f t="shared" si="374"/>
        <v>theater</v>
      </c>
      <c r="R4028" s="12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6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s="12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6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s="12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6">
        <f t="shared" si="372"/>
        <v>0</v>
      </c>
      <c r="P4031" s="6" t="e">
        <f t="shared" si="373"/>
        <v>#DIV/0!</v>
      </c>
      <c r="Q4031" t="str">
        <f t="shared" si="374"/>
        <v>theater</v>
      </c>
      <c r="R4031" s="12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6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s="12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6">
        <f t="shared" si="372"/>
        <v>0</v>
      </c>
      <c r="P4033" s="6" t="e">
        <f t="shared" si="373"/>
        <v>#DIV/0!</v>
      </c>
      <c r="Q4033" t="str">
        <f t="shared" si="374"/>
        <v>theater</v>
      </c>
      <c r="R4033" s="12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6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s="12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6">
        <f t="shared" ref="O4035:O4098" si="378">E4035/D4035*100</f>
        <v>25.698702928870294</v>
      </c>
      <c r="P4035" s="6">
        <f t="shared" ref="P4035:P4098" si="379">E4035/L4035</f>
        <v>65.340319148936175</v>
      </c>
      <c r="Q4035" t="str">
        <f t="shared" ref="Q4035:Q4098" si="380">LEFT(N4035,SEARCH("/",N4035)-1)</f>
        <v>theater</v>
      </c>
      <c r="R4035" s="12" t="str">
        <f t="shared" ref="R4035:R4098" si="381">RIGHT(N4035,LEN(N4035)-FIND("/",N4035))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6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s="12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6">
        <f t="shared" si="378"/>
        <v>36.85</v>
      </c>
      <c r="P4037" s="6">
        <f t="shared" si="379"/>
        <v>147.4</v>
      </c>
      <c r="Q4037" t="str">
        <f t="shared" si="380"/>
        <v>theater</v>
      </c>
      <c r="R4037" s="12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6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s="12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6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s="12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6">
        <f t="shared" si="378"/>
        <v>12.04</v>
      </c>
      <c r="P4040" s="6">
        <f t="shared" si="379"/>
        <v>75.25</v>
      </c>
      <c r="Q4040" t="str">
        <f t="shared" si="380"/>
        <v>theater</v>
      </c>
      <c r="R4040" s="12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6">
        <f t="shared" si="378"/>
        <v>60</v>
      </c>
      <c r="P4041" s="6">
        <f t="shared" si="379"/>
        <v>60</v>
      </c>
      <c r="Q4041" t="str">
        <f t="shared" si="380"/>
        <v>theater</v>
      </c>
      <c r="R4041" s="12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6">
        <f t="shared" si="378"/>
        <v>31.25</v>
      </c>
      <c r="P4042" s="6">
        <f t="shared" si="379"/>
        <v>1250</v>
      </c>
      <c r="Q4042" t="str">
        <f t="shared" si="380"/>
        <v>theater</v>
      </c>
      <c r="R4042" s="1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6">
        <f t="shared" si="378"/>
        <v>0.42</v>
      </c>
      <c r="P4043" s="6">
        <f t="shared" si="379"/>
        <v>10.5</v>
      </c>
      <c r="Q4043" t="str">
        <f t="shared" si="380"/>
        <v>theater</v>
      </c>
      <c r="R4043" s="12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6">
        <f t="shared" si="378"/>
        <v>0.21</v>
      </c>
      <c r="P4044" s="6">
        <f t="shared" si="379"/>
        <v>7</v>
      </c>
      <c r="Q4044" t="str">
        <f t="shared" si="380"/>
        <v>theater</v>
      </c>
      <c r="R4044" s="12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6">
        <f t="shared" si="378"/>
        <v>0</v>
      </c>
      <c r="P4045" s="6" t="e">
        <f t="shared" si="379"/>
        <v>#DIV/0!</v>
      </c>
      <c r="Q4045" t="str">
        <f t="shared" si="380"/>
        <v>theater</v>
      </c>
      <c r="R4045" s="12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6">
        <f t="shared" si="378"/>
        <v>37.5</v>
      </c>
      <c r="P4046" s="6">
        <f t="shared" si="379"/>
        <v>56.25</v>
      </c>
      <c r="Q4046" t="str">
        <f t="shared" si="380"/>
        <v>theater</v>
      </c>
      <c r="R4046" s="12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6">
        <f t="shared" si="378"/>
        <v>0.02</v>
      </c>
      <c r="P4047" s="6">
        <f t="shared" si="379"/>
        <v>1</v>
      </c>
      <c r="Q4047" t="str">
        <f t="shared" si="380"/>
        <v>theater</v>
      </c>
      <c r="R4047" s="12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6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s="12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6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s="12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6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s="12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6">
        <f t="shared" si="378"/>
        <v>0.08</v>
      </c>
      <c r="P4051" s="6">
        <f t="shared" si="379"/>
        <v>16</v>
      </c>
      <c r="Q4051" t="str">
        <f t="shared" si="380"/>
        <v>theater</v>
      </c>
      <c r="R4051" s="12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6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s="1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6">
        <f t="shared" si="378"/>
        <v>0</v>
      </c>
      <c r="P4053" s="6" t="e">
        <f t="shared" si="379"/>
        <v>#DIV/0!</v>
      </c>
      <c r="Q4053" t="str">
        <f t="shared" si="380"/>
        <v>theater</v>
      </c>
      <c r="R4053" s="12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6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s="12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6">
        <f t="shared" si="378"/>
        <v>22</v>
      </c>
      <c r="P4055" s="6">
        <f t="shared" si="379"/>
        <v>55</v>
      </c>
      <c r="Q4055" t="str">
        <f t="shared" si="380"/>
        <v>theater</v>
      </c>
      <c r="R4055" s="12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6">
        <f t="shared" si="378"/>
        <v>0</v>
      </c>
      <c r="P4056" s="6" t="e">
        <f t="shared" si="379"/>
        <v>#DIV/0!</v>
      </c>
      <c r="Q4056" t="str">
        <f t="shared" si="380"/>
        <v>theater</v>
      </c>
      <c r="R4056" s="12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6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s="12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6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s="12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6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s="12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6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s="12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6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s="12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6">
        <f t="shared" si="378"/>
        <v>2.85</v>
      </c>
      <c r="P4062" s="6">
        <f t="shared" si="379"/>
        <v>57</v>
      </c>
      <c r="Q4062" t="str">
        <f t="shared" si="380"/>
        <v>theater</v>
      </c>
      <c r="R4062" s="1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6">
        <f t="shared" si="378"/>
        <v>0</v>
      </c>
      <c r="P4063" s="6" t="e">
        <f t="shared" si="379"/>
        <v>#DIV/0!</v>
      </c>
      <c r="Q4063" t="str">
        <f t="shared" si="380"/>
        <v>theater</v>
      </c>
      <c r="R4063" s="12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6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s="12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6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s="12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6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s="12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6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s="12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6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s="12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6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s="12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6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s="12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6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s="12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6">
        <f t="shared" si="378"/>
        <v>16.5</v>
      </c>
      <c r="P4072" s="6">
        <f t="shared" si="379"/>
        <v>27.5</v>
      </c>
      <c r="Q4072" t="str">
        <f t="shared" si="380"/>
        <v>theater</v>
      </c>
      <c r="R4072" s="1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6">
        <f t="shared" si="378"/>
        <v>0</v>
      </c>
      <c r="P4073" s="6" t="e">
        <f t="shared" si="379"/>
        <v>#DIV/0!</v>
      </c>
      <c r="Q4073" t="str">
        <f t="shared" si="380"/>
        <v>theater</v>
      </c>
      <c r="R4073" s="12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6">
        <f t="shared" si="378"/>
        <v>0.4</v>
      </c>
      <c r="P4074" s="6">
        <f t="shared" si="379"/>
        <v>2</v>
      </c>
      <c r="Q4074" t="str">
        <f t="shared" si="380"/>
        <v>theater</v>
      </c>
      <c r="R4074" s="12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6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s="12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6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s="12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6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s="12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6">
        <f t="shared" si="378"/>
        <v>0</v>
      </c>
      <c r="P4078" s="6" t="e">
        <f t="shared" si="379"/>
        <v>#DIV/0!</v>
      </c>
      <c r="Q4078" t="str">
        <f t="shared" si="380"/>
        <v>theater</v>
      </c>
      <c r="R4078" s="12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6">
        <f t="shared" si="378"/>
        <v>8.9</v>
      </c>
      <c r="P4079" s="6">
        <f t="shared" si="379"/>
        <v>222.5</v>
      </c>
      <c r="Q4079" t="str">
        <f t="shared" si="380"/>
        <v>theater</v>
      </c>
      <c r="R4079" s="12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6">
        <f t="shared" si="378"/>
        <v>0</v>
      </c>
      <c r="P4080" s="6" t="e">
        <f t="shared" si="379"/>
        <v>#DIV/0!</v>
      </c>
      <c r="Q4080" t="str">
        <f t="shared" si="380"/>
        <v>theater</v>
      </c>
      <c r="R4080" s="12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6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s="12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6">
        <f t="shared" si="378"/>
        <v>0</v>
      </c>
      <c r="P4082" s="6" t="e">
        <f t="shared" si="379"/>
        <v>#DIV/0!</v>
      </c>
      <c r="Q4082" t="str">
        <f t="shared" si="380"/>
        <v>theater</v>
      </c>
      <c r="R4082" s="12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6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s="12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6">
        <f t="shared" si="378"/>
        <v>2</v>
      </c>
      <c r="P4084" s="6">
        <f t="shared" si="379"/>
        <v>1.5</v>
      </c>
      <c r="Q4084" t="str">
        <f t="shared" si="380"/>
        <v>theater</v>
      </c>
      <c r="R4084" s="12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6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s="12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6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s="12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6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s="12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6">
        <f t="shared" si="378"/>
        <v>4.7</v>
      </c>
      <c r="P4088" s="6">
        <f t="shared" si="379"/>
        <v>9.4</v>
      </c>
      <c r="Q4088" t="str">
        <f t="shared" si="380"/>
        <v>theater</v>
      </c>
      <c r="R4088" s="12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6">
        <f t="shared" si="378"/>
        <v>0</v>
      </c>
      <c r="P4089" s="6" t="e">
        <f t="shared" si="379"/>
        <v>#DIV/0!</v>
      </c>
      <c r="Q4089" t="str">
        <f t="shared" si="380"/>
        <v>theater</v>
      </c>
      <c r="R4089" s="12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6">
        <f t="shared" si="378"/>
        <v>10.8</v>
      </c>
      <c r="P4090" s="6">
        <f t="shared" si="379"/>
        <v>72</v>
      </c>
      <c r="Q4090" t="str">
        <f t="shared" si="380"/>
        <v>theater</v>
      </c>
      <c r="R4090" s="12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6">
        <f t="shared" si="378"/>
        <v>4.8</v>
      </c>
      <c r="P4091" s="6">
        <f t="shared" si="379"/>
        <v>30</v>
      </c>
      <c r="Q4091" t="str">
        <f t="shared" si="380"/>
        <v>theater</v>
      </c>
      <c r="R4091" s="12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6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s="1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6">
        <f t="shared" si="378"/>
        <v>12.75</v>
      </c>
      <c r="P4093" s="6">
        <f t="shared" si="379"/>
        <v>25.5</v>
      </c>
      <c r="Q4093" t="str">
        <f t="shared" si="380"/>
        <v>theater</v>
      </c>
      <c r="R4093" s="12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6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s="12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6">
        <f t="shared" si="378"/>
        <v>2.4</v>
      </c>
      <c r="P4095" s="6">
        <f t="shared" si="379"/>
        <v>15</v>
      </c>
      <c r="Q4095" t="str">
        <f t="shared" si="380"/>
        <v>theater</v>
      </c>
      <c r="R4095" s="12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6">
        <f t="shared" si="378"/>
        <v>36.5</v>
      </c>
      <c r="P4096" s="6">
        <f t="shared" si="379"/>
        <v>91.25</v>
      </c>
      <c r="Q4096" t="str">
        <f t="shared" si="380"/>
        <v>theater</v>
      </c>
      <c r="R4096" s="12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6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s="12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6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s="12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6">
        <f t="shared" ref="O4099:O4115" si="384">E4099/D4099*100</f>
        <v>0</v>
      </c>
      <c r="P4099" s="6" t="e">
        <f t="shared" ref="P4099:P4115" si="385">E4099/L4099</f>
        <v>#DIV/0!</v>
      </c>
      <c r="Q4099" t="str">
        <f t="shared" ref="Q4099:Q4115" si="386">LEFT(N4099,SEARCH("/",N4099)-1)</f>
        <v>theater</v>
      </c>
      <c r="R4099" s="12" t="str">
        <f t="shared" ref="R4099:R4115" si="387">RIGHT(N4099,LEN(N4099)-FIND("/",N4099))</f>
        <v>plays</v>
      </c>
      <c r="S4099" s="13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6">
        <f t="shared" si="384"/>
        <v>0</v>
      </c>
      <c r="P4100" s="6" t="e">
        <f t="shared" si="385"/>
        <v>#DIV/0!</v>
      </c>
      <c r="Q4100" t="str">
        <f t="shared" si="386"/>
        <v>theater</v>
      </c>
      <c r="R4100" s="12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6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s="12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6">
        <f t="shared" si="384"/>
        <v>0</v>
      </c>
      <c r="P4102" s="6" t="e">
        <f t="shared" si="385"/>
        <v>#DIV/0!</v>
      </c>
      <c r="Q4102" t="str">
        <f t="shared" si="386"/>
        <v>theater</v>
      </c>
      <c r="R4102" s="1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6">
        <f t="shared" si="384"/>
        <v>0</v>
      </c>
      <c r="P4103" s="6" t="e">
        <f t="shared" si="385"/>
        <v>#DIV/0!</v>
      </c>
      <c r="Q4103" t="str">
        <f t="shared" si="386"/>
        <v>theater</v>
      </c>
      <c r="R4103" s="12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6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s="12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6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s="12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6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s="12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6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s="12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6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s="12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6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s="12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6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s="12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6">
        <f t="shared" si="384"/>
        <v>0</v>
      </c>
      <c r="P4111" s="6" t="e">
        <f t="shared" si="385"/>
        <v>#DIV/0!</v>
      </c>
      <c r="Q4111" t="str">
        <f t="shared" si="386"/>
        <v>theater</v>
      </c>
      <c r="R4111" s="12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6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s="12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6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s="12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6">
        <f t="shared" si="384"/>
        <v>0.04</v>
      </c>
      <c r="P4114" s="6">
        <f t="shared" si="385"/>
        <v>1</v>
      </c>
      <c r="Q4114" t="str">
        <f t="shared" si="386"/>
        <v>theater</v>
      </c>
      <c r="R4114" s="12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6">
        <f t="shared" si="384"/>
        <v>0.2</v>
      </c>
      <c r="P4115" s="6">
        <f t="shared" si="385"/>
        <v>1</v>
      </c>
      <c r="Q4115" t="str">
        <f t="shared" si="386"/>
        <v>theater</v>
      </c>
      <c r="R4115" s="12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autoFilter ref="A1:T4115" xr:uid="{00000000-0001-0000-0000-000000000000}">
    <filterColumn colId="5">
      <filters>
        <filter val="failed"/>
      </filters>
    </filterColumn>
  </autoFilter>
  <conditionalFormatting sqref="F1:F1048576">
    <cfRule type="containsText" dxfId="5" priority="3" operator="containsText" text="live">
      <formula>NOT(ISERROR(SEARCH("live",F1)))</formula>
    </cfRule>
    <cfRule type="containsText" dxfId="4" priority="4" operator="containsText" text="live">
      <formula>NOT(ISERROR(SEARCH("live",F1)))</formula>
    </cfRule>
    <cfRule type="containsText" dxfId="3" priority="6" operator="containsText" text="canceled">
      <formula>NOT(ISERROR(SEARCH("canceled",F1)))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successful">
      <formula>NOT(ISERROR(SEARCH("successful",F1)))</formula>
    </cfRule>
  </conditionalFormatting>
  <conditionalFormatting sqref="F5">
    <cfRule type="containsText" dxfId="0" priority="5" operator="containsText" text="currently live">
      <formula>NOT(ISERROR(SEARCH("currently live",F5)))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  <cfRule type="colorScale" priority="2">
      <colorScale>
        <cfvo type="num" val="0"/>
        <cfvo type="percentile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58F1C-E774-4B07-8334-EA8F0FA69156}">
  <dimension ref="A1:H13"/>
  <sheetViews>
    <sheetView workbookViewId="0">
      <selection activeCell="P41" sqref="P41"/>
    </sheetView>
  </sheetViews>
  <sheetFormatPr defaultRowHeight="14.5" x14ac:dyDescent="0.35"/>
  <cols>
    <col min="1" max="1" width="26.81640625" style="18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90625" bestFit="1" customWidth="1"/>
    <col min="6" max="6" width="19.1796875" style="19" bestFit="1" customWidth="1"/>
    <col min="7" max="7" width="14" bestFit="1" customWidth="1"/>
    <col min="8" max="8" width="18.90625" bestFit="1" customWidth="1"/>
  </cols>
  <sheetData>
    <row r="1" spans="1:8" x14ac:dyDescent="0.35">
      <c r="A1" s="24" t="s">
        <v>8383</v>
      </c>
      <c r="B1" s="24" t="s">
        <v>8384</v>
      </c>
      <c r="C1" s="24" t="s">
        <v>8385</v>
      </c>
      <c r="D1" s="24" t="s">
        <v>8386</v>
      </c>
      <c r="E1" s="24" t="s">
        <v>8387</v>
      </c>
      <c r="F1" s="25" t="s">
        <v>8402</v>
      </c>
      <c r="G1" s="24" t="s">
        <v>8388</v>
      </c>
      <c r="H1" s="24" t="s">
        <v>8389</v>
      </c>
    </row>
    <row r="2" spans="1:8" x14ac:dyDescent="0.35">
      <c r="A2" s="21" t="s">
        <v>8390</v>
      </c>
      <c r="B2" s="22">
        <f>COUNTIFS(Details!$D:$D,"&lt;1000",Details!$F:$F,"successful")</f>
        <v>322</v>
      </c>
      <c r="C2" s="22">
        <f>COUNTIFS(Details!$D:$D,"&lt;1000",Details!$F:$F,"failed")</f>
        <v>113</v>
      </c>
      <c r="D2" s="22">
        <f>COUNTIFS(Details!$D:$D,"&lt;1000",Details!$F:$F,"canceled")</f>
        <v>18</v>
      </c>
      <c r="E2" s="22">
        <f>SUM(B2:D2)</f>
        <v>453</v>
      </c>
      <c r="F2" s="23">
        <f>B2/$E$2</f>
        <v>0.71081677704194257</v>
      </c>
      <c r="G2" s="23">
        <f t="shared" ref="G2:H2" si="0">C2/$E$2</f>
        <v>0.24944812362030905</v>
      </c>
      <c r="H2" s="23">
        <f t="shared" si="0"/>
        <v>3.9735099337748346E-2</v>
      </c>
    </row>
    <row r="3" spans="1:8" x14ac:dyDescent="0.35">
      <c r="A3" s="21" t="s">
        <v>8391</v>
      </c>
      <c r="B3" s="22">
        <f>COUNTIFS(Details!$D:$D,"&gt;999",Details!$D:$D,"&lt;5000",Details!$F:$F,"successful")</f>
        <v>932</v>
      </c>
      <c r="C3" s="22">
        <f>COUNTIFS(Details!$D:$D,"&gt;999",Details!$D:$D,"&lt;5000",Details!$F:$F,"failed")</f>
        <v>420</v>
      </c>
      <c r="D3" s="22">
        <f>COUNTIFS(Details!$D:$D,"&gt;999",Details!$D:$D,"&lt;5000",Details!$F:$F,"canceled")</f>
        <v>60</v>
      </c>
      <c r="E3" s="22">
        <f t="shared" ref="E3:E13" si="1">SUM(B3:D3)</f>
        <v>1412</v>
      </c>
      <c r="F3" s="23">
        <f>B3/$E$3</f>
        <v>0.66005665722379603</v>
      </c>
      <c r="G3" s="23">
        <f t="shared" ref="G3:H3" si="2">C3/$E$3</f>
        <v>0.29745042492917845</v>
      </c>
      <c r="H3" s="23">
        <f t="shared" si="2"/>
        <v>4.2492917847025496E-2</v>
      </c>
    </row>
    <row r="4" spans="1:8" x14ac:dyDescent="0.35">
      <c r="A4" s="21" t="s">
        <v>8400</v>
      </c>
      <c r="B4" s="22">
        <f>COUNTIFS(Details!$D:$D,"&gt;4999",Details!$D:$D,"&lt;10000",Details!$F:$F,"successful")</f>
        <v>381</v>
      </c>
      <c r="C4" s="22">
        <f>COUNTIFS(Details!$D:$D,"&gt;4999",Details!$D:$D,"&lt;10000",Details!$F:$F,"failed")</f>
        <v>283</v>
      </c>
      <c r="D4" s="22">
        <f>COUNTIFS(Details!$D:$D,"&gt;4999",Details!$D:$D,"&lt;10000",Details!$F:$F,"canceled")</f>
        <v>52</v>
      </c>
      <c r="E4" s="22">
        <f t="shared" si="1"/>
        <v>716</v>
      </c>
      <c r="F4" s="23">
        <f>B4/$E$4</f>
        <v>0.53212290502793291</v>
      </c>
      <c r="G4" s="23">
        <f t="shared" ref="G4:H4" si="3">C4/$E$4</f>
        <v>0.39525139664804471</v>
      </c>
      <c r="H4" s="23">
        <f t="shared" si="3"/>
        <v>7.2625698324022353E-2</v>
      </c>
    </row>
    <row r="5" spans="1:8" x14ac:dyDescent="0.35">
      <c r="A5" s="21" t="s">
        <v>8401</v>
      </c>
      <c r="B5" s="22">
        <f>COUNTIFS(Details!$D:$D,"&gt;9999",Details!$D:$D,"&lt;15000",Details!$F:$F,"successful")</f>
        <v>168</v>
      </c>
      <c r="C5" s="22">
        <f>COUNTIFS(Details!$D:$D,"&gt;9999",Details!$D:$D,"&lt;15000",Details!$F:$F,"failed")</f>
        <v>144</v>
      </c>
      <c r="D5" s="22">
        <f>COUNTIFS(Details!$D:$D,"&gt;9999",Details!$D:$D,"&lt;15000",Details!$F:$F,"canceled")</f>
        <v>40</v>
      </c>
      <c r="E5" s="22">
        <f t="shared" si="1"/>
        <v>352</v>
      </c>
      <c r="F5" s="23">
        <f>B5/$E$5</f>
        <v>0.47727272727272729</v>
      </c>
      <c r="G5" s="23">
        <f t="shared" ref="G5:H5" si="4">C5/$E$5</f>
        <v>0.40909090909090912</v>
      </c>
      <c r="H5" s="23">
        <f t="shared" si="4"/>
        <v>0.11363636363636363</v>
      </c>
    </row>
    <row r="6" spans="1:8" x14ac:dyDescent="0.35">
      <c r="A6" s="21" t="s">
        <v>8392</v>
      </c>
      <c r="B6" s="22">
        <f>COUNTIFS(Details!$D:$D,"&gt;14999",Details!$D:$D,"&lt;20000",Details!$F:$F,"successful")</f>
        <v>94</v>
      </c>
      <c r="C6" s="22">
        <f>COUNTIFS(Details!$D:$D,"&gt;14999",Details!$D:$D,"&lt;20000",Details!$F:$F,"failed")</f>
        <v>90</v>
      </c>
      <c r="D6" s="22">
        <f>COUNTIFS(Details!$D:$D,"&gt;14999",Details!$D:$D,"&lt;20000",Details!$F:$F,"canceled")</f>
        <v>17</v>
      </c>
      <c r="E6" s="22">
        <f t="shared" si="1"/>
        <v>201</v>
      </c>
      <c r="F6" s="23">
        <f>B6/$E$6</f>
        <v>0.46766169154228854</v>
      </c>
      <c r="G6" s="23">
        <f t="shared" ref="G6:H6" si="5">C6/$E$6</f>
        <v>0.44776119402985076</v>
      </c>
      <c r="H6" s="23">
        <f t="shared" si="5"/>
        <v>8.45771144278607E-2</v>
      </c>
    </row>
    <row r="7" spans="1:8" x14ac:dyDescent="0.35">
      <c r="A7" s="21" t="s">
        <v>8393</v>
      </c>
      <c r="B7" s="22">
        <f>COUNTIFS(Details!$D:$D,"&gt;19999",Details!$D:$D,"&lt;25000",Details!$F:$F,"successful")</f>
        <v>62</v>
      </c>
      <c r="C7" s="22">
        <f>COUNTIFS(Details!$D:$D,"&gt;19999",Details!$D:$D,"&lt;25000",Details!$F:$F,"failed")</f>
        <v>72</v>
      </c>
      <c r="D7" s="22">
        <f>COUNTIFS(Details!$D:$D,"&gt;19999",Details!$D:$D,"&lt;25000",Details!$F:$F,"canceled")</f>
        <v>14</v>
      </c>
      <c r="E7" s="22">
        <f t="shared" si="1"/>
        <v>148</v>
      </c>
      <c r="F7" s="23">
        <f>B7/$E$7</f>
        <v>0.41891891891891891</v>
      </c>
      <c r="G7" s="23">
        <f t="shared" ref="G7:H7" si="6">C7/$E$7</f>
        <v>0.48648648648648651</v>
      </c>
      <c r="H7" s="23">
        <f t="shared" si="6"/>
        <v>9.45945945945946E-2</v>
      </c>
    </row>
    <row r="8" spans="1:8" x14ac:dyDescent="0.35">
      <c r="A8" s="21" t="s">
        <v>8394</v>
      </c>
      <c r="B8" s="22">
        <f>COUNTIFS(Details!$D:$D,"&gt;24999",Details!$D:$D,"&lt;30000",Details!$F:$F,"successful")</f>
        <v>55</v>
      </c>
      <c r="C8" s="22">
        <f>COUNTIFS(Details!$D:$D,"&gt;24999",Details!$D:$D,"&lt;30000",Details!$F:$F,"failed")</f>
        <v>64</v>
      </c>
      <c r="D8" s="22">
        <f>COUNTIFS(Details!$D:$D,"&gt;24999",Details!$D:$D,"&lt;30000",Details!$F:$F,"canceled")</f>
        <v>18</v>
      </c>
      <c r="E8" s="22">
        <f t="shared" si="1"/>
        <v>137</v>
      </c>
      <c r="F8" s="23">
        <f>B8/$E$8</f>
        <v>0.40145985401459855</v>
      </c>
      <c r="G8" s="23">
        <f t="shared" ref="G8:H8" si="7">C8/$E$8</f>
        <v>0.46715328467153283</v>
      </c>
      <c r="H8" s="23">
        <f t="shared" si="7"/>
        <v>0.13138686131386862</v>
      </c>
    </row>
    <row r="9" spans="1:8" x14ac:dyDescent="0.35">
      <c r="A9" s="21" t="s">
        <v>8395</v>
      </c>
      <c r="B9" s="22">
        <f>COUNTIFS(Details!$D:$D,"&gt;29999",Details!$D:$D,"&lt;35000",Details!$F:$F,"successful")</f>
        <v>32</v>
      </c>
      <c r="C9" s="22">
        <f>COUNTIFS(Details!$D:$D,"&gt;29999",Details!$D:$D,"&lt;35000",Details!$F:$F,"failed")</f>
        <v>37</v>
      </c>
      <c r="D9" s="22">
        <f>COUNTIFS(Details!$D:$D,"&gt;29999",Details!$D:$D,"&lt;35000",Details!$F:$F,"canceled")</f>
        <v>13</v>
      </c>
      <c r="E9" s="22">
        <f t="shared" si="1"/>
        <v>82</v>
      </c>
      <c r="F9" s="23">
        <f>B9/$E$9</f>
        <v>0.3902439024390244</v>
      </c>
      <c r="G9" s="23">
        <f t="shared" ref="G9:H9" si="8">C9/$E$9</f>
        <v>0.45121951219512196</v>
      </c>
      <c r="H9" s="23">
        <f t="shared" si="8"/>
        <v>0.15853658536585366</v>
      </c>
    </row>
    <row r="10" spans="1:8" x14ac:dyDescent="0.35">
      <c r="A10" s="21" t="s">
        <v>8396</v>
      </c>
      <c r="B10" s="22">
        <f>COUNTIFS(Details!$D:$D,"&gt;34999",Details!$D:$D,"&lt;40000",Details!$F:$F,"successful")</f>
        <v>26</v>
      </c>
      <c r="C10" s="22">
        <f>COUNTIFS(Details!$D:$D,"&gt;34999",Details!$D:$D,"&lt;40000",Details!$F:$F,"failed")</f>
        <v>22</v>
      </c>
      <c r="D10" s="22">
        <f>COUNTIFS(Details!$D:$D,"&gt;34999",Details!$D:$D,"&lt;40000",Details!$F:$F,"canceled")</f>
        <v>7</v>
      </c>
      <c r="E10" s="22">
        <f t="shared" si="1"/>
        <v>55</v>
      </c>
      <c r="F10" s="23">
        <f>B10/$E$10</f>
        <v>0.47272727272727272</v>
      </c>
      <c r="G10" s="23">
        <f t="shared" ref="G10:H10" si="9">C10/$E$10</f>
        <v>0.4</v>
      </c>
      <c r="H10" s="23">
        <f t="shared" si="9"/>
        <v>0.12727272727272726</v>
      </c>
    </row>
    <row r="11" spans="1:8" x14ac:dyDescent="0.35">
      <c r="A11" s="21" t="s">
        <v>8397</v>
      </c>
      <c r="B11" s="22">
        <f>COUNTIFS(Details!$D:$D,"&gt;39999",Details!$D:$D,"&lt;45000",Details!$F:$F,"successful")</f>
        <v>21</v>
      </c>
      <c r="C11" s="22">
        <f>COUNTIFS(Details!$D:$D,"&gt;39999",Details!$D:$D,"&lt;45000",Details!$F:$F,"failed")</f>
        <v>16</v>
      </c>
      <c r="D11" s="22">
        <f>COUNTIFS(Details!$D:$D,"&gt;39999",Details!$D:$D,"&lt;45000",Details!$F:$F,"canceled")</f>
        <v>6</v>
      </c>
      <c r="E11" s="22">
        <f t="shared" si="1"/>
        <v>43</v>
      </c>
      <c r="F11" s="23">
        <f>B11/$E$11</f>
        <v>0.48837209302325579</v>
      </c>
      <c r="G11" s="23">
        <f t="shared" ref="G11:H11" si="10">C11/$E$11</f>
        <v>0.37209302325581395</v>
      </c>
      <c r="H11" s="23">
        <f t="shared" si="10"/>
        <v>0.13953488372093023</v>
      </c>
    </row>
    <row r="12" spans="1:8" x14ac:dyDescent="0.35">
      <c r="A12" s="21" t="s">
        <v>8398</v>
      </c>
      <c r="B12" s="22">
        <f>COUNTIFS(Details!$D:$D,"&gt;44999",Details!$D:$D,"&lt;50000",Details!$F:$F,"successful")</f>
        <v>6</v>
      </c>
      <c r="C12" s="22">
        <f>COUNTIFS(Details!$D:$D,"&gt;44999",Details!$D:$D,"&lt;50000",Details!$F:$F,"failed")</f>
        <v>11</v>
      </c>
      <c r="D12" s="22">
        <f>COUNTIFS(Details!$D:$D,"&gt;44999",Details!$D:$D,"&lt;50000",Details!$F:$F,"canceled")</f>
        <v>4</v>
      </c>
      <c r="E12" s="22">
        <f t="shared" si="1"/>
        <v>21</v>
      </c>
      <c r="F12" s="23">
        <f>B12/$E$12</f>
        <v>0.2857142857142857</v>
      </c>
      <c r="G12" s="23">
        <f t="shared" ref="G12:H12" si="11">C12/$E$12</f>
        <v>0.52380952380952384</v>
      </c>
      <c r="H12" s="23">
        <f t="shared" si="11"/>
        <v>0.19047619047619047</v>
      </c>
    </row>
    <row r="13" spans="1:8" x14ac:dyDescent="0.35">
      <c r="A13" s="21" t="s">
        <v>8399</v>
      </c>
      <c r="B13" s="22">
        <f>COUNTIFS(Details!$D:$D,"&gt;49999",Details!$F:$F,"successful")</f>
        <v>86</v>
      </c>
      <c r="C13" s="22">
        <f>COUNTIFS(Details!$D:$D,"&gt;49999",Details!$F:$F,"failed")</f>
        <v>258</v>
      </c>
      <c r="D13" s="22">
        <f>COUNTIFS(Details!$D:$D,"&gt;49999",Details!$F:$F,"canceled")</f>
        <v>100</v>
      </c>
      <c r="E13" s="22">
        <f t="shared" si="1"/>
        <v>444</v>
      </c>
      <c r="F13" s="23">
        <f>B13/$E$13</f>
        <v>0.19369369369369369</v>
      </c>
      <c r="G13" s="23">
        <f t="shared" ref="G13:H13" si="12">C13/$E$13</f>
        <v>0.58108108108108103</v>
      </c>
      <c r="H13" s="23">
        <f t="shared" si="12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85F0B-2E09-472E-A3C4-44C7504DF06E}">
  <dimension ref="A1:L2186"/>
  <sheetViews>
    <sheetView tabSelected="1" workbookViewId="0">
      <selection activeCell="H27" sqref="H27"/>
    </sheetView>
  </sheetViews>
  <sheetFormatPr defaultRowHeight="14.5" x14ac:dyDescent="0.35"/>
  <cols>
    <col min="1" max="1" width="9.6328125" bestFit="1" customWidth="1"/>
    <col min="2" max="2" width="13.453125" style="18" bestFit="1" customWidth="1"/>
    <col min="6" max="6" width="13.453125" bestFit="1" customWidth="1"/>
    <col min="11" max="11" width="9.6328125" bestFit="1" customWidth="1"/>
    <col min="12" max="12" width="11" bestFit="1" customWidth="1"/>
  </cols>
  <sheetData>
    <row r="1" spans="1:12" x14ac:dyDescent="0.35">
      <c r="A1" s="14" t="s">
        <v>8403</v>
      </c>
      <c r="B1" s="26" t="s">
        <v>8404</v>
      </c>
      <c r="C1" s="14"/>
      <c r="D1" s="14"/>
      <c r="E1" s="14" t="s">
        <v>8403</v>
      </c>
      <c r="F1" s="14" t="s">
        <v>8404</v>
      </c>
      <c r="J1" s="20" t="s">
        <v>8410</v>
      </c>
      <c r="K1" s="20" t="s">
        <v>8405</v>
      </c>
      <c r="L1" s="20" t="s">
        <v>8411</v>
      </c>
    </row>
    <row r="2" spans="1:12" x14ac:dyDescent="0.35">
      <c r="A2" t="s">
        <v>8405</v>
      </c>
      <c r="B2" s="18">
        <v>182</v>
      </c>
      <c r="E2" t="s">
        <v>8406</v>
      </c>
      <c r="F2">
        <v>0</v>
      </c>
      <c r="J2" s="27" t="s">
        <v>8407</v>
      </c>
      <c r="K2" s="28">
        <f>AVERAGE(B2:B2186)</f>
        <v>194.42517162471395</v>
      </c>
      <c r="L2" s="28">
        <f>AVERAGE(F2:F1531)</f>
        <v>17.709803921568628</v>
      </c>
    </row>
    <row r="3" spans="1:12" x14ac:dyDescent="0.35">
      <c r="A3" t="s">
        <v>8405</v>
      </c>
      <c r="B3" s="18">
        <v>79</v>
      </c>
      <c r="E3" t="s">
        <v>8406</v>
      </c>
      <c r="F3">
        <v>1</v>
      </c>
      <c r="J3" s="27" t="s">
        <v>8408</v>
      </c>
      <c r="K3" s="28">
        <f>MEDIAN(B2:B2186)</f>
        <v>62</v>
      </c>
      <c r="L3" s="28">
        <f>MEDIAN(F2:F1531)</f>
        <v>4</v>
      </c>
    </row>
    <row r="4" spans="1:12" x14ac:dyDescent="0.35">
      <c r="A4" t="s">
        <v>8405</v>
      </c>
      <c r="B4" s="18">
        <v>35</v>
      </c>
      <c r="E4" t="s">
        <v>8406</v>
      </c>
      <c r="F4">
        <v>10</v>
      </c>
      <c r="J4" s="27" t="s">
        <v>8412</v>
      </c>
      <c r="K4" s="28">
        <f>MIN(B2:B2186)</f>
        <v>1</v>
      </c>
      <c r="L4" s="28">
        <f>MIN(F2:F1531)</f>
        <v>0</v>
      </c>
    </row>
    <row r="5" spans="1:12" x14ac:dyDescent="0.35">
      <c r="A5" t="s">
        <v>8405</v>
      </c>
      <c r="B5" s="18">
        <v>150</v>
      </c>
      <c r="E5" t="s">
        <v>8406</v>
      </c>
      <c r="F5">
        <v>0</v>
      </c>
      <c r="J5" s="27" t="s">
        <v>8409</v>
      </c>
      <c r="K5" s="28">
        <f>MAX(B2:B2186)</f>
        <v>26457</v>
      </c>
      <c r="L5" s="28">
        <f>MAX(F2:F1531)</f>
        <v>1293</v>
      </c>
    </row>
    <row r="6" spans="1:12" x14ac:dyDescent="0.35">
      <c r="A6" t="s">
        <v>8405</v>
      </c>
      <c r="B6" s="18">
        <v>284</v>
      </c>
      <c r="E6" t="s">
        <v>8406</v>
      </c>
      <c r="F6">
        <v>7</v>
      </c>
      <c r="J6" s="27" t="s">
        <v>8413</v>
      </c>
      <c r="K6" s="28">
        <f>_xlfn.VAR.S(B2:B2186)</f>
        <v>713167.37912800396</v>
      </c>
      <c r="L6" s="28">
        <f>_xlfn.VAR.S(F2:F1531)</f>
        <v>3775.6894394644714</v>
      </c>
    </row>
    <row r="7" spans="1:12" x14ac:dyDescent="0.35">
      <c r="A7" t="s">
        <v>8405</v>
      </c>
      <c r="B7" s="18">
        <v>47</v>
      </c>
      <c r="E7" t="s">
        <v>8406</v>
      </c>
      <c r="F7">
        <v>0</v>
      </c>
      <c r="J7" s="27" t="s">
        <v>8414</v>
      </c>
      <c r="K7" s="28">
        <f>_xlfn.STDEV.S(B2:B2186)</f>
        <v>844.49237955591047</v>
      </c>
      <c r="L7" s="28">
        <f>_xlfn.STDEV.S(F2:F1531)</f>
        <v>61.446638959868842</v>
      </c>
    </row>
    <row r="8" spans="1:12" x14ac:dyDescent="0.35">
      <c r="A8" t="s">
        <v>8405</v>
      </c>
      <c r="B8" s="18">
        <v>58</v>
      </c>
      <c r="E8" t="s">
        <v>8406</v>
      </c>
      <c r="F8">
        <v>1</v>
      </c>
    </row>
    <row r="9" spans="1:12" x14ac:dyDescent="0.35">
      <c r="A9" t="s">
        <v>8405</v>
      </c>
      <c r="B9" s="18">
        <v>57</v>
      </c>
      <c r="E9" t="s">
        <v>8406</v>
      </c>
      <c r="F9">
        <v>2</v>
      </c>
    </row>
    <row r="10" spans="1:12" x14ac:dyDescent="0.35">
      <c r="A10" t="s">
        <v>8405</v>
      </c>
      <c r="B10" s="18">
        <v>12</v>
      </c>
      <c r="E10" t="s">
        <v>8406</v>
      </c>
      <c r="F10">
        <v>3</v>
      </c>
      <c r="J10" t="s">
        <v>8415</v>
      </c>
    </row>
    <row r="11" spans="1:12" x14ac:dyDescent="0.35">
      <c r="A11" t="s">
        <v>8405</v>
      </c>
      <c r="B11" s="18">
        <v>20</v>
      </c>
      <c r="E11" t="s">
        <v>8406</v>
      </c>
      <c r="F11">
        <v>10</v>
      </c>
      <c r="J11" t="s">
        <v>8416</v>
      </c>
    </row>
    <row r="12" spans="1:12" x14ac:dyDescent="0.35">
      <c r="A12" t="s">
        <v>8405</v>
      </c>
      <c r="B12" s="18">
        <v>19</v>
      </c>
      <c r="E12" t="s">
        <v>8406</v>
      </c>
      <c r="F12">
        <v>10</v>
      </c>
    </row>
    <row r="13" spans="1:12" x14ac:dyDescent="0.35">
      <c r="A13" t="s">
        <v>8405</v>
      </c>
      <c r="B13" s="18">
        <v>75</v>
      </c>
      <c r="E13" t="s">
        <v>8406</v>
      </c>
      <c r="F13">
        <v>1</v>
      </c>
      <c r="J13" t="s">
        <v>8417</v>
      </c>
    </row>
    <row r="14" spans="1:12" x14ac:dyDescent="0.35">
      <c r="A14" t="s">
        <v>8405</v>
      </c>
      <c r="B14" s="18">
        <v>827</v>
      </c>
      <c r="E14" t="s">
        <v>8406</v>
      </c>
      <c r="F14">
        <v>0</v>
      </c>
    </row>
    <row r="15" spans="1:12" x14ac:dyDescent="0.35">
      <c r="A15" t="s">
        <v>8405</v>
      </c>
      <c r="B15" s="18">
        <v>51</v>
      </c>
      <c r="E15" t="s">
        <v>8406</v>
      </c>
      <c r="F15">
        <v>0</v>
      </c>
    </row>
    <row r="16" spans="1:12" x14ac:dyDescent="0.35">
      <c r="A16" t="s">
        <v>8405</v>
      </c>
      <c r="B16" s="18">
        <v>41</v>
      </c>
      <c r="E16" t="s">
        <v>8406</v>
      </c>
      <c r="F16">
        <v>0</v>
      </c>
    </row>
    <row r="17" spans="1:6" x14ac:dyDescent="0.35">
      <c r="A17" t="s">
        <v>8405</v>
      </c>
      <c r="B17" s="18">
        <v>98</v>
      </c>
      <c r="E17" t="s">
        <v>8406</v>
      </c>
      <c r="F17">
        <v>26</v>
      </c>
    </row>
    <row r="18" spans="1:6" x14ac:dyDescent="0.35">
      <c r="A18" t="s">
        <v>8405</v>
      </c>
      <c r="B18" s="18">
        <v>70</v>
      </c>
      <c r="E18" t="s">
        <v>8406</v>
      </c>
      <c r="F18">
        <v>0</v>
      </c>
    </row>
    <row r="19" spans="1:6" x14ac:dyDescent="0.35">
      <c r="A19" t="s">
        <v>8405</v>
      </c>
      <c r="B19" s="18">
        <v>36</v>
      </c>
      <c r="E19" t="s">
        <v>8406</v>
      </c>
      <c r="F19">
        <v>7</v>
      </c>
    </row>
    <row r="20" spans="1:6" x14ac:dyDescent="0.35">
      <c r="A20" t="s">
        <v>8405</v>
      </c>
      <c r="B20" s="18">
        <v>342</v>
      </c>
      <c r="E20" t="s">
        <v>8406</v>
      </c>
      <c r="F20">
        <v>0</v>
      </c>
    </row>
    <row r="21" spans="1:6" x14ac:dyDescent="0.35">
      <c r="A21" t="s">
        <v>8405</v>
      </c>
      <c r="B21" s="18">
        <v>22</v>
      </c>
      <c r="E21" t="s">
        <v>8406</v>
      </c>
      <c r="F21">
        <v>2</v>
      </c>
    </row>
    <row r="22" spans="1:6" x14ac:dyDescent="0.35">
      <c r="A22" t="s">
        <v>8405</v>
      </c>
      <c r="B22" s="18">
        <v>25</v>
      </c>
      <c r="E22" t="s">
        <v>8406</v>
      </c>
      <c r="F22">
        <v>13</v>
      </c>
    </row>
    <row r="23" spans="1:6" x14ac:dyDescent="0.35">
      <c r="A23" t="s">
        <v>8405</v>
      </c>
      <c r="B23" s="18">
        <v>101</v>
      </c>
      <c r="E23" t="s">
        <v>8406</v>
      </c>
      <c r="F23">
        <v>4</v>
      </c>
    </row>
    <row r="24" spans="1:6" x14ac:dyDescent="0.35">
      <c r="A24" t="s">
        <v>8405</v>
      </c>
      <c r="B24" s="18">
        <v>8</v>
      </c>
      <c r="E24" t="s">
        <v>8406</v>
      </c>
      <c r="F24">
        <v>0</v>
      </c>
    </row>
    <row r="25" spans="1:6" x14ac:dyDescent="0.35">
      <c r="A25" t="s">
        <v>8405</v>
      </c>
      <c r="B25" s="18">
        <v>23</v>
      </c>
      <c r="E25" t="s">
        <v>8406</v>
      </c>
      <c r="F25">
        <v>12</v>
      </c>
    </row>
    <row r="26" spans="1:6" x14ac:dyDescent="0.35">
      <c r="A26" t="s">
        <v>8405</v>
      </c>
      <c r="B26" s="18">
        <v>574</v>
      </c>
      <c r="E26" t="s">
        <v>8406</v>
      </c>
      <c r="F26">
        <v>2</v>
      </c>
    </row>
    <row r="27" spans="1:6" x14ac:dyDescent="0.35">
      <c r="A27" t="s">
        <v>8405</v>
      </c>
      <c r="B27" s="18">
        <v>14</v>
      </c>
      <c r="E27" t="s">
        <v>8406</v>
      </c>
      <c r="F27">
        <v>10</v>
      </c>
    </row>
    <row r="28" spans="1:6" x14ac:dyDescent="0.35">
      <c r="A28" t="s">
        <v>8405</v>
      </c>
      <c r="B28" s="18">
        <v>19</v>
      </c>
      <c r="E28" t="s">
        <v>8406</v>
      </c>
      <c r="F28">
        <v>0</v>
      </c>
    </row>
    <row r="29" spans="1:6" x14ac:dyDescent="0.35">
      <c r="A29" t="s">
        <v>8405</v>
      </c>
      <c r="B29" s="18">
        <v>150</v>
      </c>
      <c r="E29" t="s">
        <v>8406</v>
      </c>
      <c r="F29">
        <v>5</v>
      </c>
    </row>
    <row r="30" spans="1:6" x14ac:dyDescent="0.35">
      <c r="A30" t="s">
        <v>8405</v>
      </c>
      <c r="B30" s="18">
        <v>71</v>
      </c>
      <c r="E30" t="s">
        <v>8406</v>
      </c>
      <c r="F30">
        <v>0</v>
      </c>
    </row>
    <row r="31" spans="1:6" x14ac:dyDescent="0.35">
      <c r="A31" t="s">
        <v>8405</v>
      </c>
      <c r="B31" s="18">
        <v>117</v>
      </c>
      <c r="E31" t="s">
        <v>8406</v>
      </c>
      <c r="F31">
        <v>5</v>
      </c>
    </row>
    <row r="32" spans="1:6" x14ac:dyDescent="0.35">
      <c r="A32" t="s">
        <v>8405</v>
      </c>
      <c r="B32" s="18">
        <v>53</v>
      </c>
      <c r="E32" t="s">
        <v>8406</v>
      </c>
      <c r="F32">
        <v>1</v>
      </c>
    </row>
    <row r="33" spans="1:6" x14ac:dyDescent="0.35">
      <c r="A33" t="s">
        <v>8405</v>
      </c>
      <c r="B33" s="18">
        <v>1</v>
      </c>
      <c r="E33" t="s">
        <v>8406</v>
      </c>
      <c r="F33">
        <v>3</v>
      </c>
    </row>
    <row r="34" spans="1:6" x14ac:dyDescent="0.35">
      <c r="A34" t="s">
        <v>8405</v>
      </c>
      <c r="B34" s="18">
        <v>89</v>
      </c>
      <c r="E34" t="s">
        <v>8406</v>
      </c>
      <c r="F34">
        <v>3</v>
      </c>
    </row>
    <row r="35" spans="1:6" x14ac:dyDescent="0.35">
      <c r="A35" t="s">
        <v>8405</v>
      </c>
      <c r="B35" s="18">
        <v>64</v>
      </c>
      <c r="E35" t="s">
        <v>8406</v>
      </c>
      <c r="F35">
        <v>0</v>
      </c>
    </row>
    <row r="36" spans="1:6" x14ac:dyDescent="0.35">
      <c r="A36" t="s">
        <v>8405</v>
      </c>
      <c r="B36" s="18">
        <v>68</v>
      </c>
      <c r="E36" t="s">
        <v>8406</v>
      </c>
      <c r="F36">
        <v>3</v>
      </c>
    </row>
    <row r="37" spans="1:6" x14ac:dyDescent="0.35">
      <c r="A37" t="s">
        <v>8405</v>
      </c>
      <c r="B37" s="18">
        <v>28</v>
      </c>
      <c r="E37" t="s">
        <v>8406</v>
      </c>
      <c r="F37">
        <v>0</v>
      </c>
    </row>
    <row r="38" spans="1:6" x14ac:dyDescent="0.35">
      <c r="A38" t="s">
        <v>8405</v>
      </c>
      <c r="B38" s="18">
        <v>44</v>
      </c>
      <c r="E38" t="s">
        <v>8406</v>
      </c>
      <c r="F38">
        <v>19</v>
      </c>
    </row>
    <row r="39" spans="1:6" x14ac:dyDescent="0.35">
      <c r="A39" t="s">
        <v>8405</v>
      </c>
      <c r="B39" s="18">
        <v>253</v>
      </c>
      <c r="E39" t="s">
        <v>8406</v>
      </c>
      <c r="F39">
        <v>8</v>
      </c>
    </row>
    <row r="40" spans="1:6" x14ac:dyDescent="0.35">
      <c r="A40" t="s">
        <v>8405</v>
      </c>
      <c r="B40" s="18">
        <v>66</v>
      </c>
      <c r="E40" t="s">
        <v>8406</v>
      </c>
      <c r="F40">
        <v>6</v>
      </c>
    </row>
    <row r="41" spans="1:6" x14ac:dyDescent="0.35">
      <c r="A41" t="s">
        <v>8405</v>
      </c>
      <c r="B41" s="18">
        <v>217</v>
      </c>
      <c r="E41" t="s">
        <v>8406</v>
      </c>
      <c r="F41">
        <v>0</v>
      </c>
    </row>
    <row r="42" spans="1:6" x14ac:dyDescent="0.35">
      <c r="A42" t="s">
        <v>8405</v>
      </c>
      <c r="B42" s="18">
        <v>16</v>
      </c>
      <c r="E42" t="s">
        <v>8406</v>
      </c>
      <c r="F42">
        <v>18</v>
      </c>
    </row>
    <row r="43" spans="1:6" x14ac:dyDescent="0.35">
      <c r="A43" t="s">
        <v>8405</v>
      </c>
      <c r="B43" s="18">
        <v>19</v>
      </c>
      <c r="E43" t="s">
        <v>8406</v>
      </c>
      <c r="F43">
        <v>7</v>
      </c>
    </row>
    <row r="44" spans="1:6" x14ac:dyDescent="0.35">
      <c r="A44" t="s">
        <v>8405</v>
      </c>
      <c r="B44" s="18">
        <v>169</v>
      </c>
      <c r="E44" t="s">
        <v>8406</v>
      </c>
      <c r="F44">
        <v>0</v>
      </c>
    </row>
    <row r="45" spans="1:6" x14ac:dyDescent="0.35">
      <c r="A45" t="s">
        <v>8405</v>
      </c>
      <c r="B45" s="18">
        <v>263</v>
      </c>
      <c r="E45" t="s">
        <v>8406</v>
      </c>
      <c r="F45">
        <v>8</v>
      </c>
    </row>
    <row r="46" spans="1:6" x14ac:dyDescent="0.35">
      <c r="A46" t="s">
        <v>8405</v>
      </c>
      <c r="B46" s="18">
        <v>15</v>
      </c>
      <c r="E46" t="s">
        <v>8406</v>
      </c>
      <c r="F46">
        <v>1293</v>
      </c>
    </row>
    <row r="47" spans="1:6" x14ac:dyDescent="0.35">
      <c r="A47" t="s">
        <v>8405</v>
      </c>
      <c r="B47" s="18">
        <v>61</v>
      </c>
      <c r="E47" t="s">
        <v>8406</v>
      </c>
      <c r="F47">
        <v>17</v>
      </c>
    </row>
    <row r="48" spans="1:6" x14ac:dyDescent="0.35">
      <c r="A48" t="s">
        <v>8405</v>
      </c>
      <c r="B48" s="18">
        <v>45</v>
      </c>
      <c r="E48" t="s">
        <v>8406</v>
      </c>
      <c r="F48">
        <v>0</v>
      </c>
    </row>
    <row r="49" spans="1:6" x14ac:dyDescent="0.35">
      <c r="A49" t="s">
        <v>8405</v>
      </c>
      <c r="B49" s="18">
        <v>70</v>
      </c>
      <c r="E49" t="s">
        <v>8406</v>
      </c>
      <c r="F49">
        <v>13</v>
      </c>
    </row>
    <row r="50" spans="1:6" x14ac:dyDescent="0.35">
      <c r="A50" t="s">
        <v>8405</v>
      </c>
      <c r="B50" s="18">
        <v>38</v>
      </c>
      <c r="E50" t="s">
        <v>8406</v>
      </c>
      <c r="F50">
        <v>0</v>
      </c>
    </row>
    <row r="51" spans="1:6" x14ac:dyDescent="0.35">
      <c r="A51" t="s">
        <v>8405</v>
      </c>
      <c r="B51" s="18">
        <v>87</v>
      </c>
      <c r="E51" t="s">
        <v>8406</v>
      </c>
      <c r="F51">
        <v>0</v>
      </c>
    </row>
    <row r="52" spans="1:6" x14ac:dyDescent="0.35">
      <c r="A52" t="s">
        <v>8405</v>
      </c>
      <c r="B52" s="18">
        <v>22</v>
      </c>
      <c r="E52" t="s">
        <v>8406</v>
      </c>
      <c r="F52">
        <v>33</v>
      </c>
    </row>
    <row r="53" spans="1:6" x14ac:dyDescent="0.35">
      <c r="A53" t="s">
        <v>8405</v>
      </c>
      <c r="B53" s="18">
        <v>119</v>
      </c>
      <c r="E53" t="s">
        <v>8406</v>
      </c>
      <c r="F53">
        <v>12</v>
      </c>
    </row>
    <row r="54" spans="1:6" x14ac:dyDescent="0.35">
      <c r="A54" t="s">
        <v>8405</v>
      </c>
      <c r="B54" s="18">
        <v>52</v>
      </c>
      <c r="E54" t="s">
        <v>8406</v>
      </c>
      <c r="F54">
        <v>1</v>
      </c>
    </row>
    <row r="55" spans="1:6" x14ac:dyDescent="0.35">
      <c r="A55" t="s">
        <v>8405</v>
      </c>
      <c r="B55" s="18">
        <v>117</v>
      </c>
      <c r="E55" t="s">
        <v>8406</v>
      </c>
      <c r="F55">
        <v>1</v>
      </c>
    </row>
    <row r="56" spans="1:6" x14ac:dyDescent="0.35">
      <c r="A56" t="s">
        <v>8405</v>
      </c>
      <c r="B56" s="18">
        <v>52</v>
      </c>
      <c r="E56" t="s">
        <v>8406</v>
      </c>
      <c r="F56">
        <v>1</v>
      </c>
    </row>
    <row r="57" spans="1:6" x14ac:dyDescent="0.35">
      <c r="A57" t="s">
        <v>8405</v>
      </c>
      <c r="B57" s="18">
        <v>86</v>
      </c>
      <c r="E57" t="s">
        <v>8406</v>
      </c>
      <c r="F57">
        <v>1</v>
      </c>
    </row>
    <row r="58" spans="1:6" x14ac:dyDescent="0.35">
      <c r="A58" t="s">
        <v>8405</v>
      </c>
      <c r="B58" s="18">
        <v>174</v>
      </c>
      <c r="E58" t="s">
        <v>8406</v>
      </c>
      <c r="F58">
        <v>84</v>
      </c>
    </row>
    <row r="59" spans="1:6" x14ac:dyDescent="0.35">
      <c r="A59" t="s">
        <v>8405</v>
      </c>
      <c r="B59" s="18">
        <v>69</v>
      </c>
      <c r="E59" t="s">
        <v>8406</v>
      </c>
      <c r="F59">
        <v>38</v>
      </c>
    </row>
    <row r="60" spans="1:6" x14ac:dyDescent="0.35">
      <c r="A60" t="s">
        <v>8405</v>
      </c>
      <c r="B60" s="18">
        <v>75</v>
      </c>
      <c r="E60" t="s">
        <v>8406</v>
      </c>
      <c r="F60">
        <v>1</v>
      </c>
    </row>
    <row r="61" spans="1:6" x14ac:dyDescent="0.35">
      <c r="A61" t="s">
        <v>8405</v>
      </c>
      <c r="B61" s="18">
        <v>33</v>
      </c>
      <c r="E61" t="s">
        <v>8406</v>
      </c>
      <c r="F61">
        <v>76</v>
      </c>
    </row>
    <row r="62" spans="1:6" x14ac:dyDescent="0.35">
      <c r="A62" t="s">
        <v>8405</v>
      </c>
      <c r="B62" s="18">
        <v>108</v>
      </c>
      <c r="E62" t="s">
        <v>8406</v>
      </c>
      <c r="F62">
        <v>3</v>
      </c>
    </row>
    <row r="63" spans="1:6" x14ac:dyDescent="0.35">
      <c r="A63" t="s">
        <v>8405</v>
      </c>
      <c r="B63" s="18">
        <v>23</v>
      </c>
      <c r="E63" t="s">
        <v>8406</v>
      </c>
      <c r="F63">
        <v>0</v>
      </c>
    </row>
    <row r="64" spans="1:6" x14ac:dyDescent="0.35">
      <c r="A64" t="s">
        <v>8405</v>
      </c>
      <c r="B64" s="18">
        <v>48</v>
      </c>
      <c r="E64" t="s">
        <v>8406</v>
      </c>
      <c r="F64">
        <v>2</v>
      </c>
    </row>
    <row r="65" spans="1:6" x14ac:dyDescent="0.35">
      <c r="A65" t="s">
        <v>8405</v>
      </c>
      <c r="B65" s="18">
        <v>64</v>
      </c>
      <c r="E65" t="s">
        <v>8406</v>
      </c>
      <c r="F65">
        <v>0</v>
      </c>
    </row>
    <row r="66" spans="1:6" x14ac:dyDescent="0.35">
      <c r="A66" t="s">
        <v>8405</v>
      </c>
      <c r="B66" s="18">
        <v>24</v>
      </c>
      <c r="E66" t="s">
        <v>8406</v>
      </c>
      <c r="F66">
        <v>0</v>
      </c>
    </row>
    <row r="67" spans="1:6" x14ac:dyDescent="0.35">
      <c r="A67" t="s">
        <v>8405</v>
      </c>
      <c r="B67" s="18">
        <v>57</v>
      </c>
      <c r="E67" t="s">
        <v>8406</v>
      </c>
      <c r="F67">
        <v>0</v>
      </c>
    </row>
    <row r="68" spans="1:6" x14ac:dyDescent="0.35">
      <c r="A68" t="s">
        <v>8405</v>
      </c>
      <c r="B68" s="18">
        <v>26</v>
      </c>
      <c r="E68" t="s">
        <v>8406</v>
      </c>
      <c r="F68">
        <v>2</v>
      </c>
    </row>
    <row r="69" spans="1:6" x14ac:dyDescent="0.35">
      <c r="A69" t="s">
        <v>8405</v>
      </c>
      <c r="B69" s="18">
        <v>20</v>
      </c>
      <c r="E69" t="s">
        <v>8406</v>
      </c>
      <c r="F69">
        <v>0</v>
      </c>
    </row>
    <row r="70" spans="1:6" x14ac:dyDescent="0.35">
      <c r="A70" t="s">
        <v>8405</v>
      </c>
      <c r="B70" s="18">
        <v>36</v>
      </c>
      <c r="E70" t="s">
        <v>8406</v>
      </c>
      <c r="F70">
        <v>0</v>
      </c>
    </row>
    <row r="71" spans="1:6" x14ac:dyDescent="0.35">
      <c r="A71" t="s">
        <v>8405</v>
      </c>
      <c r="B71" s="18">
        <v>178</v>
      </c>
      <c r="E71" t="s">
        <v>8406</v>
      </c>
      <c r="F71">
        <v>0</v>
      </c>
    </row>
    <row r="72" spans="1:6" x14ac:dyDescent="0.35">
      <c r="A72" t="s">
        <v>8405</v>
      </c>
      <c r="B72" s="18">
        <v>17</v>
      </c>
      <c r="E72" t="s">
        <v>8406</v>
      </c>
      <c r="F72">
        <v>2</v>
      </c>
    </row>
    <row r="73" spans="1:6" x14ac:dyDescent="0.35">
      <c r="A73" t="s">
        <v>8405</v>
      </c>
      <c r="B73" s="18">
        <v>32</v>
      </c>
      <c r="E73" t="s">
        <v>8406</v>
      </c>
      <c r="F73">
        <v>0</v>
      </c>
    </row>
    <row r="74" spans="1:6" x14ac:dyDescent="0.35">
      <c r="A74" t="s">
        <v>8405</v>
      </c>
      <c r="B74" s="18">
        <v>41</v>
      </c>
      <c r="E74" t="s">
        <v>8406</v>
      </c>
      <c r="F74">
        <v>7</v>
      </c>
    </row>
    <row r="75" spans="1:6" x14ac:dyDescent="0.35">
      <c r="A75" t="s">
        <v>8405</v>
      </c>
      <c r="B75" s="18">
        <v>18</v>
      </c>
      <c r="E75" t="s">
        <v>8406</v>
      </c>
      <c r="F75">
        <v>0</v>
      </c>
    </row>
    <row r="76" spans="1:6" x14ac:dyDescent="0.35">
      <c r="A76" t="s">
        <v>8405</v>
      </c>
      <c r="B76" s="18">
        <v>29</v>
      </c>
      <c r="E76" t="s">
        <v>8406</v>
      </c>
      <c r="F76">
        <v>5</v>
      </c>
    </row>
    <row r="77" spans="1:6" x14ac:dyDescent="0.35">
      <c r="A77" t="s">
        <v>8405</v>
      </c>
      <c r="B77" s="18">
        <v>47</v>
      </c>
      <c r="E77" t="s">
        <v>8406</v>
      </c>
      <c r="F77">
        <v>0</v>
      </c>
    </row>
    <row r="78" spans="1:6" x14ac:dyDescent="0.35">
      <c r="A78" t="s">
        <v>8405</v>
      </c>
      <c r="B78" s="18">
        <v>15</v>
      </c>
      <c r="E78" t="s">
        <v>8406</v>
      </c>
      <c r="F78">
        <v>0</v>
      </c>
    </row>
    <row r="79" spans="1:6" x14ac:dyDescent="0.35">
      <c r="A79" t="s">
        <v>8405</v>
      </c>
      <c r="B79" s="18">
        <v>26</v>
      </c>
      <c r="E79" t="s">
        <v>8406</v>
      </c>
      <c r="F79">
        <v>1</v>
      </c>
    </row>
    <row r="80" spans="1:6" x14ac:dyDescent="0.35">
      <c r="A80" t="s">
        <v>8405</v>
      </c>
      <c r="B80" s="18">
        <v>35</v>
      </c>
      <c r="E80" t="s">
        <v>8406</v>
      </c>
      <c r="F80">
        <v>0</v>
      </c>
    </row>
    <row r="81" spans="1:6" x14ac:dyDescent="0.35">
      <c r="A81" t="s">
        <v>8405</v>
      </c>
      <c r="B81" s="18">
        <v>41</v>
      </c>
      <c r="E81" t="s">
        <v>8406</v>
      </c>
      <c r="F81">
        <v>5</v>
      </c>
    </row>
    <row r="82" spans="1:6" x14ac:dyDescent="0.35">
      <c r="A82" t="s">
        <v>8405</v>
      </c>
      <c r="B82" s="18">
        <v>47</v>
      </c>
      <c r="E82" t="s">
        <v>8406</v>
      </c>
      <c r="F82">
        <v>3</v>
      </c>
    </row>
    <row r="83" spans="1:6" x14ac:dyDescent="0.35">
      <c r="A83" t="s">
        <v>8405</v>
      </c>
      <c r="B83" s="18">
        <v>28</v>
      </c>
      <c r="E83" t="s">
        <v>8406</v>
      </c>
      <c r="F83">
        <v>6</v>
      </c>
    </row>
    <row r="84" spans="1:6" x14ac:dyDescent="0.35">
      <c r="A84" t="s">
        <v>8405</v>
      </c>
      <c r="B84" s="18">
        <v>100</v>
      </c>
      <c r="E84" t="s">
        <v>8406</v>
      </c>
      <c r="F84">
        <v>12</v>
      </c>
    </row>
    <row r="85" spans="1:6" x14ac:dyDescent="0.35">
      <c r="A85" t="s">
        <v>8405</v>
      </c>
      <c r="B85" s="18">
        <v>13</v>
      </c>
      <c r="E85" t="s">
        <v>8406</v>
      </c>
      <c r="F85">
        <v>13</v>
      </c>
    </row>
    <row r="86" spans="1:6" x14ac:dyDescent="0.35">
      <c r="A86" t="s">
        <v>8405</v>
      </c>
      <c r="B86" s="18">
        <v>7</v>
      </c>
      <c r="E86" t="s">
        <v>8406</v>
      </c>
      <c r="F86">
        <v>5</v>
      </c>
    </row>
    <row r="87" spans="1:6" x14ac:dyDescent="0.35">
      <c r="A87" t="s">
        <v>8405</v>
      </c>
      <c r="B87" s="18">
        <v>21</v>
      </c>
      <c r="E87" t="s">
        <v>8406</v>
      </c>
      <c r="F87">
        <v>2</v>
      </c>
    </row>
    <row r="88" spans="1:6" x14ac:dyDescent="0.35">
      <c r="A88" t="s">
        <v>8405</v>
      </c>
      <c r="B88" s="18">
        <v>17</v>
      </c>
      <c r="E88" t="s">
        <v>8406</v>
      </c>
      <c r="F88">
        <v>8</v>
      </c>
    </row>
    <row r="89" spans="1:6" x14ac:dyDescent="0.35">
      <c r="A89" t="s">
        <v>8405</v>
      </c>
      <c r="B89" s="18">
        <v>25</v>
      </c>
      <c r="E89" t="s">
        <v>8406</v>
      </c>
      <c r="F89">
        <v>0</v>
      </c>
    </row>
    <row r="90" spans="1:6" x14ac:dyDescent="0.35">
      <c r="A90" t="s">
        <v>8405</v>
      </c>
      <c r="B90" s="18">
        <v>60</v>
      </c>
      <c r="E90" t="s">
        <v>8406</v>
      </c>
      <c r="F90">
        <v>13</v>
      </c>
    </row>
    <row r="91" spans="1:6" x14ac:dyDescent="0.35">
      <c r="A91" t="s">
        <v>8405</v>
      </c>
      <c r="B91" s="18">
        <v>56</v>
      </c>
      <c r="E91" t="s">
        <v>8406</v>
      </c>
      <c r="F91">
        <v>0</v>
      </c>
    </row>
    <row r="92" spans="1:6" x14ac:dyDescent="0.35">
      <c r="A92" t="s">
        <v>8405</v>
      </c>
      <c r="B92" s="18">
        <v>16</v>
      </c>
      <c r="E92" t="s">
        <v>8406</v>
      </c>
      <c r="F92">
        <v>5</v>
      </c>
    </row>
    <row r="93" spans="1:6" x14ac:dyDescent="0.35">
      <c r="A93" t="s">
        <v>8405</v>
      </c>
      <c r="B93" s="18">
        <v>46</v>
      </c>
      <c r="E93" t="s">
        <v>8406</v>
      </c>
      <c r="F93">
        <v>8</v>
      </c>
    </row>
    <row r="94" spans="1:6" x14ac:dyDescent="0.35">
      <c r="A94" t="s">
        <v>8405</v>
      </c>
      <c r="B94" s="18">
        <v>43</v>
      </c>
      <c r="E94" t="s">
        <v>8406</v>
      </c>
      <c r="F94">
        <v>8</v>
      </c>
    </row>
    <row r="95" spans="1:6" x14ac:dyDescent="0.35">
      <c r="A95" t="s">
        <v>8405</v>
      </c>
      <c r="B95" s="18">
        <v>15</v>
      </c>
      <c r="E95" t="s">
        <v>8406</v>
      </c>
      <c r="F95">
        <v>0</v>
      </c>
    </row>
    <row r="96" spans="1:6" x14ac:dyDescent="0.35">
      <c r="A96" t="s">
        <v>8405</v>
      </c>
      <c r="B96" s="18">
        <v>12</v>
      </c>
      <c r="E96" t="s">
        <v>8406</v>
      </c>
      <c r="F96">
        <v>2</v>
      </c>
    </row>
    <row r="97" spans="1:6" x14ac:dyDescent="0.35">
      <c r="A97" t="s">
        <v>8405</v>
      </c>
      <c r="B97" s="18">
        <v>21</v>
      </c>
      <c r="E97" t="s">
        <v>8406</v>
      </c>
      <c r="F97">
        <v>3</v>
      </c>
    </row>
    <row r="98" spans="1:6" x14ac:dyDescent="0.35">
      <c r="A98" t="s">
        <v>8405</v>
      </c>
      <c r="B98" s="18">
        <v>34</v>
      </c>
      <c r="E98" t="s">
        <v>8406</v>
      </c>
      <c r="F98">
        <v>0</v>
      </c>
    </row>
    <row r="99" spans="1:6" x14ac:dyDescent="0.35">
      <c r="A99" t="s">
        <v>8405</v>
      </c>
      <c r="B99" s="18">
        <v>8</v>
      </c>
      <c r="E99" t="s">
        <v>8406</v>
      </c>
      <c r="F99">
        <v>0</v>
      </c>
    </row>
    <row r="100" spans="1:6" x14ac:dyDescent="0.35">
      <c r="A100" t="s">
        <v>8405</v>
      </c>
      <c r="B100" s="18">
        <v>60</v>
      </c>
      <c r="E100" t="s">
        <v>8406</v>
      </c>
      <c r="F100">
        <v>11</v>
      </c>
    </row>
    <row r="101" spans="1:6" x14ac:dyDescent="0.35">
      <c r="A101" t="s">
        <v>8405</v>
      </c>
      <c r="B101" s="18">
        <v>39</v>
      </c>
      <c r="E101" t="s">
        <v>8406</v>
      </c>
      <c r="F101">
        <v>0</v>
      </c>
    </row>
    <row r="102" spans="1:6" x14ac:dyDescent="0.35">
      <c r="A102" t="s">
        <v>8405</v>
      </c>
      <c r="B102" s="18">
        <v>26</v>
      </c>
      <c r="E102" t="s">
        <v>8406</v>
      </c>
      <c r="F102">
        <v>1</v>
      </c>
    </row>
    <row r="103" spans="1:6" x14ac:dyDescent="0.35">
      <c r="A103" t="s">
        <v>8405</v>
      </c>
      <c r="B103" s="18">
        <v>35</v>
      </c>
      <c r="E103" t="s">
        <v>8406</v>
      </c>
      <c r="F103">
        <v>0</v>
      </c>
    </row>
    <row r="104" spans="1:6" x14ac:dyDescent="0.35">
      <c r="A104" t="s">
        <v>8405</v>
      </c>
      <c r="B104" s="18">
        <v>65</v>
      </c>
      <c r="E104" t="s">
        <v>8406</v>
      </c>
      <c r="F104">
        <v>17</v>
      </c>
    </row>
    <row r="105" spans="1:6" x14ac:dyDescent="0.35">
      <c r="A105" t="s">
        <v>8405</v>
      </c>
      <c r="B105" s="18">
        <v>49</v>
      </c>
      <c r="E105" t="s">
        <v>8406</v>
      </c>
      <c r="F105">
        <v>2</v>
      </c>
    </row>
    <row r="106" spans="1:6" x14ac:dyDescent="0.35">
      <c r="A106" t="s">
        <v>8405</v>
      </c>
      <c r="B106" s="18">
        <v>10</v>
      </c>
      <c r="E106" t="s">
        <v>8406</v>
      </c>
      <c r="F106">
        <v>1</v>
      </c>
    </row>
    <row r="107" spans="1:6" x14ac:dyDescent="0.35">
      <c r="A107" t="s">
        <v>8405</v>
      </c>
      <c r="B107" s="18">
        <v>60</v>
      </c>
      <c r="E107" t="s">
        <v>8406</v>
      </c>
      <c r="F107">
        <v>2</v>
      </c>
    </row>
    <row r="108" spans="1:6" x14ac:dyDescent="0.35">
      <c r="A108" t="s">
        <v>8405</v>
      </c>
      <c r="B108" s="18">
        <v>27</v>
      </c>
      <c r="E108" t="s">
        <v>8406</v>
      </c>
      <c r="F108">
        <v>16</v>
      </c>
    </row>
    <row r="109" spans="1:6" x14ac:dyDescent="0.35">
      <c r="A109" t="s">
        <v>8405</v>
      </c>
      <c r="B109" s="18">
        <v>69</v>
      </c>
      <c r="E109" t="s">
        <v>8406</v>
      </c>
      <c r="F109">
        <v>1</v>
      </c>
    </row>
    <row r="110" spans="1:6" x14ac:dyDescent="0.35">
      <c r="A110" t="s">
        <v>8405</v>
      </c>
      <c r="B110" s="18">
        <v>47</v>
      </c>
      <c r="E110" t="s">
        <v>8406</v>
      </c>
      <c r="F110">
        <v>4</v>
      </c>
    </row>
    <row r="111" spans="1:6" x14ac:dyDescent="0.35">
      <c r="A111" t="s">
        <v>8405</v>
      </c>
      <c r="B111" s="18">
        <v>47</v>
      </c>
      <c r="E111" t="s">
        <v>8406</v>
      </c>
      <c r="F111">
        <v>5</v>
      </c>
    </row>
    <row r="112" spans="1:6" x14ac:dyDescent="0.35">
      <c r="A112" t="s">
        <v>8405</v>
      </c>
      <c r="B112" s="18">
        <v>26</v>
      </c>
      <c r="E112" t="s">
        <v>8406</v>
      </c>
      <c r="F112">
        <v>7</v>
      </c>
    </row>
    <row r="113" spans="1:6" x14ac:dyDescent="0.35">
      <c r="A113" t="s">
        <v>8405</v>
      </c>
      <c r="B113" s="18">
        <v>53</v>
      </c>
      <c r="E113" t="s">
        <v>8406</v>
      </c>
      <c r="F113">
        <v>0</v>
      </c>
    </row>
    <row r="114" spans="1:6" x14ac:dyDescent="0.35">
      <c r="A114" t="s">
        <v>8405</v>
      </c>
      <c r="B114" s="18">
        <v>81</v>
      </c>
      <c r="E114" t="s">
        <v>8406</v>
      </c>
      <c r="F114">
        <v>12</v>
      </c>
    </row>
    <row r="115" spans="1:6" x14ac:dyDescent="0.35">
      <c r="A115" t="s">
        <v>8405</v>
      </c>
      <c r="B115" s="18">
        <v>78</v>
      </c>
      <c r="E115" t="s">
        <v>8406</v>
      </c>
      <c r="F115">
        <v>2</v>
      </c>
    </row>
    <row r="116" spans="1:6" x14ac:dyDescent="0.35">
      <c r="A116" t="s">
        <v>8405</v>
      </c>
      <c r="B116" s="18">
        <v>35</v>
      </c>
      <c r="E116" t="s">
        <v>8406</v>
      </c>
      <c r="F116">
        <v>5</v>
      </c>
    </row>
    <row r="117" spans="1:6" x14ac:dyDescent="0.35">
      <c r="A117" t="s">
        <v>8405</v>
      </c>
      <c r="B117" s="18">
        <v>22</v>
      </c>
      <c r="E117" t="s">
        <v>8406</v>
      </c>
      <c r="F117">
        <v>2</v>
      </c>
    </row>
    <row r="118" spans="1:6" x14ac:dyDescent="0.35">
      <c r="A118" t="s">
        <v>8405</v>
      </c>
      <c r="B118" s="18">
        <v>57</v>
      </c>
      <c r="E118" t="s">
        <v>8406</v>
      </c>
      <c r="F118">
        <v>3</v>
      </c>
    </row>
    <row r="119" spans="1:6" x14ac:dyDescent="0.35">
      <c r="A119" t="s">
        <v>8405</v>
      </c>
      <c r="B119" s="18">
        <v>27</v>
      </c>
      <c r="E119" t="s">
        <v>8406</v>
      </c>
      <c r="F119">
        <v>0</v>
      </c>
    </row>
    <row r="120" spans="1:6" x14ac:dyDescent="0.35">
      <c r="A120" t="s">
        <v>8405</v>
      </c>
      <c r="B120" s="18">
        <v>39</v>
      </c>
      <c r="E120" t="s">
        <v>8406</v>
      </c>
      <c r="F120">
        <v>49</v>
      </c>
    </row>
    <row r="121" spans="1:6" x14ac:dyDescent="0.35">
      <c r="A121" t="s">
        <v>8405</v>
      </c>
      <c r="B121" s="18">
        <v>37</v>
      </c>
      <c r="E121" t="s">
        <v>8406</v>
      </c>
      <c r="F121">
        <v>1</v>
      </c>
    </row>
    <row r="122" spans="1:6" x14ac:dyDescent="0.35">
      <c r="A122" t="s">
        <v>8405</v>
      </c>
      <c r="B122" s="18">
        <v>137</v>
      </c>
      <c r="E122" t="s">
        <v>8406</v>
      </c>
      <c r="F122">
        <v>2</v>
      </c>
    </row>
    <row r="123" spans="1:6" x14ac:dyDescent="0.35">
      <c r="A123" t="s">
        <v>8405</v>
      </c>
      <c r="B123" s="18">
        <v>376</v>
      </c>
      <c r="E123" t="s">
        <v>8406</v>
      </c>
      <c r="F123">
        <v>0</v>
      </c>
    </row>
    <row r="124" spans="1:6" x14ac:dyDescent="0.35">
      <c r="A124" t="s">
        <v>8405</v>
      </c>
      <c r="B124" s="18">
        <v>202</v>
      </c>
      <c r="E124" t="s">
        <v>8406</v>
      </c>
      <c r="F124">
        <v>0</v>
      </c>
    </row>
    <row r="125" spans="1:6" x14ac:dyDescent="0.35">
      <c r="A125" t="s">
        <v>8405</v>
      </c>
      <c r="B125" s="18">
        <v>328</v>
      </c>
      <c r="E125" t="s">
        <v>8406</v>
      </c>
      <c r="F125">
        <v>11</v>
      </c>
    </row>
    <row r="126" spans="1:6" x14ac:dyDescent="0.35">
      <c r="A126" t="s">
        <v>8405</v>
      </c>
      <c r="B126" s="18">
        <v>84</v>
      </c>
      <c r="E126" t="s">
        <v>8406</v>
      </c>
      <c r="F126">
        <v>1</v>
      </c>
    </row>
    <row r="127" spans="1:6" x14ac:dyDescent="0.35">
      <c r="A127" t="s">
        <v>8405</v>
      </c>
      <c r="B127" s="18">
        <v>96</v>
      </c>
      <c r="E127" t="s">
        <v>8406</v>
      </c>
      <c r="F127">
        <v>8</v>
      </c>
    </row>
    <row r="128" spans="1:6" x14ac:dyDescent="0.35">
      <c r="A128" t="s">
        <v>8405</v>
      </c>
      <c r="B128" s="18">
        <v>223</v>
      </c>
      <c r="E128" t="s">
        <v>8406</v>
      </c>
      <c r="F128">
        <v>5</v>
      </c>
    </row>
    <row r="129" spans="1:6" x14ac:dyDescent="0.35">
      <c r="A129" t="s">
        <v>8405</v>
      </c>
      <c r="B129" s="18">
        <v>62</v>
      </c>
      <c r="E129" t="s">
        <v>8406</v>
      </c>
      <c r="F129">
        <v>39</v>
      </c>
    </row>
    <row r="130" spans="1:6" x14ac:dyDescent="0.35">
      <c r="A130" t="s">
        <v>8405</v>
      </c>
      <c r="B130" s="18">
        <v>146</v>
      </c>
      <c r="E130" t="s">
        <v>8406</v>
      </c>
      <c r="F130">
        <v>0</v>
      </c>
    </row>
    <row r="131" spans="1:6" x14ac:dyDescent="0.35">
      <c r="A131" t="s">
        <v>8405</v>
      </c>
      <c r="B131" s="18">
        <v>235</v>
      </c>
      <c r="E131" t="s">
        <v>8406</v>
      </c>
      <c r="F131">
        <v>0</v>
      </c>
    </row>
    <row r="132" spans="1:6" x14ac:dyDescent="0.35">
      <c r="A132" t="s">
        <v>8405</v>
      </c>
      <c r="B132" s="18">
        <v>437</v>
      </c>
      <c r="E132" t="s">
        <v>8406</v>
      </c>
      <c r="F132">
        <v>2</v>
      </c>
    </row>
    <row r="133" spans="1:6" x14ac:dyDescent="0.35">
      <c r="A133" t="s">
        <v>8405</v>
      </c>
      <c r="B133" s="18">
        <v>77</v>
      </c>
      <c r="E133" t="s">
        <v>8406</v>
      </c>
      <c r="F133">
        <v>170</v>
      </c>
    </row>
    <row r="134" spans="1:6" x14ac:dyDescent="0.35">
      <c r="A134" t="s">
        <v>8405</v>
      </c>
      <c r="B134" s="18">
        <v>108</v>
      </c>
      <c r="E134" t="s">
        <v>8406</v>
      </c>
      <c r="F134">
        <v>5</v>
      </c>
    </row>
    <row r="135" spans="1:6" x14ac:dyDescent="0.35">
      <c r="A135" t="s">
        <v>8405</v>
      </c>
      <c r="B135" s="18">
        <v>7</v>
      </c>
      <c r="E135" t="s">
        <v>8406</v>
      </c>
      <c r="F135">
        <v>14</v>
      </c>
    </row>
    <row r="136" spans="1:6" x14ac:dyDescent="0.35">
      <c r="A136" t="s">
        <v>8405</v>
      </c>
      <c r="B136" s="18">
        <v>314</v>
      </c>
      <c r="E136" t="s">
        <v>8406</v>
      </c>
      <c r="F136">
        <v>1</v>
      </c>
    </row>
    <row r="137" spans="1:6" x14ac:dyDescent="0.35">
      <c r="A137" t="s">
        <v>8405</v>
      </c>
      <c r="B137" s="18">
        <v>188</v>
      </c>
      <c r="E137" t="s">
        <v>8406</v>
      </c>
      <c r="F137">
        <v>0</v>
      </c>
    </row>
    <row r="138" spans="1:6" x14ac:dyDescent="0.35">
      <c r="A138" t="s">
        <v>8405</v>
      </c>
      <c r="B138" s="18">
        <v>275</v>
      </c>
      <c r="E138" t="s">
        <v>8406</v>
      </c>
      <c r="F138">
        <v>124</v>
      </c>
    </row>
    <row r="139" spans="1:6" x14ac:dyDescent="0.35">
      <c r="A139" t="s">
        <v>8405</v>
      </c>
      <c r="B139" s="18">
        <v>560</v>
      </c>
      <c r="E139" t="s">
        <v>8406</v>
      </c>
      <c r="F139">
        <v>0</v>
      </c>
    </row>
    <row r="140" spans="1:6" x14ac:dyDescent="0.35">
      <c r="A140" t="s">
        <v>8405</v>
      </c>
      <c r="B140" s="18">
        <v>688</v>
      </c>
      <c r="E140" t="s">
        <v>8406</v>
      </c>
      <c r="F140">
        <v>0</v>
      </c>
    </row>
    <row r="141" spans="1:6" x14ac:dyDescent="0.35">
      <c r="A141" t="s">
        <v>8405</v>
      </c>
      <c r="B141" s="18">
        <v>942</v>
      </c>
      <c r="E141" t="s">
        <v>8406</v>
      </c>
      <c r="F141">
        <v>55</v>
      </c>
    </row>
    <row r="142" spans="1:6" x14ac:dyDescent="0.35">
      <c r="A142" t="s">
        <v>8405</v>
      </c>
      <c r="B142" s="18">
        <v>88</v>
      </c>
      <c r="E142" t="s">
        <v>8406</v>
      </c>
      <c r="F142">
        <v>140</v>
      </c>
    </row>
    <row r="143" spans="1:6" x14ac:dyDescent="0.35">
      <c r="A143" t="s">
        <v>8405</v>
      </c>
      <c r="B143" s="18">
        <v>220</v>
      </c>
      <c r="E143" t="s">
        <v>8406</v>
      </c>
      <c r="F143">
        <v>21</v>
      </c>
    </row>
    <row r="144" spans="1:6" x14ac:dyDescent="0.35">
      <c r="A144" t="s">
        <v>8405</v>
      </c>
      <c r="B144" s="18">
        <v>145</v>
      </c>
      <c r="E144" t="s">
        <v>8406</v>
      </c>
      <c r="F144">
        <v>1</v>
      </c>
    </row>
    <row r="145" spans="1:6" x14ac:dyDescent="0.35">
      <c r="A145" t="s">
        <v>8405</v>
      </c>
      <c r="B145" s="18">
        <v>963</v>
      </c>
      <c r="E145" t="s">
        <v>8406</v>
      </c>
      <c r="F145">
        <v>147</v>
      </c>
    </row>
    <row r="146" spans="1:6" x14ac:dyDescent="0.35">
      <c r="A146" t="s">
        <v>8405</v>
      </c>
      <c r="B146" s="18">
        <v>91</v>
      </c>
      <c r="E146" t="s">
        <v>8406</v>
      </c>
      <c r="F146">
        <v>11</v>
      </c>
    </row>
    <row r="147" spans="1:6" x14ac:dyDescent="0.35">
      <c r="A147" t="s">
        <v>8405</v>
      </c>
      <c r="B147" s="18">
        <v>58</v>
      </c>
      <c r="E147" t="s">
        <v>8406</v>
      </c>
      <c r="F147">
        <v>125</v>
      </c>
    </row>
    <row r="148" spans="1:6" x14ac:dyDescent="0.35">
      <c r="A148" t="s">
        <v>8405</v>
      </c>
      <c r="B148" s="18">
        <v>36</v>
      </c>
      <c r="E148" t="s">
        <v>8406</v>
      </c>
      <c r="F148">
        <v>1</v>
      </c>
    </row>
    <row r="149" spans="1:6" x14ac:dyDescent="0.35">
      <c r="A149" t="s">
        <v>8405</v>
      </c>
      <c r="B149" s="18">
        <v>165</v>
      </c>
      <c r="E149" t="s">
        <v>8406</v>
      </c>
      <c r="F149">
        <v>0</v>
      </c>
    </row>
    <row r="150" spans="1:6" x14ac:dyDescent="0.35">
      <c r="A150" t="s">
        <v>8405</v>
      </c>
      <c r="B150" s="18">
        <v>111</v>
      </c>
      <c r="E150" t="s">
        <v>8406</v>
      </c>
      <c r="F150">
        <v>0</v>
      </c>
    </row>
    <row r="151" spans="1:6" x14ac:dyDescent="0.35">
      <c r="A151" t="s">
        <v>8405</v>
      </c>
      <c r="B151" s="18">
        <v>1596</v>
      </c>
      <c r="E151" t="s">
        <v>8406</v>
      </c>
      <c r="F151">
        <v>3</v>
      </c>
    </row>
    <row r="152" spans="1:6" x14ac:dyDescent="0.35">
      <c r="A152" t="s">
        <v>8405</v>
      </c>
      <c r="B152" s="18">
        <v>61</v>
      </c>
      <c r="E152" t="s">
        <v>8406</v>
      </c>
      <c r="F152">
        <v>0</v>
      </c>
    </row>
    <row r="153" spans="1:6" x14ac:dyDescent="0.35">
      <c r="A153" t="s">
        <v>8405</v>
      </c>
      <c r="B153" s="18">
        <v>287</v>
      </c>
      <c r="E153" t="s">
        <v>8406</v>
      </c>
      <c r="F153">
        <v>0</v>
      </c>
    </row>
    <row r="154" spans="1:6" x14ac:dyDescent="0.35">
      <c r="A154" t="s">
        <v>8405</v>
      </c>
      <c r="B154" s="18">
        <v>65</v>
      </c>
      <c r="E154" t="s">
        <v>8406</v>
      </c>
      <c r="F154">
        <v>0</v>
      </c>
    </row>
    <row r="155" spans="1:6" x14ac:dyDescent="0.35">
      <c r="A155" t="s">
        <v>8405</v>
      </c>
      <c r="B155" s="18">
        <v>118</v>
      </c>
      <c r="E155" t="s">
        <v>8406</v>
      </c>
      <c r="F155">
        <v>0</v>
      </c>
    </row>
    <row r="156" spans="1:6" x14ac:dyDescent="0.35">
      <c r="A156" t="s">
        <v>8405</v>
      </c>
      <c r="B156" s="18">
        <v>113</v>
      </c>
      <c r="E156" t="s">
        <v>8406</v>
      </c>
      <c r="F156">
        <v>3</v>
      </c>
    </row>
    <row r="157" spans="1:6" x14ac:dyDescent="0.35">
      <c r="A157" t="s">
        <v>8405</v>
      </c>
      <c r="B157" s="18">
        <v>332</v>
      </c>
      <c r="E157" t="s">
        <v>8406</v>
      </c>
      <c r="F157">
        <v>0</v>
      </c>
    </row>
    <row r="158" spans="1:6" x14ac:dyDescent="0.35">
      <c r="A158" t="s">
        <v>8405</v>
      </c>
      <c r="B158" s="18">
        <v>62</v>
      </c>
      <c r="E158" t="s">
        <v>8406</v>
      </c>
      <c r="F158">
        <v>1</v>
      </c>
    </row>
    <row r="159" spans="1:6" x14ac:dyDescent="0.35">
      <c r="A159" t="s">
        <v>8405</v>
      </c>
      <c r="B159" s="18">
        <v>951</v>
      </c>
      <c r="E159" t="s">
        <v>8406</v>
      </c>
      <c r="F159">
        <v>3</v>
      </c>
    </row>
    <row r="160" spans="1:6" x14ac:dyDescent="0.35">
      <c r="A160" t="s">
        <v>8405</v>
      </c>
      <c r="B160" s="18">
        <v>415</v>
      </c>
      <c r="E160" t="s">
        <v>8406</v>
      </c>
      <c r="F160">
        <v>22</v>
      </c>
    </row>
    <row r="161" spans="1:6" x14ac:dyDescent="0.35">
      <c r="A161" t="s">
        <v>8405</v>
      </c>
      <c r="B161" s="18">
        <v>305</v>
      </c>
      <c r="E161" t="s">
        <v>8406</v>
      </c>
      <c r="F161">
        <v>26</v>
      </c>
    </row>
    <row r="162" spans="1:6" x14ac:dyDescent="0.35">
      <c r="A162" t="s">
        <v>8405</v>
      </c>
      <c r="B162" s="18">
        <v>2139</v>
      </c>
      <c r="E162" t="s">
        <v>8406</v>
      </c>
      <c r="F162">
        <v>4</v>
      </c>
    </row>
    <row r="163" spans="1:6" x14ac:dyDescent="0.35">
      <c r="A163" t="s">
        <v>8405</v>
      </c>
      <c r="B163" s="18">
        <v>79</v>
      </c>
      <c r="E163" t="s">
        <v>8406</v>
      </c>
      <c r="F163">
        <v>0</v>
      </c>
    </row>
    <row r="164" spans="1:6" x14ac:dyDescent="0.35">
      <c r="A164" t="s">
        <v>8405</v>
      </c>
      <c r="B164" s="18">
        <v>179</v>
      </c>
      <c r="E164" t="s">
        <v>8406</v>
      </c>
      <c r="F164">
        <v>4</v>
      </c>
    </row>
    <row r="165" spans="1:6" x14ac:dyDescent="0.35">
      <c r="A165" t="s">
        <v>8405</v>
      </c>
      <c r="B165" s="18">
        <v>202</v>
      </c>
      <c r="E165" t="s">
        <v>8406</v>
      </c>
      <c r="F165">
        <v>9</v>
      </c>
    </row>
    <row r="166" spans="1:6" x14ac:dyDescent="0.35">
      <c r="A166" t="s">
        <v>8405</v>
      </c>
      <c r="B166" s="18">
        <v>760</v>
      </c>
      <c r="E166" t="s">
        <v>8406</v>
      </c>
      <c r="F166">
        <v>5</v>
      </c>
    </row>
    <row r="167" spans="1:6" x14ac:dyDescent="0.35">
      <c r="A167" t="s">
        <v>8405</v>
      </c>
      <c r="B167" s="18">
        <v>563</v>
      </c>
      <c r="E167" t="s">
        <v>8406</v>
      </c>
      <c r="F167">
        <v>14</v>
      </c>
    </row>
    <row r="168" spans="1:6" x14ac:dyDescent="0.35">
      <c r="A168" t="s">
        <v>8405</v>
      </c>
      <c r="B168" s="18">
        <v>135</v>
      </c>
      <c r="E168" t="s">
        <v>8406</v>
      </c>
      <c r="F168">
        <v>1</v>
      </c>
    </row>
    <row r="169" spans="1:6" x14ac:dyDescent="0.35">
      <c r="A169" t="s">
        <v>8405</v>
      </c>
      <c r="B169" s="18">
        <v>290</v>
      </c>
      <c r="E169" t="s">
        <v>8406</v>
      </c>
      <c r="F169">
        <v>10</v>
      </c>
    </row>
    <row r="170" spans="1:6" x14ac:dyDescent="0.35">
      <c r="A170" t="s">
        <v>8405</v>
      </c>
      <c r="B170" s="18">
        <v>447</v>
      </c>
      <c r="E170" t="s">
        <v>8406</v>
      </c>
      <c r="F170">
        <v>3</v>
      </c>
    </row>
    <row r="171" spans="1:6" x14ac:dyDescent="0.35">
      <c r="A171" t="s">
        <v>8405</v>
      </c>
      <c r="B171" s="18">
        <v>232</v>
      </c>
      <c r="E171" t="s">
        <v>8406</v>
      </c>
      <c r="F171">
        <v>1</v>
      </c>
    </row>
    <row r="172" spans="1:6" x14ac:dyDescent="0.35">
      <c r="A172" t="s">
        <v>8405</v>
      </c>
      <c r="B172" s="18">
        <v>168</v>
      </c>
      <c r="E172" t="s">
        <v>8406</v>
      </c>
      <c r="F172">
        <v>0</v>
      </c>
    </row>
    <row r="173" spans="1:6" x14ac:dyDescent="0.35">
      <c r="A173" t="s">
        <v>8405</v>
      </c>
      <c r="B173" s="18">
        <v>128</v>
      </c>
      <c r="E173" t="s">
        <v>8406</v>
      </c>
      <c r="F173">
        <v>5</v>
      </c>
    </row>
    <row r="174" spans="1:6" x14ac:dyDescent="0.35">
      <c r="A174" t="s">
        <v>8405</v>
      </c>
      <c r="B174" s="18">
        <v>493</v>
      </c>
      <c r="E174" t="s">
        <v>8406</v>
      </c>
      <c r="F174">
        <v>2</v>
      </c>
    </row>
    <row r="175" spans="1:6" x14ac:dyDescent="0.35">
      <c r="A175" t="s">
        <v>8405</v>
      </c>
      <c r="B175" s="18">
        <v>131</v>
      </c>
      <c r="E175" t="s">
        <v>8406</v>
      </c>
      <c r="F175">
        <v>68</v>
      </c>
    </row>
    <row r="176" spans="1:6" x14ac:dyDescent="0.35">
      <c r="A176" t="s">
        <v>8405</v>
      </c>
      <c r="B176" s="18">
        <v>50</v>
      </c>
      <c r="E176" t="s">
        <v>8406</v>
      </c>
      <c r="F176">
        <v>3</v>
      </c>
    </row>
    <row r="177" spans="1:6" x14ac:dyDescent="0.35">
      <c r="A177" t="s">
        <v>8405</v>
      </c>
      <c r="B177" s="18">
        <v>665</v>
      </c>
      <c r="E177" t="s">
        <v>8406</v>
      </c>
      <c r="F177">
        <v>34</v>
      </c>
    </row>
    <row r="178" spans="1:6" x14ac:dyDescent="0.35">
      <c r="A178" t="s">
        <v>8405</v>
      </c>
      <c r="B178" s="18">
        <v>129</v>
      </c>
      <c r="E178" t="s">
        <v>8406</v>
      </c>
      <c r="F178">
        <v>0</v>
      </c>
    </row>
    <row r="179" spans="1:6" x14ac:dyDescent="0.35">
      <c r="A179" t="s">
        <v>8405</v>
      </c>
      <c r="B179" s="18">
        <v>142</v>
      </c>
      <c r="E179" t="s">
        <v>8406</v>
      </c>
      <c r="F179">
        <v>3</v>
      </c>
    </row>
    <row r="180" spans="1:6" x14ac:dyDescent="0.35">
      <c r="A180" t="s">
        <v>8405</v>
      </c>
      <c r="B180" s="18">
        <v>2436</v>
      </c>
      <c r="E180" t="s">
        <v>8406</v>
      </c>
      <c r="F180">
        <v>0</v>
      </c>
    </row>
    <row r="181" spans="1:6" x14ac:dyDescent="0.35">
      <c r="A181" t="s">
        <v>8405</v>
      </c>
      <c r="B181" s="18">
        <v>244</v>
      </c>
      <c r="E181" t="s">
        <v>8406</v>
      </c>
      <c r="F181">
        <v>70</v>
      </c>
    </row>
    <row r="182" spans="1:6" x14ac:dyDescent="0.35">
      <c r="A182" t="s">
        <v>8405</v>
      </c>
      <c r="B182" s="18">
        <v>298</v>
      </c>
      <c r="E182" t="s">
        <v>8406</v>
      </c>
      <c r="F182">
        <v>1</v>
      </c>
    </row>
    <row r="183" spans="1:6" x14ac:dyDescent="0.35">
      <c r="A183" t="s">
        <v>8405</v>
      </c>
      <c r="B183" s="18">
        <v>251</v>
      </c>
      <c r="E183" t="s">
        <v>8406</v>
      </c>
      <c r="F183">
        <v>1</v>
      </c>
    </row>
    <row r="184" spans="1:6" x14ac:dyDescent="0.35">
      <c r="A184" t="s">
        <v>8405</v>
      </c>
      <c r="B184" s="18">
        <v>108</v>
      </c>
      <c r="E184" t="s">
        <v>8406</v>
      </c>
      <c r="F184">
        <v>1</v>
      </c>
    </row>
    <row r="185" spans="1:6" x14ac:dyDescent="0.35">
      <c r="A185" t="s">
        <v>8405</v>
      </c>
      <c r="B185" s="18">
        <v>82</v>
      </c>
      <c r="E185" t="s">
        <v>8406</v>
      </c>
      <c r="F185">
        <v>2</v>
      </c>
    </row>
    <row r="186" spans="1:6" x14ac:dyDescent="0.35">
      <c r="A186" t="s">
        <v>8405</v>
      </c>
      <c r="B186" s="18">
        <v>74</v>
      </c>
      <c r="E186" t="s">
        <v>8406</v>
      </c>
      <c r="F186">
        <v>2</v>
      </c>
    </row>
    <row r="187" spans="1:6" x14ac:dyDescent="0.35">
      <c r="A187" t="s">
        <v>8405</v>
      </c>
      <c r="B187" s="18">
        <v>189</v>
      </c>
      <c r="E187" t="s">
        <v>8406</v>
      </c>
      <c r="F187">
        <v>34</v>
      </c>
    </row>
    <row r="188" spans="1:6" x14ac:dyDescent="0.35">
      <c r="A188" t="s">
        <v>8405</v>
      </c>
      <c r="B188" s="18">
        <v>80</v>
      </c>
      <c r="E188" t="s">
        <v>8406</v>
      </c>
      <c r="F188">
        <v>2</v>
      </c>
    </row>
    <row r="189" spans="1:6" x14ac:dyDescent="0.35">
      <c r="A189" t="s">
        <v>8405</v>
      </c>
      <c r="B189" s="18">
        <v>576</v>
      </c>
      <c r="E189" t="s">
        <v>8406</v>
      </c>
      <c r="F189">
        <v>0</v>
      </c>
    </row>
    <row r="190" spans="1:6" x14ac:dyDescent="0.35">
      <c r="A190" t="s">
        <v>8405</v>
      </c>
      <c r="B190" s="18">
        <v>202</v>
      </c>
      <c r="E190" t="s">
        <v>8406</v>
      </c>
      <c r="F190">
        <v>1</v>
      </c>
    </row>
    <row r="191" spans="1:6" x14ac:dyDescent="0.35">
      <c r="A191" t="s">
        <v>8405</v>
      </c>
      <c r="B191" s="18">
        <v>238</v>
      </c>
      <c r="E191" t="s">
        <v>8406</v>
      </c>
      <c r="F191">
        <v>8</v>
      </c>
    </row>
    <row r="192" spans="1:6" x14ac:dyDescent="0.35">
      <c r="A192" t="s">
        <v>8405</v>
      </c>
      <c r="B192" s="18">
        <v>36</v>
      </c>
      <c r="E192" t="s">
        <v>8406</v>
      </c>
      <c r="F192">
        <v>4</v>
      </c>
    </row>
    <row r="193" spans="1:6" x14ac:dyDescent="0.35">
      <c r="A193" t="s">
        <v>8405</v>
      </c>
      <c r="B193" s="18">
        <v>150</v>
      </c>
      <c r="E193" t="s">
        <v>8406</v>
      </c>
      <c r="F193">
        <v>28</v>
      </c>
    </row>
    <row r="194" spans="1:6" x14ac:dyDescent="0.35">
      <c r="A194" t="s">
        <v>8405</v>
      </c>
      <c r="B194" s="18">
        <v>146</v>
      </c>
      <c r="E194" t="s">
        <v>8406</v>
      </c>
      <c r="F194">
        <v>0</v>
      </c>
    </row>
    <row r="195" spans="1:6" x14ac:dyDescent="0.35">
      <c r="A195" t="s">
        <v>8405</v>
      </c>
      <c r="B195" s="18">
        <v>222</v>
      </c>
      <c r="E195" t="s">
        <v>8406</v>
      </c>
      <c r="F195">
        <v>6</v>
      </c>
    </row>
    <row r="196" spans="1:6" x14ac:dyDescent="0.35">
      <c r="A196" t="s">
        <v>8405</v>
      </c>
      <c r="B196" s="18">
        <v>120</v>
      </c>
      <c r="E196" t="s">
        <v>8406</v>
      </c>
      <c r="F196">
        <v>22</v>
      </c>
    </row>
    <row r="197" spans="1:6" x14ac:dyDescent="0.35">
      <c r="A197" t="s">
        <v>8405</v>
      </c>
      <c r="B197" s="18">
        <v>126</v>
      </c>
      <c r="E197" t="s">
        <v>8406</v>
      </c>
      <c r="F197">
        <v>0</v>
      </c>
    </row>
    <row r="198" spans="1:6" x14ac:dyDescent="0.35">
      <c r="A198" t="s">
        <v>8405</v>
      </c>
      <c r="B198" s="18">
        <v>158</v>
      </c>
      <c r="E198" t="s">
        <v>8406</v>
      </c>
      <c r="F198">
        <v>1</v>
      </c>
    </row>
    <row r="199" spans="1:6" x14ac:dyDescent="0.35">
      <c r="A199" t="s">
        <v>8405</v>
      </c>
      <c r="B199" s="18">
        <v>316</v>
      </c>
      <c r="E199" t="s">
        <v>8406</v>
      </c>
      <c r="F199">
        <v>20</v>
      </c>
    </row>
    <row r="200" spans="1:6" x14ac:dyDescent="0.35">
      <c r="A200" t="s">
        <v>8405</v>
      </c>
      <c r="B200" s="18">
        <v>284</v>
      </c>
      <c r="E200" t="s">
        <v>8406</v>
      </c>
      <c r="F200">
        <v>0</v>
      </c>
    </row>
    <row r="201" spans="1:6" x14ac:dyDescent="0.35">
      <c r="A201" t="s">
        <v>8405</v>
      </c>
      <c r="B201" s="18">
        <v>51</v>
      </c>
      <c r="E201" t="s">
        <v>8406</v>
      </c>
      <c r="F201">
        <v>1</v>
      </c>
    </row>
    <row r="202" spans="1:6" x14ac:dyDescent="0.35">
      <c r="A202" t="s">
        <v>8405</v>
      </c>
      <c r="B202" s="18">
        <v>158</v>
      </c>
      <c r="E202" t="s">
        <v>8406</v>
      </c>
      <c r="F202">
        <v>3</v>
      </c>
    </row>
    <row r="203" spans="1:6" x14ac:dyDescent="0.35">
      <c r="A203" t="s">
        <v>8405</v>
      </c>
      <c r="B203" s="18">
        <v>337</v>
      </c>
      <c r="E203" t="s">
        <v>8406</v>
      </c>
      <c r="F203">
        <v>2</v>
      </c>
    </row>
    <row r="204" spans="1:6" x14ac:dyDescent="0.35">
      <c r="A204" t="s">
        <v>8405</v>
      </c>
      <c r="B204" s="18">
        <v>186</v>
      </c>
      <c r="E204" t="s">
        <v>8406</v>
      </c>
      <c r="F204">
        <v>0</v>
      </c>
    </row>
    <row r="205" spans="1:6" x14ac:dyDescent="0.35">
      <c r="A205" t="s">
        <v>8405</v>
      </c>
      <c r="B205" s="18">
        <v>58</v>
      </c>
      <c r="E205" t="s">
        <v>8406</v>
      </c>
      <c r="F205">
        <v>2</v>
      </c>
    </row>
    <row r="206" spans="1:6" x14ac:dyDescent="0.35">
      <c r="A206" t="s">
        <v>8405</v>
      </c>
      <c r="B206" s="18">
        <v>82</v>
      </c>
      <c r="E206" t="s">
        <v>8406</v>
      </c>
      <c r="F206">
        <v>1</v>
      </c>
    </row>
    <row r="207" spans="1:6" x14ac:dyDescent="0.35">
      <c r="A207" t="s">
        <v>8405</v>
      </c>
      <c r="B207" s="18">
        <v>736</v>
      </c>
      <c r="E207" t="s">
        <v>8406</v>
      </c>
      <c r="F207">
        <v>0</v>
      </c>
    </row>
    <row r="208" spans="1:6" x14ac:dyDescent="0.35">
      <c r="A208" t="s">
        <v>8405</v>
      </c>
      <c r="B208" s="18">
        <v>1151</v>
      </c>
      <c r="E208" t="s">
        <v>8406</v>
      </c>
      <c r="F208">
        <v>1</v>
      </c>
    </row>
    <row r="209" spans="1:6" x14ac:dyDescent="0.35">
      <c r="A209" t="s">
        <v>8405</v>
      </c>
      <c r="B209" s="18">
        <v>34</v>
      </c>
      <c r="E209" t="s">
        <v>8406</v>
      </c>
      <c r="F209">
        <v>0</v>
      </c>
    </row>
    <row r="210" spans="1:6" x14ac:dyDescent="0.35">
      <c r="A210" t="s">
        <v>8405</v>
      </c>
      <c r="B210" s="18">
        <v>498</v>
      </c>
      <c r="E210" t="s">
        <v>8406</v>
      </c>
      <c r="F210">
        <v>5</v>
      </c>
    </row>
    <row r="211" spans="1:6" x14ac:dyDescent="0.35">
      <c r="A211" t="s">
        <v>8405</v>
      </c>
      <c r="B211" s="18">
        <v>167</v>
      </c>
      <c r="E211" t="s">
        <v>8406</v>
      </c>
      <c r="F211">
        <v>1</v>
      </c>
    </row>
    <row r="212" spans="1:6" x14ac:dyDescent="0.35">
      <c r="A212" t="s">
        <v>8405</v>
      </c>
      <c r="B212" s="18">
        <v>340</v>
      </c>
      <c r="E212" t="s">
        <v>8406</v>
      </c>
      <c r="F212">
        <v>1</v>
      </c>
    </row>
    <row r="213" spans="1:6" x14ac:dyDescent="0.35">
      <c r="A213" t="s">
        <v>8405</v>
      </c>
      <c r="B213" s="18">
        <v>438</v>
      </c>
      <c r="E213" t="s">
        <v>8406</v>
      </c>
      <c r="F213">
        <v>2</v>
      </c>
    </row>
    <row r="214" spans="1:6" x14ac:dyDescent="0.35">
      <c r="A214" t="s">
        <v>8405</v>
      </c>
      <c r="B214" s="18">
        <v>555</v>
      </c>
      <c r="E214" t="s">
        <v>8406</v>
      </c>
      <c r="F214">
        <v>0</v>
      </c>
    </row>
    <row r="215" spans="1:6" x14ac:dyDescent="0.35">
      <c r="A215" t="s">
        <v>8405</v>
      </c>
      <c r="B215" s="18">
        <v>266</v>
      </c>
      <c r="E215" t="s">
        <v>8406</v>
      </c>
      <c r="F215">
        <v>9</v>
      </c>
    </row>
    <row r="216" spans="1:6" x14ac:dyDescent="0.35">
      <c r="A216" t="s">
        <v>8405</v>
      </c>
      <c r="B216" s="18">
        <v>69</v>
      </c>
      <c r="E216" t="s">
        <v>8406</v>
      </c>
      <c r="F216">
        <v>4</v>
      </c>
    </row>
    <row r="217" spans="1:6" x14ac:dyDescent="0.35">
      <c r="A217" t="s">
        <v>8405</v>
      </c>
      <c r="B217" s="18">
        <v>80</v>
      </c>
      <c r="E217" t="s">
        <v>8406</v>
      </c>
      <c r="F217">
        <v>4</v>
      </c>
    </row>
    <row r="218" spans="1:6" x14ac:dyDescent="0.35">
      <c r="A218" t="s">
        <v>8405</v>
      </c>
      <c r="B218" s="18">
        <v>493</v>
      </c>
      <c r="E218" t="s">
        <v>8406</v>
      </c>
      <c r="F218">
        <v>1</v>
      </c>
    </row>
    <row r="219" spans="1:6" x14ac:dyDescent="0.35">
      <c r="A219" t="s">
        <v>8405</v>
      </c>
      <c r="B219" s="18">
        <v>31</v>
      </c>
      <c r="E219" t="s">
        <v>8406</v>
      </c>
      <c r="F219">
        <v>1</v>
      </c>
    </row>
    <row r="220" spans="1:6" x14ac:dyDescent="0.35">
      <c r="A220" t="s">
        <v>8405</v>
      </c>
      <c r="B220" s="18">
        <v>236</v>
      </c>
      <c r="E220" t="s">
        <v>8406</v>
      </c>
      <c r="F220">
        <v>7</v>
      </c>
    </row>
    <row r="221" spans="1:6" x14ac:dyDescent="0.35">
      <c r="A221" t="s">
        <v>8405</v>
      </c>
      <c r="B221" s="18">
        <v>89</v>
      </c>
      <c r="E221" t="s">
        <v>8406</v>
      </c>
      <c r="F221">
        <v>5</v>
      </c>
    </row>
    <row r="222" spans="1:6" x14ac:dyDescent="0.35">
      <c r="A222" t="s">
        <v>8405</v>
      </c>
      <c r="B222" s="18">
        <v>299</v>
      </c>
      <c r="E222" t="s">
        <v>8406</v>
      </c>
      <c r="F222">
        <v>1</v>
      </c>
    </row>
    <row r="223" spans="1:6" x14ac:dyDescent="0.35">
      <c r="A223" t="s">
        <v>8405</v>
      </c>
      <c r="B223" s="18">
        <v>55</v>
      </c>
      <c r="E223" t="s">
        <v>8406</v>
      </c>
      <c r="F223">
        <v>0</v>
      </c>
    </row>
    <row r="224" spans="1:6" x14ac:dyDescent="0.35">
      <c r="A224" t="s">
        <v>8405</v>
      </c>
      <c r="B224" s="18">
        <v>325</v>
      </c>
      <c r="E224" t="s">
        <v>8406</v>
      </c>
      <c r="F224">
        <v>0</v>
      </c>
    </row>
    <row r="225" spans="1:6" x14ac:dyDescent="0.35">
      <c r="A225" t="s">
        <v>8405</v>
      </c>
      <c r="B225" s="18">
        <v>524</v>
      </c>
      <c r="E225" t="s">
        <v>8406</v>
      </c>
      <c r="F225">
        <v>1</v>
      </c>
    </row>
    <row r="226" spans="1:6" x14ac:dyDescent="0.35">
      <c r="A226" t="s">
        <v>8405</v>
      </c>
      <c r="B226" s="18">
        <v>285</v>
      </c>
      <c r="E226" t="s">
        <v>8406</v>
      </c>
      <c r="F226">
        <v>2</v>
      </c>
    </row>
    <row r="227" spans="1:6" x14ac:dyDescent="0.35">
      <c r="A227" t="s">
        <v>8405</v>
      </c>
      <c r="B227" s="18">
        <v>179</v>
      </c>
      <c r="E227" t="s">
        <v>8406</v>
      </c>
      <c r="F227">
        <v>0</v>
      </c>
    </row>
    <row r="228" spans="1:6" x14ac:dyDescent="0.35">
      <c r="A228" t="s">
        <v>8405</v>
      </c>
      <c r="B228" s="18">
        <v>188</v>
      </c>
      <c r="E228" t="s">
        <v>8406</v>
      </c>
      <c r="F228">
        <v>4</v>
      </c>
    </row>
    <row r="229" spans="1:6" x14ac:dyDescent="0.35">
      <c r="A229" t="s">
        <v>8405</v>
      </c>
      <c r="B229" s="18">
        <v>379</v>
      </c>
      <c r="E229" t="s">
        <v>8406</v>
      </c>
      <c r="F229">
        <v>7</v>
      </c>
    </row>
    <row r="230" spans="1:6" x14ac:dyDescent="0.35">
      <c r="A230" t="s">
        <v>8405</v>
      </c>
      <c r="B230" s="18">
        <v>119</v>
      </c>
      <c r="E230" t="s">
        <v>8406</v>
      </c>
      <c r="F230">
        <v>2</v>
      </c>
    </row>
    <row r="231" spans="1:6" x14ac:dyDescent="0.35">
      <c r="A231" t="s">
        <v>8405</v>
      </c>
      <c r="B231" s="18">
        <v>167</v>
      </c>
      <c r="E231" t="s">
        <v>8406</v>
      </c>
      <c r="F231">
        <v>1</v>
      </c>
    </row>
    <row r="232" spans="1:6" x14ac:dyDescent="0.35">
      <c r="A232" t="s">
        <v>8405</v>
      </c>
      <c r="B232" s="18">
        <v>221</v>
      </c>
      <c r="E232" t="s">
        <v>8406</v>
      </c>
      <c r="F232">
        <v>9</v>
      </c>
    </row>
    <row r="233" spans="1:6" x14ac:dyDescent="0.35">
      <c r="A233" t="s">
        <v>8405</v>
      </c>
      <c r="B233" s="18">
        <v>964</v>
      </c>
      <c r="E233" t="s">
        <v>8406</v>
      </c>
      <c r="F233">
        <v>2</v>
      </c>
    </row>
    <row r="234" spans="1:6" x14ac:dyDescent="0.35">
      <c r="A234" t="s">
        <v>8405</v>
      </c>
      <c r="B234" s="18">
        <v>286</v>
      </c>
      <c r="E234" t="s">
        <v>8406</v>
      </c>
      <c r="F234">
        <v>1</v>
      </c>
    </row>
    <row r="235" spans="1:6" x14ac:dyDescent="0.35">
      <c r="A235" t="s">
        <v>8405</v>
      </c>
      <c r="B235" s="18">
        <v>613</v>
      </c>
      <c r="E235" t="s">
        <v>8406</v>
      </c>
      <c r="F235">
        <v>7</v>
      </c>
    </row>
    <row r="236" spans="1:6" x14ac:dyDescent="0.35">
      <c r="A236" t="s">
        <v>8405</v>
      </c>
      <c r="B236" s="18">
        <v>29</v>
      </c>
      <c r="E236" t="s">
        <v>8406</v>
      </c>
      <c r="F236">
        <v>2</v>
      </c>
    </row>
    <row r="237" spans="1:6" x14ac:dyDescent="0.35">
      <c r="A237" t="s">
        <v>8405</v>
      </c>
      <c r="B237" s="18">
        <v>165</v>
      </c>
      <c r="E237" t="s">
        <v>8406</v>
      </c>
      <c r="F237">
        <v>8</v>
      </c>
    </row>
    <row r="238" spans="1:6" x14ac:dyDescent="0.35">
      <c r="A238" t="s">
        <v>8405</v>
      </c>
      <c r="B238" s="18">
        <v>97</v>
      </c>
      <c r="E238" t="s">
        <v>8406</v>
      </c>
      <c r="F238">
        <v>2</v>
      </c>
    </row>
    <row r="239" spans="1:6" x14ac:dyDescent="0.35">
      <c r="A239" t="s">
        <v>8405</v>
      </c>
      <c r="B239" s="18">
        <v>303</v>
      </c>
      <c r="E239" t="s">
        <v>8406</v>
      </c>
      <c r="F239">
        <v>2</v>
      </c>
    </row>
    <row r="240" spans="1:6" x14ac:dyDescent="0.35">
      <c r="A240" t="s">
        <v>8405</v>
      </c>
      <c r="B240" s="18">
        <v>267</v>
      </c>
      <c r="E240" t="s">
        <v>8406</v>
      </c>
      <c r="F240">
        <v>7</v>
      </c>
    </row>
    <row r="241" spans="1:6" x14ac:dyDescent="0.35">
      <c r="A241" t="s">
        <v>8405</v>
      </c>
      <c r="B241" s="18">
        <v>302</v>
      </c>
      <c r="E241" t="s">
        <v>8406</v>
      </c>
      <c r="F241">
        <v>2</v>
      </c>
    </row>
    <row r="242" spans="1:6" x14ac:dyDescent="0.35">
      <c r="A242" t="s">
        <v>8405</v>
      </c>
      <c r="B242" s="18">
        <v>87</v>
      </c>
      <c r="E242" t="s">
        <v>8406</v>
      </c>
      <c r="F242">
        <v>18</v>
      </c>
    </row>
    <row r="243" spans="1:6" x14ac:dyDescent="0.35">
      <c r="A243" t="s">
        <v>8405</v>
      </c>
      <c r="B243" s="18">
        <v>354</v>
      </c>
      <c r="E243" t="s">
        <v>8406</v>
      </c>
      <c r="F243">
        <v>9</v>
      </c>
    </row>
    <row r="244" spans="1:6" x14ac:dyDescent="0.35">
      <c r="A244" t="s">
        <v>8405</v>
      </c>
      <c r="B244" s="18">
        <v>86</v>
      </c>
      <c r="E244" t="s">
        <v>8406</v>
      </c>
      <c r="F244">
        <v>4</v>
      </c>
    </row>
    <row r="245" spans="1:6" x14ac:dyDescent="0.35">
      <c r="A245" t="s">
        <v>8405</v>
      </c>
      <c r="B245" s="18">
        <v>26</v>
      </c>
      <c r="E245" t="s">
        <v>8406</v>
      </c>
      <c r="F245">
        <v>7</v>
      </c>
    </row>
    <row r="246" spans="1:6" x14ac:dyDescent="0.35">
      <c r="A246" t="s">
        <v>8405</v>
      </c>
      <c r="B246" s="18">
        <v>113</v>
      </c>
      <c r="E246" t="s">
        <v>8406</v>
      </c>
      <c r="F246">
        <v>29</v>
      </c>
    </row>
    <row r="247" spans="1:6" x14ac:dyDescent="0.35">
      <c r="A247" t="s">
        <v>8405</v>
      </c>
      <c r="B247" s="18">
        <v>65</v>
      </c>
      <c r="E247" t="s">
        <v>8406</v>
      </c>
      <c r="F247">
        <v>12</v>
      </c>
    </row>
    <row r="248" spans="1:6" x14ac:dyDescent="0.35">
      <c r="A248" t="s">
        <v>8405</v>
      </c>
      <c r="B248" s="18">
        <v>134</v>
      </c>
      <c r="E248" t="s">
        <v>8406</v>
      </c>
      <c r="F248">
        <v>4</v>
      </c>
    </row>
    <row r="249" spans="1:6" x14ac:dyDescent="0.35">
      <c r="A249" t="s">
        <v>8405</v>
      </c>
      <c r="B249" s="18">
        <v>119</v>
      </c>
      <c r="E249" t="s">
        <v>8406</v>
      </c>
      <c r="F249">
        <v>28</v>
      </c>
    </row>
    <row r="250" spans="1:6" x14ac:dyDescent="0.35">
      <c r="A250" t="s">
        <v>8405</v>
      </c>
      <c r="B250" s="18">
        <v>159</v>
      </c>
      <c r="E250" t="s">
        <v>8406</v>
      </c>
      <c r="F250">
        <v>25</v>
      </c>
    </row>
    <row r="251" spans="1:6" x14ac:dyDescent="0.35">
      <c r="A251" t="s">
        <v>8405</v>
      </c>
      <c r="B251" s="18">
        <v>167</v>
      </c>
      <c r="E251" t="s">
        <v>8406</v>
      </c>
      <c r="F251">
        <v>28</v>
      </c>
    </row>
    <row r="252" spans="1:6" x14ac:dyDescent="0.35">
      <c r="A252" t="s">
        <v>8405</v>
      </c>
      <c r="B252" s="18">
        <v>43</v>
      </c>
      <c r="E252" t="s">
        <v>8406</v>
      </c>
      <c r="F252">
        <v>310</v>
      </c>
    </row>
    <row r="253" spans="1:6" x14ac:dyDescent="0.35">
      <c r="A253" t="s">
        <v>8405</v>
      </c>
      <c r="B253" s="18">
        <v>1062</v>
      </c>
      <c r="E253" t="s">
        <v>8406</v>
      </c>
      <c r="F253">
        <v>15</v>
      </c>
    </row>
    <row r="254" spans="1:6" x14ac:dyDescent="0.35">
      <c r="A254" t="s">
        <v>8405</v>
      </c>
      <c r="B254" s="18">
        <v>9</v>
      </c>
      <c r="E254" t="s">
        <v>8406</v>
      </c>
      <c r="F254">
        <v>215</v>
      </c>
    </row>
    <row r="255" spans="1:6" x14ac:dyDescent="0.35">
      <c r="A255" t="s">
        <v>8405</v>
      </c>
      <c r="B255" s="18">
        <v>89</v>
      </c>
      <c r="E255" t="s">
        <v>8406</v>
      </c>
      <c r="F255">
        <v>3</v>
      </c>
    </row>
    <row r="256" spans="1:6" x14ac:dyDescent="0.35">
      <c r="A256" t="s">
        <v>8405</v>
      </c>
      <c r="B256" s="18">
        <v>174</v>
      </c>
      <c r="E256" t="s">
        <v>8406</v>
      </c>
      <c r="F256">
        <v>2</v>
      </c>
    </row>
    <row r="257" spans="1:6" x14ac:dyDescent="0.35">
      <c r="A257" t="s">
        <v>8405</v>
      </c>
      <c r="B257" s="18">
        <v>14</v>
      </c>
      <c r="E257" t="s">
        <v>8406</v>
      </c>
      <c r="F257">
        <v>26</v>
      </c>
    </row>
    <row r="258" spans="1:6" x14ac:dyDescent="0.35">
      <c r="A258" t="s">
        <v>8405</v>
      </c>
      <c r="B258" s="18">
        <v>48</v>
      </c>
      <c r="E258" t="s">
        <v>8406</v>
      </c>
      <c r="F258">
        <v>24</v>
      </c>
    </row>
    <row r="259" spans="1:6" x14ac:dyDescent="0.35">
      <c r="A259" t="s">
        <v>8405</v>
      </c>
      <c r="B259" s="18">
        <v>133</v>
      </c>
      <c r="E259" t="s">
        <v>8406</v>
      </c>
      <c r="F259">
        <v>96</v>
      </c>
    </row>
    <row r="260" spans="1:6" x14ac:dyDescent="0.35">
      <c r="A260" t="s">
        <v>8405</v>
      </c>
      <c r="B260" s="18">
        <v>83</v>
      </c>
      <c r="E260" t="s">
        <v>8406</v>
      </c>
      <c r="F260">
        <v>17</v>
      </c>
    </row>
    <row r="261" spans="1:6" x14ac:dyDescent="0.35">
      <c r="A261" t="s">
        <v>8405</v>
      </c>
      <c r="B261" s="18">
        <v>149</v>
      </c>
      <c r="E261" t="s">
        <v>8406</v>
      </c>
      <c r="F261">
        <v>94</v>
      </c>
    </row>
    <row r="262" spans="1:6" x14ac:dyDescent="0.35">
      <c r="A262" t="s">
        <v>8405</v>
      </c>
      <c r="B262" s="18">
        <v>49</v>
      </c>
      <c r="E262" t="s">
        <v>8406</v>
      </c>
      <c r="F262">
        <v>129</v>
      </c>
    </row>
    <row r="263" spans="1:6" x14ac:dyDescent="0.35">
      <c r="A263" t="s">
        <v>8405</v>
      </c>
      <c r="B263" s="18">
        <v>251</v>
      </c>
      <c r="E263" t="s">
        <v>8406</v>
      </c>
      <c r="F263">
        <v>1</v>
      </c>
    </row>
    <row r="264" spans="1:6" x14ac:dyDescent="0.35">
      <c r="A264" t="s">
        <v>8405</v>
      </c>
      <c r="B264" s="18">
        <v>22</v>
      </c>
      <c r="E264" t="s">
        <v>8406</v>
      </c>
      <c r="F264">
        <v>4</v>
      </c>
    </row>
    <row r="265" spans="1:6" x14ac:dyDescent="0.35">
      <c r="A265" t="s">
        <v>8405</v>
      </c>
      <c r="B265" s="18">
        <v>48</v>
      </c>
      <c r="E265" t="s">
        <v>8406</v>
      </c>
      <c r="F265">
        <v>3</v>
      </c>
    </row>
    <row r="266" spans="1:6" x14ac:dyDescent="0.35">
      <c r="A266" t="s">
        <v>8405</v>
      </c>
      <c r="B266" s="18">
        <v>383</v>
      </c>
      <c r="E266" t="s">
        <v>8406</v>
      </c>
      <c r="F266">
        <v>135</v>
      </c>
    </row>
    <row r="267" spans="1:6" x14ac:dyDescent="0.35">
      <c r="A267" t="s">
        <v>8405</v>
      </c>
      <c r="B267" s="18">
        <v>237</v>
      </c>
      <c r="E267" t="s">
        <v>8406</v>
      </c>
      <c r="F267">
        <v>10</v>
      </c>
    </row>
    <row r="268" spans="1:6" x14ac:dyDescent="0.35">
      <c r="A268" t="s">
        <v>8405</v>
      </c>
      <c r="B268" s="18">
        <v>13</v>
      </c>
      <c r="E268" t="s">
        <v>8406</v>
      </c>
      <c r="F268">
        <v>0</v>
      </c>
    </row>
    <row r="269" spans="1:6" x14ac:dyDescent="0.35">
      <c r="A269" t="s">
        <v>8405</v>
      </c>
      <c r="B269" s="18">
        <v>562</v>
      </c>
      <c r="E269" t="s">
        <v>8406</v>
      </c>
      <c r="F269">
        <v>6</v>
      </c>
    </row>
    <row r="270" spans="1:6" x14ac:dyDescent="0.35">
      <c r="A270" t="s">
        <v>8405</v>
      </c>
      <c r="B270" s="18">
        <v>71</v>
      </c>
      <c r="E270" t="s">
        <v>8406</v>
      </c>
      <c r="F270">
        <v>36</v>
      </c>
    </row>
    <row r="271" spans="1:6" x14ac:dyDescent="0.35">
      <c r="A271" t="s">
        <v>8405</v>
      </c>
      <c r="B271" s="18">
        <v>1510</v>
      </c>
      <c r="E271" t="s">
        <v>8406</v>
      </c>
      <c r="F271">
        <v>336</v>
      </c>
    </row>
    <row r="272" spans="1:6" x14ac:dyDescent="0.35">
      <c r="A272" t="s">
        <v>8405</v>
      </c>
      <c r="B272" s="18">
        <v>14</v>
      </c>
      <c r="E272" t="s">
        <v>8406</v>
      </c>
      <c r="F272">
        <v>34</v>
      </c>
    </row>
    <row r="273" spans="1:6" x14ac:dyDescent="0.35">
      <c r="A273" t="s">
        <v>8405</v>
      </c>
      <c r="B273" s="18">
        <v>193</v>
      </c>
      <c r="E273" t="s">
        <v>8406</v>
      </c>
      <c r="F273">
        <v>10</v>
      </c>
    </row>
    <row r="274" spans="1:6" x14ac:dyDescent="0.35">
      <c r="A274" t="s">
        <v>8405</v>
      </c>
      <c r="B274" s="18">
        <v>206</v>
      </c>
      <c r="E274" t="s">
        <v>8406</v>
      </c>
      <c r="F274">
        <v>201</v>
      </c>
    </row>
    <row r="275" spans="1:6" x14ac:dyDescent="0.35">
      <c r="A275" t="s">
        <v>8405</v>
      </c>
      <c r="B275" s="18">
        <v>351</v>
      </c>
      <c r="E275" t="s">
        <v>8406</v>
      </c>
      <c r="F275">
        <v>296</v>
      </c>
    </row>
    <row r="276" spans="1:6" x14ac:dyDescent="0.35">
      <c r="A276" t="s">
        <v>8405</v>
      </c>
      <c r="B276" s="18">
        <v>50</v>
      </c>
      <c r="E276" t="s">
        <v>8406</v>
      </c>
      <c r="F276">
        <v>7</v>
      </c>
    </row>
    <row r="277" spans="1:6" x14ac:dyDescent="0.35">
      <c r="A277" t="s">
        <v>8405</v>
      </c>
      <c r="B277" s="18">
        <v>184</v>
      </c>
      <c r="E277" t="s">
        <v>8406</v>
      </c>
      <c r="F277">
        <v>7</v>
      </c>
    </row>
    <row r="278" spans="1:6" x14ac:dyDescent="0.35">
      <c r="A278" t="s">
        <v>8405</v>
      </c>
      <c r="B278" s="18">
        <v>196</v>
      </c>
      <c r="E278" t="s">
        <v>8406</v>
      </c>
      <c r="F278">
        <v>1</v>
      </c>
    </row>
    <row r="279" spans="1:6" x14ac:dyDescent="0.35">
      <c r="A279" t="s">
        <v>8405</v>
      </c>
      <c r="B279" s="18">
        <v>229</v>
      </c>
      <c r="E279" t="s">
        <v>8406</v>
      </c>
      <c r="F279">
        <v>114</v>
      </c>
    </row>
    <row r="280" spans="1:6" x14ac:dyDescent="0.35">
      <c r="A280" t="s">
        <v>8405</v>
      </c>
      <c r="B280" s="18">
        <v>67</v>
      </c>
      <c r="E280" t="s">
        <v>8406</v>
      </c>
      <c r="F280">
        <v>29</v>
      </c>
    </row>
    <row r="281" spans="1:6" x14ac:dyDescent="0.35">
      <c r="A281" t="s">
        <v>8405</v>
      </c>
      <c r="B281" s="18">
        <v>95</v>
      </c>
      <c r="E281" t="s">
        <v>8406</v>
      </c>
      <c r="F281">
        <v>890</v>
      </c>
    </row>
    <row r="282" spans="1:6" x14ac:dyDescent="0.35">
      <c r="A282" t="s">
        <v>8405</v>
      </c>
      <c r="B282" s="18">
        <v>62</v>
      </c>
      <c r="E282" t="s">
        <v>8406</v>
      </c>
      <c r="F282">
        <v>31</v>
      </c>
    </row>
    <row r="283" spans="1:6" x14ac:dyDescent="0.35">
      <c r="A283" t="s">
        <v>8405</v>
      </c>
      <c r="B283" s="18">
        <v>73</v>
      </c>
      <c r="E283" t="s">
        <v>8406</v>
      </c>
      <c r="F283">
        <v>21</v>
      </c>
    </row>
    <row r="284" spans="1:6" x14ac:dyDescent="0.35">
      <c r="A284" t="s">
        <v>8405</v>
      </c>
      <c r="B284" s="18">
        <v>43</v>
      </c>
      <c r="E284" t="s">
        <v>8406</v>
      </c>
      <c r="F284">
        <v>37</v>
      </c>
    </row>
    <row r="285" spans="1:6" x14ac:dyDescent="0.35">
      <c r="A285" t="s">
        <v>8405</v>
      </c>
      <c r="B285" s="18">
        <v>70</v>
      </c>
      <c r="E285" t="s">
        <v>8406</v>
      </c>
      <c r="F285">
        <v>7</v>
      </c>
    </row>
    <row r="286" spans="1:6" x14ac:dyDescent="0.35">
      <c r="A286" t="s">
        <v>8405</v>
      </c>
      <c r="B286" s="18">
        <v>271</v>
      </c>
      <c r="E286" t="s">
        <v>8406</v>
      </c>
      <c r="F286">
        <v>4</v>
      </c>
    </row>
    <row r="287" spans="1:6" x14ac:dyDescent="0.35">
      <c r="A287" t="s">
        <v>8405</v>
      </c>
      <c r="B287" s="18">
        <v>55</v>
      </c>
      <c r="E287" t="s">
        <v>8406</v>
      </c>
      <c r="F287">
        <v>5</v>
      </c>
    </row>
    <row r="288" spans="1:6" x14ac:dyDescent="0.35">
      <c r="A288" t="s">
        <v>8405</v>
      </c>
      <c r="B288" s="18">
        <v>35</v>
      </c>
      <c r="E288" t="s">
        <v>8406</v>
      </c>
      <c r="F288">
        <v>0</v>
      </c>
    </row>
    <row r="289" spans="1:6" x14ac:dyDescent="0.35">
      <c r="A289" t="s">
        <v>8405</v>
      </c>
      <c r="B289" s="18">
        <v>22</v>
      </c>
      <c r="E289" t="s">
        <v>8406</v>
      </c>
      <c r="F289">
        <v>456</v>
      </c>
    </row>
    <row r="290" spans="1:6" x14ac:dyDescent="0.35">
      <c r="A290" t="s">
        <v>8405</v>
      </c>
      <c r="B290" s="18">
        <v>38</v>
      </c>
      <c r="E290" t="s">
        <v>8406</v>
      </c>
      <c r="F290">
        <v>369</v>
      </c>
    </row>
    <row r="291" spans="1:6" x14ac:dyDescent="0.35">
      <c r="A291" t="s">
        <v>8405</v>
      </c>
      <c r="B291" s="18">
        <v>15</v>
      </c>
      <c r="E291" t="s">
        <v>8406</v>
      </c>
      <c r="F291">
        <v>2</v>
      </c>
    </row>
    <row r="292" spans="1:6" x14ac:dyDescent="0.35">
      <c r="A292" t="s">
        <v>8405</v>
      </c>
      <c r="B292" s="18">
        <v>7</v>
      </c>
      <c r="E292" t="s">
        <v>8406</v>
      </c>
      <c r="F292">
        <v>0</v>
      </c>
    </row>
    <row r="293" spans="1:6" x14ac:dyDescent="0.35">
      <c r="A293" t="s">
        <v>8405</v>
      </c>
      <c r="B293" s="18">
        <v>241</v>
      </c>
      <c r="E293" t="s">
        <v>8406</v>
      </c>
      <c r="F293">
        <v>338</v>
      </c>
    </row>
    <row r="294" spans="1:6" x14ac:dyDescent="0.35">
      <c r="A294" t="s">
        <v>8405</v>
      </c>
      <c r="B294" s="18">
        <v>55</v>
      </c>
      <c r="E294" t="s">
        <v>8406</v>
      </c>
      <c r="F294">
        <v>4</v>
      </c>
    </row>
    <row r="295" spans="1:6" x14ac:dyDescent="0.35">
      <c r="A295" t="s">
        <v>8405</v>
      </c>
      <c r="B295" s="18">
        <v>171</v>
      </c>
      <c r="E295" t="s">
        <v>8406</v>
      </c>
      <c r="F295">
        <v>1</v>
      </c>
    </row>
    <row r="296" spans="1:6" x14ac:dyDescent="0.35">
      <c r="A296" t="s">
        <v>8405</v>
      </c>
      <c r="B296" s="18">
        <v>208</v>
      </c>
      <c r="E296" t="s">
        <v>8406</v>
      </c>
      <c r="F296">
        <v>28</v>
      </c>
    </row>
    <row r="297" spans="1:6" x14ac:dyDescent="0.35">
      <c r="A297" t="s">
        <v>8405</v>
      </c>
      <c r="B297" s="18">
        <v>21</v>
      </c>
      <c r="E297" t="s">
        <v>8406</v>
      </c>
      <c r="F297">
        <v>12</v>
      </c>
    </row>
    <row r="298" spans="1:6" x14ac:dyDescent="0.35">
      <c r="A298" t="s">
        <v>8405</v>
      </c>
      <c r="B298" s="18">
        <v>25</v>
      </c>
      <c r="E298" t="s">
        <v>8406</v>
      </c>
      <c r="F298">
        <v>16</v>
      </c>
    </row>
    <row r="299" spans="1:6" x14ac:dyDescent="0.35">
      <c r="A299" t="s">
        <v>8405</v>
      </c>
      <c r="B299" s="18">
        <v>52</v>
      </c>
      <c r="E299" t="s">
        <v>8406</v>
      </c>
      <c r="F299">
        <v>4</v>
      </c>
    </row>
    <row r="300" spans="1:6" x14ac:dyDescent="0.35">
      <c r="A300" t="s">
        <v>8405</v>
      </c>
      <c r="B300" s="18">
        <v>104</v>
      </c>
      <c r="E300" t="s">
        <v>8406</v>
      </c>
      <c r="F300">
        <v>4</v>
      </c>
    </row>
    <row r="301" spans="1:6" x14ac:dyDescent="0.35">
      <c r="A301" t="s">
        <v>8405</v>
      </c>
      <c r="B301" s="18">
        <v>73</v>
      </c>
      <c r="E301" t="s">
        <v>8406</v>
      </c>
      <c r="F301">
        <v>10</v>
      </c>
    </row>
    <row r="302" spans="1:6" x14ac:dyDescent="0.35">
      <c r="A302" t="s">
        <v>8405</v>
      </c>
      <c r="B302" s="18">
        <v>34</v>
      </c>
      <c r="E302" t="s">
        <v>8406</v>
      </c>
      <c r="F302">
        <v>0</v>
      </c>
    </row>
    <row r="303" spans="1:6" x14ac:dyDescent="0.35">
      <c r="A303" t="s">
        <v>8405</v>
      </c>
      <c r="B303" s="18">
        <v>56</v>
      </c>
      <c r="E303" t="s">
        <v>8406</v>
      </c>
      <c r="F303">
        <v>6</v>
      </c>
    </row>
    <row r="304" spans="1:6" x14ac:dyDescent="0.35">
      <c r="A304" t="s">
        <v>8405</v>
      </c>
      <c r="B304" s="18">
        <v>31</v>
      </c>
      <c r="E304" t="s">
        <v>8406</v>
      </c>
      <c r="F304">
        <v>0</v>
      </c>
    </row>
    <row r="305" spans="1:6" x14ac:dyDescent="0.35">
      <c r="A305" t="s">
        <v>8405</v>
      </c>
      <c r="B305" s="18">
        <v>84</v>
      </c>
      <c r="E305" t="s">
        <v>8406</v>
      </c>
      <c r="F305">
        <v>1</v>
      </c>
    </row>
    <row r="306" spans="1:6" x14ac:dyDescent="0.35">
      <c r="A306" t="s">
        <v>8405</v>
      </c>
      <c r="B306" s="18">
        <v>130</v>
      </c>
      <c r="E306" t="s">
        <v>8406</v>
      </c>
      <c r="F306">
        <v>0</v>
      </c>
    </row>
    <row r="307" spans="1:6" x14ac:dyDescent="0.35">
      <c r="A307" t="s">
        <v>8405</v>
      </c>
      <c r="B307" s="18">
        <v>12</v>
      </c>
      <c r="E307" t="s">
        <v>8406</v>
      </c>
      <c r="F307">
        <v>44</v>
      </c>
    </row>
    <row r="308" spans="1:6" x14ac:dyDescent="0.35">
      <c r="A308" t="s">
        <v>8405</v>
      </c>
      <c r="B308" s="18">
        <v>23</v>
      </c>
      <c r="E308" t="s">
        <v>8406</v>
      </c>
      <c r="F308">
        <v>0</v>
      </c>
    </row>
    <row r="309" spans="1:6" x14ac:dyDescent="0.35">
      <c r="A309" t="s">
        <v>8405</v>
      </c>
      <c r="B309" s="18">
        <v>158</v>
      </c>
      <c r="E309" t="s">
        <v>8406</v>
      </c>
      <c r="F309">
        <v>3</v>
      </c>
    </row>
    <row r="310" spans="1:6" x14ac:dyDescent="0.35">
      <c r="A310" t="s">
        <v>8405</v>
      </c>
      <c r="B310" s="18">
        <v>30</v>
      </c>
      <c r="E310" t="s">
        <v>8406</v>
      </c>
      <c r="F310">
        <v>0</v>
      </c>
    </row>
    <row r="311" spans="1:6" x14ac:dyDescent="0.35">
      <c r="A311" t="s">
        <v>8405</v>
      </c>
      <c r="B311" s="18">
        <v>18</v>
      </c>
      <c r="E311" t="s">
        <v>8406</v>
      </c>
      <c r="F311">
        <v>52</v>
      </c>
    </row>
    <row r="312" spans="1:6" x14ac:dyDescent="0.35">
      <c r="A312" t="s">
        <v>8405</v>
      </c>
      <c r="B312" s="18">
        <v>29</v>
      </c>
      <c r="E312" t="s">
        <v>8406</v>
      </c>
      <c r="F312">
        <v>0</v>
      </c>
    </row>
    <row r="313" spans="1:6" x14ac:dyDescent="0.35">
      <c r="A313" t="s">
        <v>8405</v>
      </c>
      <c r="B313" s="18">
        <v>31</v>
      </c>
      <c r="E313" t="s">
        <v>8406</v>
      </c>
      <c r="F313">
        <v>1</v>
      </c>
    </row>
    <row r="314" spans="1:6" x14ac:dyDescent="0.35">
      <c r="A314" t="s">
        <v>8405</v>
      </c>
      <c r="B314" s="18">
        <v>173</v>
      </c>
      <c r="E314" t="s">
        <v>8406</v>
      </c>
      <c r="F314">
        <v>1</v>
      </c>
    </row>
    <row r="315" spans="1:6" x14ac:dyDescent="0.35">
      <c r="A315" t="s">
        <v>8405</v>
      </c>
      <c r="B315" s="18">
        <v>17</v>
      </c>
      <c r="E315" t="s">
        <v>8406</v>
      </c>
      <c r="F315">
        <v>2</v>
      </c>
    </row>
    <row r="316" spans="1:6" x14ac:dyDescent="0.35">
      <c r="A316" t="s">
        <v>8405</v>
      </c>
      <c r="B316" s="18">
        <v>48</v>
      </c>
      <c r="E316" t="s">
        <v>8406</v>
      </c>
      <c r="F316">
        <v>9</v>
      </c>
    </row>
    <row r="317" spans="1:6" x14ac:dyDescent="0.35">
      <c r="A317" t="s">
        <v>8405</v>
      </c>
      <c r="B317" s="18">
        <v>59</v>
      </c>
      <c r="E317" t="s">
        <v>8406</v>
      </c>
      <c r="F317">
        <v>5</v>
      </c>
    </row>
    <row r="318" spans="1:6" x14ac:dyDescent="0.35">
      <c r="A318" t="s">
        <v>8405</v>
      </c>
      <c r="B318" s="18">
        <v>39</v>
      </c>
      <c r="E318" t="s">
        <v>8406</v>
      </c>
      <c r="F318">
        <v>57</v>
      </c>
    </row>
    <row r="319" spans="1:6" x14ac:dyDescent="0.35">
      <c r="A319" t="s">
        <v>8405</v>
      </c>
      <c r="B319" s="18">
        <v>59</v>
      </c>
      <c r="E319" t="s">
        <v>8406</v>
      </c>
      <c r="F319">
        <v>3</v>
      </c>
    </row>
    <row r="320" spans="1:6" x14ac:dyDescent="0.35">
      <c r="A320" t="s">
        <v>8405</v>
      </c>
      <c r="B320" s="18">
        <v>60</v>
      </c>
      <c r="E320" t="s">
        <v>8406</v>
      </c>
      <c r="F320">
        <v>1</v>
      </c>
    </row>
    <row r="321" spans="1:6" x14ac:dyDescent="0.35">
      <c r="A321" t="s">
        <v>8405</v>
      </c>
      <c r="B321" s="18">
        <v>20</v>
      </c>
      <c r="E321" t="s">
        <v>8406</v>
      </c>
      <c r="F321">
        <v>6</v>
      </c>
    </row>
    <row r="322" spans="1:6" x14ac:dyDescent="0.35">
      <c r="A322" t="s">
        <v>8405</v>
      </c>
      <c r="B322" s="18">
        <v>2</v>
      </c>
      <c r="E322" t="s">
        <v>8406</v>
      </c>
      <c r="F322">
        <v>48</v>
      </c>
    </row>
    <row r="323" spans="1:6" x14ac:dyDescent="0.35">
      <c r="A323" t="s">
        <v>8405</v>
      </c>
      <c r="B323" s="18">
        <v>315</v>
      </c>
      <c r="E323" t="s">
        <v>8406</v>
      </c>
      <c r="F323">
        <v>2</v>
      </c>
    </row>
    <row r="324" spans="1:6" x14ac:dyDescent="0.35">
      <c r="A324" t="s">
        <v>8405</v>
      </c>
      <c r="B324" s="18">
        <v>2174</v>
      </c>
      <c r="E324" t="s">
        <v>8406</v>
      </c>
      <c r="F324">
        <v>4</v>
      </c>
    </row>
    <row r="325" spans="1:6" x14ac:dyDescent="0.35">
      <c r="A325" t="s">
        <v>8405</v>
      </c>
      <c r="B325" s="18">
        <v>152</v>
      </c>
      <c r="E325" t="s">
        <v>8406</v>
      </c>
      <c r="F325">
        <v>5</v>
      </c>
    </row>
    <row r="326" spans="1:6" x14ac:dyDescent="0.35">
      <c r="A326" t="s">
        <v>8405</v>
      </c>
      <c r="B326" s="18">
        <v>1021</v>
      </c>
      <c r="E326" t="s">
        <v>8406</v>
      </c>
      <c r="F326">
        <v>79</v>
      </c>
    </row>
    <row r="327" spans="1:6" x14ac:dyDescent="0.35">
      <c r="A327" t="s">
        <v>8405</v>
      </c>
      <c r="B327" s="18">
        <v>237</v>
      </c>
      <c r="E327" t="s">
        <v>8406</v>
      </c>
      <c r="F327">
        <v>2</v>
      </c>
    </row>
    <row r="328" spans="1:6" x14ac:dyDescent="0.35">
      <c r="A328" t="s">
        <v>8405</v>
      </c>
      <c r="B328" s="18">
        <v>27</v>
      </c>
      <c r="E328" t="s">
        <v>8406</v>
      </c>
      <c r="F328">
        <v>11</v>
      </c>
    </row>
    <row r="329" spans="1:6" x14ac:dyDescent="0.35">
      <c r="A329" t="s">
        <v>8405</v>
      </c>
      <c r="B329" s="18">
        <v>17</v>
      </c>
      <c r="E329" t="s">
        <v>8406</v>
      </c>
      <c r="F329">
        <v>11</v>
      </c>
    </row>
    <row r="330" spans="1:6" x14ac:dyDescent="0.35">
      <c r="A330" t="s">
        <v>8405</v>
      </c>
      <c r="B330" s="18">
        <v>27</v>
      </c>
      <c r="E330" t="s">
        <v>8406</v>
      </c>
      <c r="F330">
        <v>1</v>
      </c>
    </row>
    <row r="331" spans="1:6" x14ac:dyDescent="0.35">
      <c r="A331" t="s">
        <v>8405</v>
      </c>
      <c r="B331" s="18">
        <v>82</v>
      </c>
      <c r="E331" t="s">
        <v>8406</v>
      </c>
      <c r="F331">
        <v>3</v>
      </c>
    </row>
    <row r="332" spans="1:6" x14ac:dyDescent="0.35">
      <c r="A332" t="s">
        <v>8405</v>
      </c>
      <c r="B332" s="18">
        <v>48</v>
      </c>
      <c r="E332" t="s">
        <v>8406</v>
      </c>
      <c r="F332">
        <v>5</v>
      </c>
    </row>
    <row r="333" spans="1:6" x14ac:dyDescent="0.35">
      <c r="A333" t="s">
        <v>8405</v>
      </c>
      <c r="B333" s="18">
        <v>105</v>
      </c>
      <c r="E333" t="s">
        <v>8406</v>
      </c>
      <c r="F333">
        <v>12</v>
      </c>
    </row>
    <row r="334" spans="1:6" x14ac:dyDescent="0.35">
      <c r="A334" t="s">
        <v>8405</v>
      </c>
      <c r="B334" s="18">
        <v>28</v>
      </c>
      <c r="E334" t="s">
        <v>8406</v>
      </c>
      <c r="F334">
        <v>2</v>
      </c>
    </row>
    <row r="335" spans="1:6" x14ac:dyDescent="0.35">
      <c r="A335" t="s">
        <v>8405</v>
      </c>
      <c r="B335" s="18">
        <v>1107</v>
      </c>
      <c r="E335" t="s">
        <v>8406</v>
      </c>
      <c r="F335">
        <v>5</v>
      </c>
    </row>
    <row r="336" spans="1:6" x14ac:dyDescent="0.35">
      <c r="A336" t="s">
        <v>8405</v>
      </c>
      <c r="B336" s="18">
        <v>1013</v>
      </c>
      <c r="E336" t="s">
        <v>8406</v>
      </c>
      <c r="F336">
        <v>21</v>
      </c>
    </row>
    <row r="337" spans="1:6" x14ac:dyDescent="0.35">
      <c r="A337" t="s">
        <v>8405</v>
      </c>
      <c r="B337" s="18">
        <v>274</v>
      </c>
      <c r="E337" t="s">
        <v>8406</v>
      </c>
      <c r="F337">
        <v>0</v>
      </c>
    </row>
    <row r="338" spans="1:6" x14ac:dyDescent="0.35">
      <c r="A338" t="s">
        <v>8405</v>
      </c>
      <c r="B338" s="18">
        <v>87</v>
      </c>
      <c r="E338" t="s">
        <v>8406</v>
      </c>
      <c r="F338">
        <v>45</v>
      </c>
    </row>
    <row r="339" spans="1:6" x14ac:dyDescent="0.35">
      <c r="A339" t="s">
        <v>8405</v>
      </c>
      <c r="B339" s="18">
        <v>99</v>
      </c>
      <c r="E339" t="s">
        <v>8406</v>
      </c>
      <c r="F339">
        <v>29</v>
      </c>
    </row>
    <row r="340" spans="1:6" x14ac:dyDescent="0.35">
      <c r="A340" t="s">
        <v>8405</v>
      </c>
      <c r="B340" s="18">
        <v>276</v>
      </c>
      <c r="E340" t="s">
        <v>8406</v>
      </c>
      <c r="F340">
        <v>2</v>
      </c>
    </row>
    <row r="341" spans="1:6" x14ac:dyDescent="0.35">
      <c r="A341" t="s">
        <v>8405</v>
      </c>
      <c r="B341" s="18">
        <v>21</v>
      </c>
      <c r="E341" t="s">
        <v>8406</v>
      </c>
      <c r="F341">
        <v>30</v>
      </c>
    </row>
    <row r="342" spans="1:6" x14ac:dyDescent="0.35">
      <c r="A342" t="s">
        <v>8405</v>
      </c>
      <c r="B342" s="18">
        <v>41</v>
      </c>
      <c r="E342" t="s">
        <v>8406</v>
      </c>
      <c r="F342">
        <v>8</v>
      </c>
    </row>
    <row r="343" spans="1:6" x14ac:dyDescent="0.35">
      <c r="A343" t="s">
        <v>8405</v>
      </c>
      <c r="B343" s="18">
        <v>119</v>
      </c>
      <c r="E343" t="s">
        <v>8406</v>
      </c>
      <c r="F343">
        <v>1</v>
      </c>
    </row>
    <row r="344" spans="1:6" x14ac:dyDescent="0.35">
      <c r="A344" t="s">
        <v>8405</v>
      </c>
      <c r="B344" s="18">
        <v>153</v>
      </c>
      <c r="E344" t="s">
        <v>8406</v>
      </c>
      <c r="F344">
        <v>14</v>
      </c>
    </row>
    <row r="345" spans="1:6" x14ac:dyDescent="0.35">
      <c r="A345" t="s">
        <v>8405</v>
      </c>
      <c r="B345" s="18">
        <v>100</v>
      </c>
      <c r="E345" t="s">
        <v>8406</v>
      </c>
      <c r="F345">
        <v>24</v>
      </c>
    </row>
    <row r="346" spans="1:6" x14ac:dyDescent="0.35">
      <c r="A346" t="s">
        <v>8405</v>
      </c>
      <c r="B346" s="18">
        <v>143</v>
      </c>
      <c r="E346" t="s">
        <v>8406</v>
      </c>
      <c r="F346">
        <v>2</v>
      </c>
    </row>
    <row r="347" spans="1:6" x14ac:dyDescent="0.35">
      <c r="A347" t="s">
        <v>8405</v>
      </c>
      <c r="B347" s="18">
        <v>140</v>
      </c>
      <c r="E347" t="s">
        <v>8406</v>
      </c>
      <c r="F347">
        <v>21</v>
      </c>
    </row>
    <row r="348" spans="1:6" x14ac:dyDescent="0.35">
      <c r="A348" t="s">
        <v>8405</v>
      </c>
      <c r="B348" s="18">
        <v>35</v>
      </c>
      <c r="E348" t="s">
        <v>8406</v>
      </c>
      <c r="F348">
        <v>7</v>
      </c>
    </row>
    <row r="349" spans="1:6" x14ac:dyDescent="0.35">
      <c r="A349" t="s">
        <v>8405</v>
      </c>
      <c r="B349" s="18">
        <v>149</v>
      </c>
      <c r="E349" t="s">
        <v>8406</v>
      </c>
      <c r="F349">
        <v>0</v>
      </c>
    </row>
    <row r="350" spans="1:6" x14ac:dyDescent="0.35">
      <c r="A350" t="s">
        <v>8405</v>
      </c>
      <c r="B350" s="18">
        <v>130</v>
      </c>
      <c r="E350" t="s">
        <v>8406</v>
      </c>
      <c r="F350">
        <v>4</v>
      </c>
    </row>
    <row r="351" spans="1:6" x14ac:dyDescent="0.35">
      <c r="A351" t="s">
        <v>8405</v>
      </c>
      <c r="B351" s="18">
        <v>120</v>
      </c>
      <c r="E351" t="s">
        <v>8406</v>
      </c>
      <c r="F351">
        <v>32</v>
      </c>
    </row>
    <row r="352" spans="1:6" x14ac:dyDescent="0.35">
      <c r="A352" t="s">
        <v>8405</v>
      </c>
      <c r="B352" s="18">
        <v>265</v>
      </c>
      <c r="E352" t="s">
        <v>8406</v>
      </c>
      <c r="F352">
        <v>4</v>
      </c>
    </row>
    <row r="353" spans="1:6" x14ac:dyDescent="0.35">
      <c r="A353" t="s">
        <v>8405</v>
      </c>
      <c r="B353" s="18">
        <v>71</v>
      </c>
      <c r="E353" t="s">
        <v>8406</v>
      </c>
      <c r="F353">
        <v>9</v>
      </c>
    </row>
    <row r="354" spans="1:6" x14ac:dyDescent="0.35">
      <c r="A354" t="s">
        <v>8405</v>
      </c>
      <c r="B354" s="18">
        <v>13</v>
      </c>
      <c r="E354" t="s">
        <v>8406</v>
      </c>
      <c r="F354">
        <v>17</v>
      </c>
    </row>
    <row r="355" spans="1:6" x14ac:dyDescent="0.35">
      <c r="A355" t="s">
        <v>8405</v>
      </c>
      <c r="B355" s="18">
        <v>169</v>
      </c>
      <c r="E355" t="s">
        <v>8406</v>
      </c>
      <c r="F355">
        <v>5</v>
      </c>
    </row>
    <row r="356" spans="1:6" x14ac:dyDescent="0.35">
      <c r="A356" t="s">
        <v>8405</v>
      </c>
      <c r="B356" s="18">
        <v>57</v>
      </c>
      <c r="E356" t="s">
        <v>8406</v>
      </c>
      <c r="F356">
        <v>53</v>
      </c>
    </row>
    <row r="357" spans="1:6" x14ac:dyDescent="0.35">
      <c r="A357" t="s">
        <v>8405</v>
      </c>
      <c r="B357" s="18">
        <v>229</v>
      </c>
      <c r="E357" t="s">
        <v>8406</v>
      </c>
      <c r="F357">
        <v>7</v>
      </c>
    </row>
    <row r="358" spans="1:6" x14ac:dyDescent="0.35">
      <c r="A358" t="s">
        <v>8405</v>
      </c>
      <c r="B358" s="18">
        <v>108</v>
      </c>
      <c r="E358" t="s">
        <v>8406</v>
      </c>
      <c r="F358">
        <v>72</v>
      </c>
    </row>
    <row r="359" spans="1:6" x14ac:dyDescent="0.35">
      <c r="A359" t="s">
        <v>8405</v>
      </c>
      <c r="B359" s="18">
        <v>108</v>
      </c>
      <c r="E359" t="s">
        <v>8406</v>
      </c>
      <c r="F359">
        <v>0</v>
      </c>
    </row>
    <row r="360" spans="1:6" x14ac:dyDescent="0.35">
      <c r="A360" t="s">
        <v>8405</v>
      </c>
      <c r="B360" s="18">
        <v>41</v>
      </c>
      <c r="E360" t="s">
        <v>8406</v>
      </c>
      <c r="F360">
        <v>2</v>
      </c>
    </row>
    <row r="361" spans="1:6" x14ac:dyDescent="0.35">
      <c r="A361" t="s">
        <v>8405</v>
      </c>
      <c r="B361" s="18">
        <v>139</v>
      </c>
      <c r="E361" t="s">
        <v>8406</v>
      </c>
      <c r="F361">
        <v>8</v>
      </c>
    </row>
    <row r="362" spans="1:6" x14ac:dyDescent="0.35">
      <c r="A362" t="s">
        <v>8405</v>
      </c>
      <c r="B362" s="18">
        <v>19</v>
      </c>
      <c r="E362" t="s">
        <v>8406</v>
      </c>
      <c r="F362">
        <v>2</v>
      </c>
    </row>
    <row r="363" spans="1:6" x14ac:dyDescent="0.35">
      <c r="A363" t="s">
        <v>8405</v>
      </c>
      <c r="B363" s="18">
        <v>94</v>
      </c>
      <c r="E363" t="s">
        <v>8406</v>
      </c>
      <c r="F363">
        <v>0</v>
      </c>
    </row>
    <row r="364" spans="1:6" x14ac:dyDescent="0.35">
      <c r="A364" t="s">
        <v>8405</v>
      </c>
      <c r="B364" s="18">
        <v>23</v>
      </c>
      <c r="E364" t="s">
        <v>8406</v>
      </c>
      <c r="F364">
        <v>3</v>
      </c>
    </row>
    <row r="365" spans="1:6" x14ac:dyDescent="0.35">
      <c r="A365" t="s">
        <v>8405</v>
      </c>
      <c r="B365" s="18">
        <v>15</v>
      </c>
      <c r="E365" t="s">
        <v>8406</v>
      </c>
      <c r="F365">
        <v>4</v>
      </c>
    </row>
    <row r="366" spans="1:6" x14ac:dyDescent="0.35">
      <c r="A366" t="s">
        <v>8405</v>
      </c>
      <c r="B366" s="18">
        <v>62</v>
      </c>
      <c r="E366" t="s">
        <v>8406</v>
      </c>
      <c r="F366">
        <v>3</v>
      </c>
    </row>
    <row r="367" spans="1:6" x14ac:dyDescent="0.35">
      <c r="A367" t="s">
        <v>8405</v>
      </c>
      <c r="B367" s="18">
        <v>74</v>
      </c>
      <c r="E367" t="s">
        <v>8406</v>
      </c>
      <c r="F367">
        <v>6</v>
      </c>
    </row>
    <row r="368" spans="1:6" x14ac:dyDescent="0.35">
      <c r="A368" t="s">
        <v>8405</v>
      </c>
      <c r="B368" s="18">
        <v>97</v>
      </c>
      <c r="E368" t="s">
        <v>8406</v>
      </c>
      <c r="F368">
        <v>0</v>
      </c>
    </row>
    <row r="369" spans="1:6" x14ac:dyDescent="0.35">
      <c r="A369" t="s">
        <v>8405</v>
      </c>
      <c r="B369" s="18">
        <v>55</v>
      </c>
      <c r="E369" t="s">
        <v>8406</v>
      </c>
      <c r="F369">
        <v>0</v>
      </c>
    </row>
    <row r="370" spans="1:6" x14ac:dyDescent="0.35">
      <c r="A370" t="s">
        <v>8405</v>
      </c>
      <c r="B370" s="18">
        <v>44</v>
      </c>
      <c r="E370" t="s">
        <v>8406</v>
      </c>
      <c r="F370">
        <v>0</v>
      </c>
    </row>
    <row r="371" spans="1:6" x14ac:dyDescent="0.35">
      <c r="A371" t="s">
        <v>8405</v>
      </c>
      <c r="B371" s="18">
        <v>110</v>
      </c>
      <c r="E371" t="s">
        <v>8406</v>
      </c>
      <c r="F371">
        <v>8</v>
      </c>
    </row>
    <row r="372" spans="1:6" x14ac:dyDescent="0.35">
      <c r="A372" t="s">
        <v>8405</v>
      </c>
      <c r="B372" s="18">
        <v>59</v>
      </c>
      <c r="E372" t="s">
        <v>8406</v>
      </c>
      <c r="F372">
        <v>5</v>
      </c>
    </row>
    <row r="373" spans="1:6" x14ac:dyDescent="0.35">
      <c r="A373" t="s">
        <v>8405</v>
      </c>
      <c r="B373" s="18">
        <v>62</v>
      </c>
      <c r="E373" t="s">
        <v>8406</v>
      </c>
      <c r="F373">
        <v>0</v>
      </c>
    </row>
    <row r="374" spans="1:6" x14ac:dyDescent="0.35">
      <c r="A374" t="s">
        <v>8405</v>
      </c>
      <c r="B374" s="18">
        <v>105</v>
      </c>
      <c r="E374" t="s">
        <v>8406</v>
      </c>
      <c r="F374">
        <v>2</v>
      </c>
    </row>
    <row r="375" spans="1:6" x14ac:dyDescent="0.35">
      <c r="A375" t="s">
        <v>8405</v>
      </c>
      <c r="B375" s="18">
        <v>26</v>
      </c>
      <c r="E375" t="s">
        <v>8406</v>
      </c>
      <c r="F375">
        <v>24</v>
      </c>
    </row>
    <row r="376" spans="1:6" x14ac:dyDescent="0.35">
      <c r="A376" t="s">
        <v>8405</v>
      </c>
      <c r="B376" s="18">
        <v>49</v>
      </c>
      <c r="E376" t="s">
        <v>8406</v>
      </c>
      <c r="F376">
        <v>0</v>
      </c>
    </row>
    <row r="377" spans="1:6" x14ac:dyDescent="0.35">
      <c r="A377" t="s">
        <v>8405</v>
      </c>
      <c r="B377" s="18">
        <v>68</v>
      </c>
      <c r="E377" t="s">
        <v>8406</v>
      </c>
      <c r="F377">
        <v>9</v>
      </c>
    </row>
    <row r="378" spans="1:6" x14ac:dyDescent="0.35">
      <c r="A378" t="s">
        <v>8405</v>
      </c>
      <c r="B378" s="18">
        <v>22</v>
      </c>
      <c r="E378" t="s">
        <v>8406</v>
      </c>
      <c r="F378">
        <v>0</v>
      </c>
    </row>
    <row r="379" spans="1:6" x14ac:dyDescent="0.35">
      <c r="A379" t="s">
        <v>8405</v>
      </c>
      <c r="B379" s="18">
        <v>18</v>
      </c>
      <c r="E379" t="s">
        <v>8406</v>
      </c>
      <c r="F379">
        <v>1</v>
      </c>
    </row>
    <row r="380" spans="1:6" x14ac:dyDescent="0.35">
      <c r="A380" t="s">
        <v>8405</v>
      </c>
      <c r="B380" s="18">
        <v>19</v>
      </c>
      <c r="E380" t="s">
        <v>8406</v>
      </c>
      <c r="F380">
        <v>10</v>
      </c>
    </row>
    <row r="381" spans="1:6" x14ac:dyDescent="0.35">
      <c r="A381" t="s">
        <v>8405</v>
      </c>
      <c r="B381" s="18">
        <v>99</v>
      </c>
      <c r="E381" t="s">
        <v>8406</v>
      </c>
      <c r="F381">
        <v>1</v>
      </c>
    </row>
    <row r="382" spans="1:6" x14ac:dyDescent="0.35">
      <c r="A382" t="s">
        <v>8405</v>
      </c>
      <c r="B382" s="18">
        <v>27</v>
      </c>
      <c r="E382" t="s">
        <v>8406</v>
      </c>
      <c r="F382">
        <v>0</v>
      </c>
    </row>
    <row r="383" spans="1:6" x14ac:dyDescent="0.35">
      <c r="A383" t="s">
        <v>8405</v>
      </c>
      <c r="B383" s="18">
        <v>25</v>
      </c>
      <c r="E383" t="s">
        <v>8406</v>
      </c>
      <c r="F383">
        <v>20</v>
      </c>
    </row>
    <row r="384" spans="1:6" x14ac:dyDescent="0.35">
      <c r="A384" t="s">
        <v>8405</v>
      </c>
      <c r="B384" s="18">
        <v>14</v>
      </c>
      <c r="E384" t="s">
        <v>8406</v>
      </c>
      <c r="F384">
        <v>30</v>
      </c>
    </row>
    <row r="385" spans="1:6" x14ac:dyDescent="0.35">
      <c r="A385" t="s">
        <v>8405</v>
      </c>
      <c r="B385" s="18">
        <v>35</v>
      </c>
      <c r="E385" t="s">
        <v>8406</v>
      </c>
      <c r="F385">
        <v>6</v>
      </c>
    </row>
    <row r="386" spans="1:6" x14ac:dyDescent="0.35">
      <c r="A386" t="s">
        <v>8405</v>
      </c>
      <c r="B386" s="18">
        <v>10</v>
      </c>
      <c r="E386" t="s">
        <v>8406</v>
      </c>
      <c r="F386">
        <v>15</v>
      </c>
    </row>
    <row r="387" spans="1:6" x14ac:dyDescent="0.35">
      <c r="A387" t="s">
        <v>8405</v>
      </c>
      <c r="B387" s="18">
        <v>29</v>
      </c>
      <c r="E387" t="s">
        <v>8406</v>
      </c>
      <c r="F387">
        <v>5</v>
      </c>
    </row>
    <row r="388" spans="1:6" x14ac:dyDescent="0.35">
      <c r="A388" t="s">
        <v>8405</v>
      </c>
      <c r="B388" s="18">
        <v>44</v>
      </c>
      <c r="E388" t="s">
        <v>8406</v>
      </c>
      <c r="F388">
        <v>0</v>
      </c>
    </row>
    <row r="389" spans="1:6" x14ac:dyDescent="0.35">
      <c r="A389" t="s">
        <v>8405</v>
      </c>
      <c r="B389" s="18">
        <v>17</v>
      </c>
      <c r="E389" t="s">
        <v>8406</v>
      </c>
      <c r="F389">
        <v>0</v>
      </c>
    </row>
    <row r="390" spans="1:6" x14ac:dyDescent="0.35">
      <c r="A390" t="s">
        <v>8405</v>
      </c>
      <c r="B390" s="18">
        <v>34</v>
      </c>
      <c r="E390" t="s">
        <v>8406</v>
      </c>
      <c r="F390">
        <v>28</v>
      </c>
    </row>
    <row r="391" spans="1:6" x14ac:dyDescent="0.35">
      <c r="A391" t="s">
        <v>8405</v>
      </c>
      <c r="B391" s="18">
        <v>14</v>
      </c>
      <c r="E391" t="s">
        <v>8406</v>
      </c>
      <c r="F391">
        <v>0</v>
      </c>
    </row>
    <row r="392" spans="1:6" x14ac:dyDescent="0.35">
      <c r="A392" t="s">
        <v>8405</v>
      </c>
      <c r="B392" s="18">
        <v>156</v>
      </c>
      <c r="E392" t="s">
        <v>8406</v>
      </c>
      <c r="F392">
        <v>5</v>
      </c>
    </row>
    <row r="393" spans="1:6" x14ac:dyDescent="0.35">
      <c r="A393" t="s">
        <v>8405</v>
      </c>
      <c r="B393" s="18">
        <v>128</v>
      </c>
      <c r="E393" t="s">
        <v>8406</v>
      </c>
      <c r="F393">
        <v>7</v>
      </c>
    </row>
    <row r="394" spans="1:6" x14ac:dyDescent="0.35">
      <c r="A394" t="s">
        <v>8405</v>
      </c>
      <c r="B394" s="18">
        <v>60</v>
      </c>
      <c r="E394" t="s">
        <v>8406</v>
      </c>
      <c r="F394">
        <v>30</v>
      </c>
    </row>
    <row r="395" spans="1:6" x14ac:dyDescent="0.35">
      <c r="A395" t="s">
        <v>8405</v>
      </c>
      <c r="B395" s="18">
        <v>32</v>
      </c>
      <c r="E395" t="s">
        <v>8406</v>
      </c>
      <c r="F395">
        <v>2</v>
      </c>
    </row>
    <row r="396" spans="1:6" x14ac:dyDescent="0.35">
      <c r="A396" t="s">
        <v>8405</v>
      </c>
      <c r="B396" s="18">
        <v>53</v>
      </c>
      <c r="E396" t="s">
        <v>8406</v>
      </c>
      <c r="F396">
        <v>30</v>
      </c>
    </row>
    <row r="397" spans="1:6" x14ac:dyDescent="0.35">
      <c r="A397" t="s">
        <v>8405</v>
      </c>
      <c r="B397" s="18">
        <v>184</v>
      </c>
      <c r="E397" t="s">
        <v>8406</v>
      </c>
      <c r="F397">
        <v>2</v>
      </c>
    </row>
    <row r="398" spans="1:6" x14ac:dyDescent="0.35">
      <c r="A398" t="s">
        <v>8405</v>
      </c>
      <c r="B398" s="18">
        <v>90</v>
      </c>
      <c r="E398" t="s">
        <v>8406</v>
      </c>
      <c r="F398">
        <v>0</v>
      </c>
    </row>
    <row r="399" spans="1:6" x14ac:dyDescent="0.35">
      <c r="A399" t="s">
        <v>8405</v>
      </c>
      <c r="B399" s="18">
        <v>71</v>
      </c>
      <c r="E399" t="s">
        <v>8406</v>
      </c>
      <c r="F399">
        <v>2</v>
      </c>
    </row>
    <row r="400" spans="1:6" x14ac:dyDescent="0.35">
      <c r="A400" t="s">
        <v>8405</v>
      </c>
      <c r="B400" s="18">
        <v>87</v>
      </c>
      <c r="E400" t="s">
        <v>8406</v>
      </c>
      <c r="F400">
        <v>1</v>
      </c>
    </row>
    <row r="401" spans="1:6" x14ac:dyDescent="0.35">
      <c r="A401" t="s">
        <v>8405</v>
      </c>
      <c r="B401" s="18">
        <v>28</v>
      </c>
      <c r="E401" t="s">
        <v>8406</v>
      </c>
      <c r="F401">
        <v>2</v>
      </c>
    </row>
    <row r="402" spans="1:6" x14ac:dyDescent="0.35">
      <c r="A402" t="s">
        <v>8405</v>
      </c>
      <c r="B402" s="18">
        <v>56</v>
      </c>
      <c r="E402" t="s">
        <v>8406</v>
      </c>
      <c r="F402">
        <v>14</v>
      </c>
    </row>
    <row r="403" spans="1:6" x14ac:dyDescent="0.35">
      <c r="A403" t="s">
        <v>8405</v>
      </c>
      <c r="B403" s="18">
        <v>51</v>
      </c>
      <c r="E403" t="s">
        <v>8406</v>
      </c>
      <c r="F403">
        <v>31</v>
      </c>
    </row>
    <row r="404" spans="1:6" x14ac:dyDescent="0.35">
      <c r="A404" t="s">
        <v>8405</v>
      </c>
      <c r="B404" s="18">
        <v>75</v>
      </c>
      <c r="E404" t="s">
        <v>8406</v>
      </c>
      <c r="F404">
        <v>16</v>
      </c>
    </row>
    <row r="405" spans="1:6" x14ac:dyDescent="0.35">
      <c r="A405" t="s">
        <v>8405</v>
      </c>
      <c r="B405" s="18">
        <v>38</v>
      </c>
      <c r="E405" t="s">
        <v>8406</v>
      </c>
      <c r="F405">
        <v>12</v>
      </c>
    </row>
    <row r="406" spans="1:6" x14ac:dyDescent="0.35">
      <c r="A406" t="s">
        <v>8405</v>
      </c>
      <c r="B406" s="18">
        <v>18</v>
      </c>
      <c r="E406" t="s">
        <v>8406</v>
      </c>
      <c r="F406">
        <v>96</v>
      </c>
    </row>
    <row r="407" spans="1:6" x14ac:dyDescent="0.35">
      <c r="A407" t="s">
        <v>8405</v>
      </c>
      <c r="B407" s="18">
        <v>54</v>
      </c>
      <c r="E407" t="s">
        <v>8406</v>
      </c>
      <c r="F407">
        <v>16</v>
      </c>
    </row>
    <row r="408" spans="1:6" x14ac:dyDescent="0.35">
      <c r="A408" t="s">
        <v>8405</v>
      </c>
      <c r="B408" s="18">
        <v>71</v>
      </c>
      <c r="E408" t="s">
        <v>8406</v>
      </c>
      <c r="F408">
        <v>5</v>
      </c>
    </row>
    <row r="409" spans="1:6" x14ac:dyDescent="0.35">
      <c r="A409" t="s">
        <v>8405</v>
      </c>
      <c r="B409" s="18">
        <v>57</v>
      </c>
      <c r="E409" t="s">
        <v>8406</v>
      </c>
      <c r="F409">
        <v>0</v>
      </c>
    </row>
    <row r="410" spans="1:6" x14ac:dyDescent="0.35">
      <c r="A410" t="s">
        <v>8405</v>
      </c>
      <c r="B410" s="18">
        <v>43</v>
      </c>
      <c r="E410" t="s">
        <v>8406</v>
      </c>
      <c r="F410">
        <v>8</v>
      </c>
    </row>
    <row r="411" spans="1:6" x14ac:dyDescent="0.35">
      <c r="A411" t="s">
        <v>8405</v>
      </c>
      <c r="B411" s="18">
        <v>52</v>
      </c>
      <c r="E411" t="s">
        <v>8406</v>
      </c>
      <c r="F411">
        <v>7</v>
      </c>
    </row>
    <row r="412" spans="1:6" x14ac:dyDescent="0.35">
      <c r="A412" t="s">
        <v>8405</v>
      </c>
      <c r="B412" s="18">
        <v>27</v>
      </c>
      <c r="E412" t="s">
        <v>8406</v>
      </c>
      <c r="F412">
        <v>24</v>
      </c>
    </row>
    <row r="413" spans="1:6" x14ac:dyDescent="0.35">
      <c r="A413" t="s">
        <v>8405</v>
      </c>
      <c r="B413" s="18">
        <v>12</v>
      </c>
      <c r="E413" t="s">
        <v>8406</v>
      </c>
      <c r="F413">
        <v>121</v>
      </c>
    </row>
    <row r="414" spans="1:6" x14ac:dyDescent="0.35">
      <c r="A414" t="s">
        <v>8405</v>
      </c>
      <c r="B414" s="18">
        <v>33</v>
      </c>
      <c r="E414" t="s">
        <v>8406</v>
      </c>
      <c r="F414">
        <v>196</v>
      </c>
    </row>
    <row r="415" spans="1:6" x14ac:dyDescent="0.35">
      <c r="A415" t="s">
        <v>8405</v>
      </c>
      <c r="B415" s="18">
        <v>96</v>
      </c>
      <c r="E415" t="s">
        <v>8406</v>
      </c>
      <c r="F415">
        <v>5</v>
      </c>
    </row>
    <row r="416" spans="1:6" x14ac:dyDescent="0.35">
      <c r="A416" t="s">
        <v>8405</v>
      </c>
      <c r="B416" s="18">
        <v>28</v>
      </c>
      <c r="E416" t="s">
        <v>8406</v>
      </c>
      <c r="F416">
        <v>73</v>
      </c>
    </row>
    <row r="417" spans="1:6" x14ac:dyDescent="0.35">
      <c r="A417" t="s">
        <v>8405</v>
      </c>
      <c r="B417" s="18">
        <v>43</v>
      </c>
      <c r="E417" t="s">
        <v>8406</v>
      </c>
      <c r="F417">
        <v>93</v>
      </c>
    </row>
    <row r="418" spans="1:6" x14ac:dyDescent="0.35">
      <c r="A418" t="s">
        <v>8405</v>
      </c>
      <c r="B418" s="18">
        <v>205</v>
      </c>
      <c r="E418" t="s">
        <v>8406</v>
      </c>
      <c r="F418">
        <v>17</v>
      </c>
    </row>
    <row r="419" spans="1:6" x14ac:dyDescent="0.35">
      <c r="A419" t="s">
        <v>8405</v>
      </c>
      <c r="B419" s="18">
        <v>23</v>
      </c>
      <c r="E419" t="s">
        <v>8406</v>
      </c>
      <c r="F419">
        <v>7</v>
      </c>
    </row>
    <row r="420" spans="1:6" x14ac:dyDescent="0.35">
      <c r="A420" t="s">
        <v>8405</v>
      </c>
      <c r="B420" s="18">
        <v>19</v>
      </c>
      <c r="E420" t="s">
        <v>8406</v>
      </c>
      <c r="F420">
        <v>17</v>
      </c>
    </row>
    <row r="421" spans="1:6" x14ac:dyDescent="0.35">
      <c r="A421" t="s">
        <v>8405</v>
      </c>
      <c r="B421" s="18">
        <v>14</v>
      </c>
      <c r="E421" t="s">
        <v>8406</v>
      </c>
      <c r="F421">
        <v>171</v>
      </c>
    </row>
    <row r="422" spans="1:6" x14ac:dyDescent="0.35">
      <c r="A422" t="s">
        <v>8405</v>
      </c>
      <c r="B422" s="18">
        <v>38</v>
      </c>
      <c r="E422" t="s">
        <v>8406</v>
      </c>
      <c r="F422">
        <v>188</v>
      </c>
    </row>
    <row r="423" spans="1:6" x14ac:dyDescent="0.35">
      <c r="A423" t="s">
        <v>8405</v>
      </c>
      <c r="B423" s="18">
        <v>78</v>
      </c>
      <c r="E423" t="s">
        <v>8406</v>
      </c>
      <c r="F423">
        <v>110</v>
      </c>
    </row>
    <row r="424" spans="1:6" x14ac:dyDescent="0.35">
      <c r="A424" t="s">
        <v>8405</v>
      </c>
      <c r="B424" s="18">
        <v>69</v>
      </c>
      <c r="E424" t="s">
        <v>8406</v>
      </c>
      <c r="F424">
        <v>37</v>
      </c>
    </row>
    <row r="425" spans="1:6" x14ac:dyDescent="0.35">
      <c r="A425" t="s">
        <v>8405</v>
      </c>
      <c r="B425" s="18">
        <v>33</v>
      </c>
      <c r="E425" t="s">
        <v>8406</v>
      </c>
      <c r="F425">
        <v>9</v>
      </c>
    </row>
    <row r="426" spans="1:6" x14ac:dyDescent="0.35">
      <c r="A426" t="s">
        <v>8405</v>
      </c>
      <c r="B426" s="18">
        <v>54</v>
      </c>
      <c r="E426" t="s">
        <v>8406</v>
      </c>
      <c r="F426">
        <v>29</v>
      </c>
    </row>
    <row r="427" spans="1:6" x14ac:dyDescent="0.35">
      <c r="A427" t="s">
        <v>8405</v>
      </c>
      <c r="B427" s="18">
        <v>99</v>
      </c>
      <c r="E427" t="s">
        <v>8406</v>
      </c>
      <c r="F427">
        <v>6</v>
      </c>
    </row>
    <row r="428" spans="1:6" x14ac:dyDescent="0.35">
      <c r="A428" t="s">
        <v>8405</v>
      </c>
      <c r="B428" s="18">
        <v>49</v>
      </c>
      <c r="E428" t="s">
        <v>8406</v>
      </c>
      <c r="F428">
        <v>30</v>
      </c>
    </row>
    <row r="429" spans="1:6" x14ac:dyDescent="0.35">
      <c r="A429" t="s">
        <v>8405</v>
      </c>
      <c r="B429" s="18">
        <v>11</v>
      </c>
      <c r="E429" t="s">
        <v>8406</v>
      </c>
      <c r="F429">
        <v>81</v>
      </c>
    </row>
    <row r="430" spans="1:6" x14ac:dyDescent="0.35">
      <c r="A430" t="s">
        <v>8405</v>
      </c>
      <c r="B430" s="18">
        <v>38</v>
      </c>
      <c r="E430" t="s">
        <v>8406</v>
      </c>
      <c r="F430">
        <v>4</v>
      </c>
    </row>
    <row r="431" spans="1:6" x14ac:dyDescent="0.35">
      <c r="A431" t="s">
        <v>8405</v>
      </c>
      <c r="B431" s="18">
        <v>16</v>
      </c>
      <c r="E431" t="s">
        <v>8406</v>
      </c>
      <c r="F431">
        <v>11</v>
      </c>
    </row>
    <row r="432" spans="1:6" x14ac:dyDescent="0.35">
      <c r="A432" t="s">
        <v>8405</v>
      </c>
      <c r="B432" s="18">
        <v>32</v>
      </c>
      <c r="E432" t="s">
        <v>8406</v>
      </c>
      <c r="F432">
        <v>14</v>
      </c>
    </row>
    <row r="433" spans="1:6" x14ac:dyDescent="0.35">
      <c r="A433" t="s">
        <v>8405</v>
      </c>
      <c r="B433" s="18">
        <v>20</v>
      </c>
      <c r="E433" t="s">
        <v>8406</v>
      </c>
      <c r="F433">
        <v>5</v>
      </c>
    </row>
    <row r="434" spans="1:6" x14ac:dyDescent="0.35">
      <c r="A434" t="s">
        <v>8405</v>
      </c>
      <c r="B434" s="18">
        <v>154</v>
      </c>
      <c r="E434" t="s">
        <v>8406</v>
      </c>
      <c r="F434">
        <v>45</v>
      </c>
    </row>
    <row r="435" spans="1:6" x14ac:dyDescent="0.35">
      <c r="A435" t="s">
        <v>8405</v>
      </c>
      <c r="B435" s="18">
        <v>41</v>
      </c>
      <c r="E435" t="s">
        <v>8406</v>
      </c>
      <c r="F435">
        <v>8</v>
      </c>
    </row>
    <row r="436" spans="1:6" x14ac:dyDescent="0.35">
      <c r="A436" t="s">
        <v>8405</v>
      </c>
      <c r="B436" s="18">
        <v>75</v>
      </c>
      <c r="E436" t="s">
        <v>8406</v>
      </c>
      <c r="F436">
        <v>3</v>
      </c>
    </row>
    <row r="437" spans="1:6" x14ac:dyDescent="0.35">
      <c r="A437" t="s">
        <v>8405</v>
      </c>
      <c r="B437" s="18">
        <v>40</v>
      </c>
      <c r="E437" t="s">
        <v>8406</v>
      </c>
      <c r="F437">
        <v>24</v>
      </c>
    </row>
    <row r="438" spans="1:6" x14ac:dyDescent="0.35">
      <c r="A438" t="s">
        <v>8405</v>
      </c>
      <c r="B438" s="18">
        <v>46</v>
      </c>
      <c r="E438" t="s">
        <v>8406</v>
      </c>
      <c r="F438">
        <v>18</v>
      </c>
    </row>
    <row r="439" spans="1:6" x14ac:dyDescent="0.35">
      <c r="A439" t="s">
        <v>8405</v>
      </c>
      <c r="B439" s="18">
        <v>62</v>
      </c>
      <c r="E439" t="s">
        <v>8406</v>
      </c>
      <c r="F439">
        <v>12</v>
      </c>
    </row>
    <row r="440" spans="1:6" x14ac:dyDescent="0.35">
      <c r="A440" t="s">
        <v>8405</v>
      </c>
      <c r="B440" s="18">
        <v>61</v>
      </c>
      <c r="E440" t="s">
        <v>8406</v>
      </c>
      <c r="F440">
        <v>123</v>
      </c>
    </row>
    <row r="441" spans="1:6" x14ac:dyDescent="0.35">
      <c r="A441" t="s">
        <v>8405</v>
      </c>
      <c r="B441" s="18">
        <v>96</v>
      </c>
      <c r="E441" t="s">
        <v>8406</v>
      </c>
      <c r="F441">
        <v>96</v>
      </c>
    </row>
    <row r="442" spans="1:6" x14ac:dyDescent="0.35">
      <c r="A442" t="s">
        <v>8405</v>
      </c>
      <c r="B442" s="18">
        <v>190</v>
      </c>
      <c r="E442" t="s">
        <v>8406</v>
      </c>
      <c r="F442">
        <v>31</v>
      </c>
    </row>
    <row r="443" spans="1:6" x14ac:dyDescent="0.35">
      <c r="A443" t="s">
        <v>8405</v>
      </c>
      <c r="B443" s="18">
        <v>94</v>
      </c>
      <c r="E443" t="s">
        <v>8406</v>
      </c>
      <c r="F443">
        <v>4</v>
      </c>
    </row>
    <row r="444" spans="1:6" x14ac:dyDescent="0.35">
      <c r="A444" t="s">
        <v>8405</v>
      </c>
      <c r="B444" s="18">
        <v>39</v>
      </c>
      <c r="E444" t="s">
        <v>8406</v>
      </c>
      <c r="F444">
        <v>3</v>
      </c>
    </row>
    <row r="445" spans="1:6" x14ac:dyDescent="0.35">
      <c r="A445" t="s">
        <v>8405</v>
      </c>
      <c r="B445" s="18">
        <v>127</v>
      </c>
      <c r="E445" t="s">
        <v>8406</v>
      </c>
      <c r="F445">
        <v>179</v>
      </c>
    </row>
    <row r="446" spans="1:6" x14ac:dyDescent="0.35">
      <c r="A446" t="s">
        <v>8405</v>
      </c>
      <c r="B446" s="18">
        <v>159</v>
      </c>
      <c r="E446" t="s">
        <v>8406</v>
      </c>
      <c r="F446">
        <v>3</v>
      </c>
    </row>
    <row r="447" spans="1:6" x14ac:dyDescent="0.35">
      <c r="A447" t="s">
        <v>8405</v>
      </c>
      <c r="B447" s="18">
        <v>177</v>
      </c>
      <c r="E447" t="s">
        <v>8406</v>
      </c>
      <c r="F447">
        <v>23</v>
      </c>
    </row>
    <row r="448" spans="1:6" x14ac:dyDescent="0.35">
      <c r="A448" t="s">
        <v>8405</v>
      </c>
      <c r="B448" s="18">
        <v>47</v>
      </c>
      <c r="E448" t="s">
        <v>8406</v>
      </c>
      <c r="F448">
        <v>23</v>
      </c>
    </row>
    <row r="449" spans="1:6" x14ac:dyDescent="0.35">
      <c r="A449" t="s">
        <v>8405</v>
      </c>
      <c r="B449" s="18">
        <v>1</v>
      </c>
      <c r="E449" t="s">
        <v>8406</v>
      </c>
      <c r="F449">
        <v>41</v>
      </c>
    </row>
    <row r="450" spans="1:6" x14ac:dyDescent="0.35">
      <c r="A450" t="s">
        <v>8405</v>
      </c>
      <c r="B450" s="18">
        <v>16</v>
      </c>
      <c r="E450" t="s">
        <v>8406</v>
      </c>
      <c r="F450">
        <v>0</v>
      </c>
    </row>
    <row r="451" spans="1:6" x14ac:dyDescent="0.35">
      <c r="A451" t="s">
        <v>8405</v>
      </c>
      <c r="B451" s="18">
        <v>115</v>
      </c>
      <c r="E451" t="s">
        <v>8406</v>
      </c>
      <c r="F451">
        <v>32</v>
      </c>
    </row>
    <row r="452" spans="1:6" x14ac:dyDescent="0.35">
      <c r="A452" t="s">
        <v>8405</v>
      </c>
      <c r="B452" s="18">
        <v>133</v>
      </c>
      <c r="E452" t="s">
        <v>8406</v>
      </c>
      <c r="F452">
        <v>2</v>
      </c>
    </row>
    <row r="453" spans="1:6" x14ac:dyDescent="0.35">
      <c r="A453" t="s">
        <v>8405</v>
      </c>
      <c r="B453" s="18">
        <v>70</v>
      </c>
      <c r="E453" t="s">
        <v>8406</v>
      </c>
      <c r="F453">
        <v>7</v>
      </c>
    </row>
    <row r="454" spans="1:6" x14ac:dyDescent="0.35">
      <c r="A454" t="s">
        <v>8405</v>
      </c>
      <c r="B454" s="18">
        <v>62</v>
      </c>
      <c r="E454" t="s">
        <v>8406</v>
      </c>
      <c r="F454">
        <v>4</v>
      </c>
    </row>
    <row r="455" spans="1:6" x14ac:dyDescent="0.35">
      <c r="A455" t="s">
        <v>8405</v>
      </c>
      <c r="B455" s="18">
        <v>10</v>
      </c>
      <c r="E455" t="s">
        <v>8406</v>
      </c>
      <c r="F455">
        <v>196</v>
      </c>
    </row>
    <row r="456" spans="1:6" x14ac:dyDescent="0.35">
      <c r="A456" t="s">
        <v>8405</v>
      </c>
      <c r="B456" s="18">
        <v>499</v>
      </c>
      <c r="E456" t="s">
        <v>8406</v>
      </c>
      <c r="F456">
        <v>11</v>
      </c>
    </row>
    <row r="457" spans="1:6" x14ac:dyDescent="0.35">
      <c r="A457" t="s">
        <v>8405</v>
      </c>
      <c r="B457" s="18">
        <v>47</v>
      </c>
      <c r="E457" t="s">
        <v>8406</v>
      </c>
      <c r="F457">
        <v>9</v>
      </c>
    </row>
    <row r="458" spans="1:6" x14ac:dyDescent="0.35">
      <c r="A458" t="s">
        <v>8405</v>
      </c>
      <c r="B458" s="18">
        <v>28</v>
      </c>
      <c r="E458" t="s">
        <v>8406</v>
      </c>
      <c r="F458">
        <v>5</v>
      </c>
    </row>
    <row r="459" spans="1:6" x14ac:dyDescent="0.35">
      <c r="A459" t="s">
        <v>8405</v>
      </c>
      <c r="B459" s="18">
        <v>24</v>
      </c>
      <c r="E459" t="s">
        <v>8406</v>
      </c>
      <c r="F459">
        <v>8</v>
      </c>
    </row>
    <row r="460" spans="1:6" x14ac:dyDescent="0.35">
      <c r="A460" t="s">
        <v>8405</v>
      </c>
      <c r="B460" s="18">
        <v>76</v>
      </c>
      <c r="E460" t="s">
        <v>8406</v>
      </c>
      <c r="F460">
        <v>229</v>
      </c>
    </row>
    <row r="461" spans="1:6" x14ac:dyDescent="0.35">
      <c r="A461" t="s">
        <v>8405</v>
      </c>
      <c r="B461" s="18">
        <v>98</v>
      </c>
      <c r="E461" t="s">
        <v>8406</v>
      </c>
      <c r="F461">
        <v>40</v>
      </c>
    </row>
    <row r="462" spans="1:6" x14ac:dyDescent="0.35">
      <c r="A462" t="s">
        <v>8405</v>
      </c>
      <c r="B462" s="18">
        <v>30</v>
      </c>
      <c r="E462" t="s">
        <v>8406</v>
      </c>
      <c r="F462">
        <v>123</v>
      </c>
    </row>
    <row r="463" spans="1:6" x14ac:dyDescent="0.35">
      <c r="A463" t="s">
        <v>8405</v>
      </c>
      <c r="B463" s="18">
        <v>478</v>
      </c>
      <c r="E463" t="s">
        <v>8406</v>
      </c>
      <c r="F463">
        <v>5</v>
      </c>
    </row>
    <row r="464" spans="1:6" x14ac:dyDescent="0.35">
      <c r="A464" t="s">
        <v>8405</v>
      </c>
      <c r="B464" s="18">
        <v>74</v>
      </c>
      <c r="E464" t="s">
        <v>8406</v>
      </c>
      <c r="F464">
        <v>148</v>
      </c>
    </row>
    <row r="465" spans="1:6" x14ac:dyDescent="0.35">
      <c r="A465" t="s">
        <v>8405</v>
      </c>
      <c r="B465" s="18">
        <v>131</v>
      </c>
      <c r="E465" t="s">
        <v>8406</v>
      </c>
      <c r="F465">
        <v>10</v>
      </c>
    </row>
    <row r="466" spans="1:6" x14ac:dyDescent="0.35">
      <c r="A466" t="s">
        <v>8405</v>
      </c>
      <c r="B466" s="18">
        <v>61</v>
      </c>
      <c r="E466" t="s">
        <v>8406</v>
      </c>
      <c r="F466">
        <v>4</v>
      </c>
    </row>
    <row r="467" spans="1:6" x14ac:dyDescent="0.35">
      <c r="A467" t="s">
        <v>8405</v>
      </c>
      <c r="B467" s="18">
        <v>1071</v>
      </c>
      <c r="E467" t="s">
        <v>8406</v>
      </c>
      <c r="F467">
        <v>21</v>
      </c>
    </row>
    <row r="468" spans="1:6" x14ac:dyDescent="0.35">
      <c r="A468" t="s">
        <v>8405</v>
      </c>
      <c r="B468" s="18">
        <v>122</v>
      </c>
      <c r="E468" t="s">
        <v>8406</v>
      </c>
      <c r="F468">
        <v>2</v>
      </c>
    </row>
    <row r="469" spans="1:6" x14ac:dyDescent="0.35">
      <c r="A469" t="s">
        <v>8405</v>
      </c>
      <c r="B469" s="18">
        <v>111</v>
      </c>
      <c r="E469" t="s">
        <v>8406</v>
      </c>
      <c r="F469">
        <v>0</v>
      </c>
    </row>
    <row r="470" spans="1:6" x14ac:dyDescent="0.35">
      <c r="A470" t="s">
        <v>8405</v>
      </c>
      <c r="B470" s="18">
        <v>255</v>
      </c>
      <c r="E470" t="s">
        <v>8406</v>
      </c>
      <c r="F470">
        <v>4</v>
      </c>
    </row>
    <row r="471" spans="1:6" x14ac:dyDescent="0.35">
      <c r="A471" t="s">
        <v>8405</v>
      </c>
      <c r="B471" s="18">
        <v>141</v>
      </c>
      <c r="E471" t="s">
        <v>8406</v>
      </c>
      <c r="F471">
        <v>1</v>
      </c>
    </row>
    <row r="472" spans="1:6" x14ac:dyDescent="0.35">
      <c r="A472" t="s">
        <v>8405</v>
      </c>
      <c r="B472" s="18">
        <v>159</v>
      </c>
      <c r="E472" t="s">
        <v>8406</v>
      </c>
      <c r="F472">
        <v>30</v>
      </c>
    </row>
    <row r="473" spans="1:6" x14ac:dyDescent="0.35">
      <c r="A473" t="s">
        <v>8405</v>
      </c>
      <c r="B473" s="18">
        <v>99</v>
      </c>
      <c r="E473" t="s">
        <v>8406</v>
      </c>
      <c r="F473">
        <v>3</v>
      </c>
    </row>
    <row r="474" spans="1:6" x14ac:dyDescent="0.35">
      <c r="A474" t="s">
        <v>8405</v>
      </c>
      <c r="B474" s="18">
        <v>96</v>
      </c>
      <c r="E474" t="s">
        <v>8406</v>
      </c>
      <c r="F474">
        <v>975</v>
      </c>
    </row>
    <row r="475" spans="1:6" x14ac:dyDescent="0.35">
      <c r="A475" t="s">
        <v>8405</v>
      </c>
      <c r="B475" s="18">
        <v>27</v>
      </c>
      <c r="E475" t="s">
        <v>8406</v>
      </c>
      <c r="F475">
        <v>167</v>
      </c>
    </row>
    <row r="476" spans="1:6" x14ac:dyDescent="0.35">
      <c r="A476" t="s">
        <v>8405</v>
      </c>
      <c r="B476" s="18">
        <v>166</v>
      </c>
      <c r="E476" t="s">
        <v>8406</v>
      </c>
      <c r="F476">
        <v>5</v>
      </c>
    </row>
    <row r="477" spans="1:6" x14ac:dyDescent="0.35">
      <c r="A477" t="s">
        <v>8405</v>
      </c>
      <c r="B477" s="18">
        <v>76</v>
      </c>
      <c r="E477" t="s">
        <v>8406</v>
      </c>
      <c r="F477">
        <v>18</v>
      </c>
    </row>
    <row r="478" spans="1:6" x14ac:dyDescent="0.35">
      <c r="A478" t="s">
        <v>8405</v>
      </c>
      <c r="B478" s="18">
        <v>211</v>
      </c>
      <c r="E478" t="s">
        <v>8406</v>
      </c>
      <c r="F478">
        <v>98</v>
      </c>
    </row>
    <row r="479" spans="1:6" x14ac:dyDescent="0.35">
      <c r="A479" t="s">
        <v>8405</v>
      </c>
      <c r="B479" s="18">
        <v>21</v>
      </c>
      <c r="E479" t="s">
        <v>8406</v>
      </c>
      <c r="F479">
        <v>4</v>
      </c>
    </row>
    <row r="480" spans="1:6" x14ac:dyDescent="0.35">
      <c r="A480" t="s">
        <v>8405</v>
      </c>
      <c r="B480" s="18">
        <v>61</v>
      </c>
      <c r="E480" t="s">
        <v>8406</v>
      </c>
      <c r="F480">
        <v>3</v>
      </c>
    </row>
    <row r="481" spans="1:6" x14ac:dyDescent="0.35">
      <c r="A481" t="s">
        <v>8405</v>
      </c>
      <c r="B481" s="18">
        <v>30</v>
      </c>
      <c r="E481" t="s">
        <v>8406</v>
      </c>
      <c r="F481">
        <v>1</v>
      </c>
    </row>
    <row r="482" spans="1:6" x14ac:dyDescent="0.35">
      <c r="A482" t="s">
        <v>8405</v>
      </c>
      <c r="B482" s="18">
        <v>375</v>
      </c>
      <c r="E482" t="s">
        <v>8406</v>
      </c>
      <c r="F482">
        <v>0</v>
      </c>
    </row>
    <row r="483" spans="1:6" x14ac:dyDescent="0.35">
      <c r="A483" t="s">
        <v>8405</v>
      </c>
      <c r="B483" s="18">
        <v>111</v>
      </c>
      <c r="E483" t="s">
        <v>8406</v>
      </c>
      <c r="F483">
        <v>9</v>
      </c>
    </row>
    <row r="484" spans="1:6" x14ac:dyDescent="0.35">
      <c r="A484" t="s">
        <v>8405</v>
      </c>
      <c r="B484" s="18">
        <v>123</v>
      </c>
      <c r="E484" t="s">
        <v>8406</v>
      </c>
      <c r="F484">
        <v>2</v>
      </c>
    </row>
    <row r="485" spans="1:6" x14ac:dyDescent="0.35">
      <c r="A485" t="s">
        <v>8405</v>
      </c>
      <c r="B485" s="18">
        <v>70</v>
      </c>
      <c r="E485" t="s">
        <v>8406</v>
      </c>
      <c r="F485">
        <v>0</v>
      </c>
    </row>
    <row r="486" spans="1:6" x14ac:dyDescent="0.35">
      <c r="A486" t="s">
        <v>8405</v>
      </c>
      <c r="B486" s="18">
        <v>85</v>
      </c>
      <c r="E486" t="s">
        <v>8406</v>
      </c>
      <c r="F486">
        <v>147</v>
      </c>
    </row>
    <row r="487" spans="1:6" x14ac:dyDescent="0.35">
      <c r="A487" t="s">
        <v>8405</v>
      </c>
      <c r="B487" s="18">
        <v>86</v>
      </c>
      <c r="E487" t="s">
        <v>8406</v>
      </c>
      <c r="F487">
        <v>49</v>
      </c>
    </row>
    <row r="488" spans="1:6" x14ac:dyDescent="0.35">
      <c r="A488" t="s">
        <v>8405</v>
      </c>
      <c r="B488" s="18">
        <v>13</v>
      </c>
      <c r="E488" t="s">
        <v>8406</v>
      </c>
      <c r="F488">
        <v>1</v>
      </c>
    </row>
    <row r="489" spans="1:6" x14ac:dyDescent="0.35">
      <c r="A489" t="s">
        <v>8405</v>
      </c>
      <c r="B489" s="18">
        <v>33</v>
      </c>
      <c r="E489" t="s">
        <v>8406</v>
      </c>
      <c r="F489">
        <v>2</v>
      </c>
    </row>
    <row r="490" spans="1:6" x14ac:dyDescent="0.35">
      <c r="A490" t="s">
        <v>8405</v>
      </c>
      <c r="B490" s="18">
        <v>15</v>
      </c>
      <c r="E490" t="s">
        <v>8406</v>
      </c>
      <c r="F490">
        <v>7</v>
      </c>
    </row>
    <row r="491" spans="1:6" x14ac:dyDescent="0.35">
      <c r="A491" t="s">
        <v>8405</v>
      </c>
      <c r="B491" s="18">
        <v>273</v>
      </c>
      <c r="E491" t="s">
        <v>8406</v>
      </c>
      <c r="F491">
        <v>4</v>
      </c>
    </row>
    <row r="492" spans="1:6" x14ac:dyDescent="0.35">
      <c r="A492" t="s">
        <v>8405</v>
      </c>
      <c r="B492" s="18">
        <v>714</v>
      </c>
      <c r="E492" t="s">
        <v>8406</v>
      </c>
      <c r="F492">
        <v>27</v>
      </c>
    </row>
    <row r="493" spans="1:6" x14ac:dyDescent="0.35">
      <c r="A493" t="s">
        <v>8405</v>
      </c>
      <c r="B493" s="18">
        <v>170</v>
      </c>
      <c r="E493" t="s">
        <v>8406</v>
      </c>
      <c r="F493">
        <v>94</v>
      </c>
    </row>
    <row r="494" spans="1:6" x14ac:dyDescent="0.35">
      <c r="A494" t="s">
        <v>8405</v>
      </c>
      <c r="B494" s="18">
        <v>512</v>
      </c>
      <c r="E494" t="s">
        <v>8406</v>
      </c>
      <c r="F494">
        <v>29</v>
      </c>
    </row>
    <row r="495" spans="1:6" x14ac:dyDescent="0.35">
      <c r="A495" t="s">
        <v>8405</v>
      </c>
      <c r="B495" s="18">
        <v>314</v>
      </c>
      <c r="E495" t="s">
        <v>8406</v>
      </c>
      <c r="F495">
        <v>7</v>
      </c>
    </row>
    <row r="496" spans="1:6" x14ac:dyDescent="0.35">
      <c r="A496" t="s">
        <v>8405</v>
      </c>
      <c r="B496" s="18">
        <v>167</v>
      </c>
      <c r="E496" t="s">
        <v>8406</v>
      </c>
      <c r="F496">
        <v>22</v>
      </c>
    </row>
    <row r="497" spans="1:6" x14ac:dyDescent="0.35">
      <c r="A497" t="s">
        <v>8405</v>
      </c>
      <c r="B497" s="18">
        <v>9</v>
      </c>
      <c r="E497" t="s">
        <v>8406</v>
      </c>
      <c r="F497">
        <v>1</v>
      </c>
    </row>
    <row r="498" spans="1:6" x14ac:dyDescent="0.35">
      <c r="A498" t="s">
        <v>8405</v>
      </c>
      <c r="B498" s="18">
        <v>103</v>
      </c>
      <c r="E498" t="s">
        <v>8406</v>
      </c>
      <c r="F498">
        <v>10</v>
      </c>
    </row>
    <row r="499" spans="1:6" x14ac:dyDescent="0.35">
      <c r="A499" t="s">
        <v>8405</v>
      </c>
      <c r="B499" s="18">
        <v>111</v>
      </c>
      <c r="E499" t="s">
        <v>8406</v>
      </c>
      <c r="F499">
        <v>6</v>
      </c>
    </row>
    <row r="500" spans="1:6" x14ac:dyDescent="0.35">
      <c r="A500" t="s">
        <v>8405</v>
      </c>
      <c r="B500" s="18">
        <v>271</v>
      </c>
      <c r="E500" t="s">
        <v>8406</v>
      </c>
      <c r="F500">
        <v>24</v>
      </c>
    </row>
    <row r="501" spans="1:6" x14ac:dyDescent="0.35">
      <c r="A501" t="s">
        <v>8405</v>
      </c>
      <c r="B501" s="18">
        <v>101</v>
      </c>
      <c r="E501" t="s">
        <v>8406</v>
      </c>
      <c r="F501">
        <v>15</v>
      </c>
    </row>
    <row r="502" spans="1:6" x14ac:dyDescent="0.35">
      <c r="A502" t="s">
        <v>8405</v>
      </c>
      <c r="B502" s="18">
        <v>57</v>
      </c>
      <c r="E502" t="s">
        <v>8406</v>
      </c>
      <c r="F502">
        <v>37</v>
      </c>
    </row>
    <row r="503" spans="1:6" x14ac:dyDescent="0.35">
      <c r="A503" t="s">
        <v>8405</v>
      </c>
      <c r="B503" s="18">
        <v>62</v>
      </c>
      <c r="E503" t="s">
        <v>8406</v>
      </c>
      <c r="F503">
        <v>20</v>
      </c>
    </row>
    <row r="504" spans="1:6" x14ac:dyDescent="0.35">
      <c r="A504" t="s">
        <v>8405</v>
      </c>
      <c r="B504" s="18">
        <v>32</v>
      </c>
      <c r="E504" t="s">
        <v>8406</v>
      </c>
      <c r="F504">
        <v>7</v>
      </c>
    </row>
    <row r="505" spans="1:6" x14ac:dyDescent="0.35">
      <c r="A505" t="s">
        <v>8405</v>
      </c>
      <c r="B505" s="18">
        <v>141</v>
      </c>
      <c r="E505" t="s">
        <v>8406</v>
      </c>
      <c r="F505">
        <v>0</v>
      </c>
    </row>
    <row r="506" spans="1:6" x14ac:dyDescent="0.35">
      <c r="A506" t="s">
        <v>8405</v>
      </c>
      <c r="B506" s="18">
        <v>75</v>
      </c>
      <c r="E506" t="s">
        <v>8406</v>
      </c>
      <c r="F506">
        <v>21</v>
      </c>
    </row>
    <row r="507" spans="1:6" x14ac:dyDescent="0.35">
      <c r="A507" t="s">
        <v>8405</v>
      </c>
      <c r="B507" s="18">
        <v>46</v>
      </c>
      <c r="E507" t="s">
        <v>8406</v>
      </c>
      <c r="F507">
        <v>3</v>
      </c>
    </row>
    <row r="508" spans="1:6" x14ac:dyDescent="0.35">
      <c r="A508" t="s">
        <v>8405</v>
      </c>
      <c r="B508" s="18">
        <v>103</v>
      </c>
      <c r="E508" t="s">
        <v>8406</v>
      </c>
      <c r="F508">
        <v>11</v>
      </c>
    </row>
    <row r="509" spans="1:6" x14ac:dyDescent="0.35">
      <c r="A509" t="s">
        <v>8405</v>
      </c>
      <c r="B509" s="18">
        <v>6</v>
      </c>
      <c r="E509" t="s">
        <v>8406</v>
      </c>
      <c r="F509">
        <v>1</v>
      </c>
    </row>
    <row r="510" spans="1:6" x14ac:dyDescent="0.35">
      <c r="A510" t="s">
        <v>8405</v>
      </c>
      <c r="B510" s="18">
        <v>83</v>
      </c>
      <c r="E510" t="s">
        <v>8406</v>
      </c>
      <c r="F510">
        <v>312</v>
      </c>
    </row>
    <row r="511" spans="1:6" x14ac:dyDescent="0.35">
      <c r="A511" t="s">
        <v>8405</v>
      </c>
      <c r="B511" s="18">
        <v>108</v>
      </c>
      <c r="E511" t="s">
        <v>8406</v>
      </c>
      <c r="F511">
        <v>1</v>
      </c>
    </row>
    <row r="512" spans="1:6" x14ac:dyDescent="0.35">
      <c r="A512" t="s">
        <v>8405</v>
      </c>
      <c r="B512" s="18">
        <v>25</v>
      </c>
      <c r="E512" t="s">
        <v>8406</v>
      </c>
      <c r="F512">
        <v>3</v>
      </c>
    </row>
    <row r="513" spans="1:6" x14ac:dyDescent="0.35">
      <c r="A513" t="s">
        <v>8405</v>
      </c>
      <c r="B513" s="18">
        <v>549</v>
      </c>
      <c r="E513" t="s">
        <v>8406</v>
      </c>
      <c r="F513">
        <v>4</v>
      </c>
    </row>
    <row r="514" spans="1:6" x14ac:dyDescent="0.35">
      <c r="A514" t="s">
        <v>8405</v>
      </c>
      <c r="B514" s="18">
        <v>222</v>
      </c>
      <c r="E514" t="s">
        <v>8406</v>
      </c>
      <c r="F514">
        <v>10</v>
      </c>
    </row>
    <row r="515" spans="1:6" x14ac:dyDescent="0.35">
      <c r="A515" t="s">
        <v>8405</v>
      </c>
      <c r="B515" s="18">
        <v>183</v>
      </c>
      <c r="E515" t="s">
        <v>8406</v>
      </c>
      <c r="F515">
        <v>8</v>
      </c>
    </row>
    <row r="516" spans="1:6" x14ac:dyDescent="0.35">
      <c r="A516" t="s">
        <v>8405</v>
      </c>
      <c r="B516" s="18">
        <v>89</v>
      </c>
      <c r="E516" t="s">
        <v>8406</v>
      </c>
      <c r="F516">
        <v>3</v>
      </c>
    </row>
    <row r="517" spans="1:6" x14ac:dyDescent="0.35">
      <c r="A517" t="s">
        <v>8405</v>
      </c>
      <c r="B517" s="18">
        <v>253</v>
      </c>
      <c r="E517" t="s">
        <v>8406</v>
      </c>
      <c r="F517">
        <v>1</v>
      </c>
    </row>
    <row r="518" spans="1:6" x14ac:dyDescent="0.35">
      <c r="A518" t="s">
        <v>8405</v>
      </c>
      <c r="B518" s="18">
        <v>140</v>
      </c>
      <c r="E518" t="s">
        <v>8406</v>
      </c>
      <c r="F518">
        <v>0</v>
      </c>
    </row>
    <row r="519" spans="1:6" x14ac:dyDescent="0.35">
      <c r="A519" t="s">
        <v>8405</v>
      </c>
      <c r="B519" s="18">
        <v>103</v>
      </c>
      <c r="E519" t="s">
        <v>8406</v>
      </c>
      <c r="F519">
        <v>5</v>
      </c>
    </row>
    <row r="520" spans="1:6" x14ac:dyDescent="0.35">
      <c r="A520" t="s">
        <v>8405</v>
      </c>
      <c r="B520" s="18">
        <v>138</v>
      </c>
      <c r="E520" t="s">
        <v>8406</v>
      </c>
      <c r="F520">
        <v>0</v>
      </c>
    </row>
    <row r="521" spans="1:6" x14ac:dyDescent="0.35">
      <c r="A521" t="s">
        <v>8405</v>
      </c>
      <c r="B521" s="18">
        <v>191</v>
      </c>
      <c r="E521" t="s">
        <v>8406</v>
      </c>
      <c r="F521">
        <v>3</v>
      </c>
    </row>
    <row r="522" spans="1:6" x14ac:dyDescent="0.35">
      <c r="A522" t="s">
        <v>8405</v>
      </c>
      <c r="B522" s="18">
        <v>45</v>
      </c>
      <c r="E522" t="s">
        <v>8406</v>
      </c>
      <c r="F522">
        <v>7</v>
      </c>
    </row>
    <row r="523" spans="1:6" x14ac:dyDescent="0.35">
      <c r="A523" t="s">
        <v>8405</v>
      </c>
      <c r="B523" s="18">
        <v>17</v>
      </c>
      <c r="E523" t="s">
        <v>8406</v>
      </c>
      <c r="F523">
        <v>0</v>
      </c>
    </row>
    <row r="524" spans="1:6" x14ac:dyDescent="0.35">
      <c r="A524" t="s">
        <v>8405</v>
      </c>
      <c r="B524" s="18">
        <v>31</v>
      </c>
      <c r="E524" t="s">
        <v>8406</v>
      </c>
      <c r="F524">
        <v>2</v>
      </c>
    </row>
    <row r="525" spans="1:6" x14ac:dyDescent="0.35">
      <c r="A525" t="s">
        <v>8405</v>
      </c>
      <c r="B525" s="18">
        <v>50</v>
      </c>
      <c r="E525" t="s">
        <v>8406</v>
      </c>
      <c r="F525">
        <v>23</v>
      </c>
    </row>
    <row r="526" spans="1:6" x14ac:dyDescent="0.35">
      <c r="A526" t="s">
        <v>8405</v>
      </c>
      <c r="B526" s="18">
        <v>59</v>
      </c>
      <c r="E526" t="s">
        <v>8406</v>
      </c>
      <c r="F526">
        <v>1</v>
      </c>
    </row>
    <row r="527" spans="1:6" x14ac:dyDescent="0.35">
      <c r="A527" t="s">
        <v>8405</v>
      </c>
      <c r="B527" s="18">
        <v>81</v>
      </c>
      <c r="E527" t="s">
        <v>8406</v>
      </c>
      <c r="F527">
        <v>2</v>
      </c>
    </row>
    <row r="528" spans="1:6" x14ac:dyDescent="0.35">
      <c r="A528" t="s">
        <v>8405</v>
      </c>
      <c r="B528" s="18">
        <v>508</v>
      </c>
      <c r="E528" t="s">
        <v>8406</v>
      </c>
      <c r="F528">
        <v>3</v>
      </c>
    </row>
    <row r="529" spans="1:6" x14ac:dyDescent="0.35">
      <c r="A529" t="s">
        <v>8405</v>
      </c>
      <c r="B529" s="18">
        <v>74</v>
      </c>
      <c r="E529" t="s">
        <v>8406</v>
      </c>
      <c r="F529">
        <v>0</v>
      </c>
    </row>
    <row r="530" spans="1:6" x14ac:dyDescent="0.35">
      <c r="A530" t="s">
        <v>8405</v>
      </c>
      <c r="B530" s="18">
        <v>141</v>
      </c>
      <c r="E530" t="s">
        <v>8406</v>
      </c>
      <c r="F530">
        <v>13</v>
      </c>
    </row>
    <row r="531" spans="1:6" x14ac:dyDescent="0.35">
      <c r="A531" t="s">
        <v>8405</v>
      </c>
      <c r="B531" s="18">
        <v>711</v>
      </c>
      <c r="E531" t="s">
        <v>8406</v>
      </c>
      <c r="F531">
        <v>1</v>
      </c>
    </row>
    <row r="532" spans="1:6" x14ac:dyDescent="0.35">
      <c r="A532" t="s">
        <v>8405</v>
      </c>
      <c r="B532" s="18">
        <v>141</v>
      </c>
      <c r="E532" t="s">
        <v>8406</v>
      </c>
      <c r="F532">
        <v>1</v>
      </c>
    </row>
    <row r="533" spans="1:6" x14ac:dyDescent="0.35">
      <c r="A533" t="s">
        <v>8405</v>
      </c>
      <c r="B533" s="18">
        <v>109</v>
      </c>
      <c r="E533" t="s">
        <v>8406</v>
      </c>
      <c r="F533">
        <v>1</v>
      </c>
    </row>
    <row r="534" spans="1:6" x14ac:dyDescent="0.35">
      <c r="A534" t="s">
        <v>8405</v>
      </c>
      <c r="B534" s="18">
        <v>361</v>
      </c>
      <c r="E534" t="s">
        <v>8406</v>
      </c>
      <c r="F534">
        <v>6</v>
      </c>
    </row>
    <row r="535" spans="1:6" x14ac:dyDescent="0.35">
      <c r="A535" t="s">
        <v>8405</v>
      </c>
      <c r="B535" s="18">
        <v>176</v>
      </c>
      <c r="E535" t="s">
        <v>8406</v>
      </c>
      <c r="F535">
        <v>39</v>
      </c>
    </row>
    <row r="536" spans="1:6" x14ac:dyDescent="0.35">
      <c r="A536" t="s">
        <v>8405</v>
      </c>
      <c r="B536" s="18">
        <v>670</v>
      </c>
      <c r="E536" t="s">
        <v>8406</v>
      </c>
      <c r="F536">
        <v>4</v>
      </c>
    </row>
    <row r="537" spans="1:6" x14ac:dyDescent="0.35">
      <c r="A537" t="s">
        <v>8405</v>
      </c>
      <c r="B537" s="18">
        <v>96</v>
      </c>
      <c r="E537" t="s">
        <v>8406</v>
      </c>
      <c r="F537">
        <v>1</v>
      </c>
    </row>
    <row r="538" spans="1:6" x14ac:dyDescent="0.35">
      <c r="A538" t="s">
        <v>8405</v>
      </c>
      <c r="B538" s="18">
        <v>74</v>
      </c>
      <c r="E538" t="s">
        <v>8406</v>
      </c>
      <c r="F538">
        <v>0</v>
      </c>
    </row>
    <row r="539" spans="1:6" x14ac:dyDescent="0.35">
      <c r="A539" t="s">
        <v>8405</v>
      </c>
      <c r="B539" s="18">
        <v>52</v>
      </c>
      <c r="E539" t="s">
        <v>8406</v>
      </c>
      <c r="F539">
        <v>0</v>
      </c>
    </row>
    <row r="540" spans="1:6" x14ac:dyDescent="0.35">
      <c r="A540" t="s">
        <v>8405</v>
      </c>
      <c r="B540" s="18">
        <v>105</v>
      </c>
      <c r="E540" t="s">
        <v>8406</v>
      </c>
      <c r="F540">
        <v>0</v>
      </c>
    </row>
    <row r="541" spans="1:6" x14ac:dyDescent="0.35">
      <c r="A541" t="s">
        <v>8405</v>
      </c>
      <c r="B541" s="18">
        <v>41</v>
      </c>
      <c r="E541" t="s">
        <v>8406</v>
      </c>
      <c r="F541">
        <v>8</v>
      </c>
    </row>
    <row r="542" spans="1:6" x14ac:dyDescent="0.35">
      <c r="A542" t="s">
        <v>8405</v>
      </c>
      <c r="B542" s="18">
        <v>34</v>
      </c>
      <c r="E542" t="s">
        <v>8406</v>
      </c>
      <c r="F542">
        <v>0</v>
      </c>
    </row>
    <row r="543" spans="1:6" x14ac:dyDescent="0.35">
      <c r="A543" t="s">
        <v>8405</v>
      </c>
      <c r="B543" s="18">
        <v>66</v>
      </c>
      <c r="E543" t="s">
        <v>8406</v>
      </c>
      <c r="F543">
        <v>1</v>
      </c>
    </row>
    <row r="544" spans="1:6" x14ac:dyDescent="0.35">
      <c r="A544" t="s">
        <v>8405</v>
      </c>
      <c r="B544" s="18">
        <v>50</v>
      </c>
      <c r="E544" t="s">
        <v>8406</v>
      </c>
      <c r="F544">
        <v>12</v>
      </c>
    </row>
    <row r="545" spans="1:6" x14ac:dyDescent="0.35">
      <c r="A545" t="s">
        <v>8405</v>
      </c>
      <c r="B545" s="18">
        <v>159</v>
      </c>
      <c r="E545" t="s">
        <v>8406</v>
      </c>
      <c r="F545">
        <v>0</v>
      </c>
    </row>
    <row r="546" spans="1:6" x14ac:dyDescent="0.35">
      <c r="A546" t="s">
        <v>8405</v>
      </c>
      <c r="B546" s="18">
        <v>182</v>
      </c>
      <c r="E546" t="s">
        <v>8406</v>
      </c>
      <c r="F546">
        <v>3</v>
      </c>
    </row>
    <row r="547" spans="1:6" x14ac:dyDescent="0.35">
      <c r="A547" t="s">
        <v>8405</v>
      </c>
      <c r="B547" s="18">
        <v>206</v>
      </c>
      <c r="E547" t="s">
        <v>8406</v>
      </c>
      <c r="F547">
        <v>2</v>
      </c>
    </row>
    <row r="548" spans="1:6" x14ac:dyDescent="0.35">
      <c r="A548" t="s">
        <v>8405</v>
      </c>
      <c r="B548" s="18">
        <v>169</v>
      </c>
      <c r="E548" t="s">
        <v>8406</v>
      </c>
      <c r="F548">
        <v>6</v>
      </c>
    </row>
    <row r="549" spans="1:6" x14ac:dyDescent="0.35">
      <c r="A549" t="s">
        <v>8405</v>
      </c>
      <c r="B549" s="18">
        <v>31</v>
      </c>
      <c r="E549" t="s">
        <v>8406</v>
      </c>
      <c r="F549">
        <v>0</v>
      </c>
    </row>
    <row r="550" spans="1:6" x14ac:dyDescent="0.35">
      <c r="A550" t="s">
        <v>8405</v>
      </c>
      <c r="B550" s="18">
        <v>28</v>
      </c>
      <c r="E550" t="s">
        <v>8406</v>
      </c>
      <c r="F550">
        <v>15</v>
      </c>
    </row>
    <row r="551" spans="1:6" x14ac:dyDescent="0.35">
      <c r="A551" t="s">
        <v>8405</v>
      </c>
      <c r="B551" s="18">
        <v>54</v>
      </c>
      <c r="E551" t="s">
        <v>8406</v>
      </c>
      <c r="F551">
        <v>1</v>
      </c>
    </row>
    <row r="552" spans="1:6" x14ac:dyDescent="0.35">
      <c r="A552" t="s">
        <v>8405</v>
      </c>
      <c r="B552" s="18">
        <v>467</v>
      </c>
      <c r="E552" t="s">
        <v>8406</v>
      </c>
      <c r="F552">
        <v>3</v>
      </c>
    </row>
    <row r="553" spans="1:6" x14ac:dyDescent="0.35">
      <c r="A553" t="s">
        <v>8405</v>
      </c>
      <c r="B553" s="18">
        <v>389</v>
      </c>
      <c r="E553" t="s">
        <v>8406</v>
      </c>
      <c r="F553">
        <v>8</v>
      </c>
    </row>
    <row r="554" spans="1:6" x14ac:dyDescent="0.35">
      <c r="A554" t="s">
        <v>8405</v>
      </c>
      <c r="B554" s="18">
        <v>68</v>
      </c>
      <c r="E554" t="s">
        <v>8406</v>
      </c>
      <c r="F554">
        <v>0</v>
      </c>
    </row>
    <row r="555" spans="1:6" x14ac:dyDescent="0.35">
      <c r="A555" t="s">
        <v>8405</v>
      </c>
      <c r="B555" s="18">
        <v>413</v>
      </c>
      <c r="E555" t="s">
        <v>8406</v>
      </c>
      <c r="F555">
        <v>3</v>
      </c>
    </row>
    <row r="556" spans="1:6" x14ac:dyDescent="0.35">
      <c r="A556" t="s">
        <v>8405</v>
      </c>
      <c r="B556" s="18">
        <v>190</v>
      </c>
      <c r="E556" t="s">
        <v>8406</v>
      </c>
      <c r="F556">
        <v>3</v>
      </c>
    </row>
    <row r="557" spans="1:6" x14ac:dyDescent="0.35">
      <c r="A557" t="s">
        <v>8405</v>
      </c>
      <c r="B557" s="18">
        <v>189</v>
      </c>
      <c r="E557" t="s">
        <v>8406</v>
      </c>
      <c r="F557">
        <v>0</v>
      </c>
    </row>
    <row r="558" spans="1:6" x14ac:dyDescent="0.35">
      <c r="A558" t="s">
        <v>8405</v>
      </c>
      <c r="B558" s="18">
        <v>130</v>
      </c>
      <c r="E558" t="s">
        <v>8406</v>
      </c>
      <c r="F558">
        <v>19</v>
      </c>
    </row>
    <row r="559" spans="1:6" x14ac:dyDescent="0.35">
      <c r="A559" t="s">
        <v>8405</v>
      </c>
      <c r="B559" s="18">
        <v>74</v>
      </c>
      <c r="E559" t="s">
        <v>8406</v>
      </c>
      <c r="F559">
        <v>0</v>
      </c>
    </row>
    <row r="560" spans="1:6" x14ac:dyDescent="0.35">
      <c r="A560" t="s">
        <v>8405</v>
      </c>
      <c r="B560" s="18">
        <v>274</v>
      </c>
      <c r="E560" t="s">
        <v>8406</v>
      </c>
      <c r="F560">
        <v>2</v>
      </c>
    </row>
    <row r="561" spans="1:6" x14ac:dyDescent="0.35">
      <c r="A561" t="s">
        <v>8405</v>
      </c>
      <c r="B561" s="18">
        <v>22</v>
      </c>
      <c r="E561" t="s">
        <v>8406</v>
      </c>
      <c r="F561">
        <v>0</v>
      </c>
    </row>
    <row r="562" spans="1:6" x14ac:dyDescent="0.35">
      <c r="A562" t="s">
        <v>8405</v>
      </c>
      <c r="B562" s="18">
        <v>31</v>
      </c>
      <c r="E562" t="s">
        <v>8406</v>
      </c>
      <c r="F562">
        <v>0</v>
      </c>
    </row>
    <row r="563" spans="1:6" x14ac:dyDescent="0.35">
      <c r="A563" t="s">
        <v>8405</v>
      </c>
      <c r="B563" s="18">
        <v>63</v>
      </c>
      <c r="E563" t="s">
        <v>8406</v>
      </c>
      <c r="F563">
        <v>25</v>
      </c>
    </row>
    <row r="564" spans="1:6" x14ac:dyDescent="0.35">
      <c r="A564" t="s">
        <v>8405</v>
      </c>
      <c r="B564" s="18">
        <v>20</v>
      </c>
      <c r="E564" t="s">
        <v>8406</v>
      </c>
      <c r="F564">
        <v>8</v>
      </c>
    </row>
    <row r="565" spans="1:6" x14ac:dyDescent="0.35">
      <c r="A565" t="s">
        <v>8405</v>
      </c>
      <c r="B565" s="18">
        <v>25</v>
      </c>
      <c r="E565" t="s">
        <v>8406</v>
      </c>
      <c r="F565">
        <v>16</v>
      </c>
    </row>
    <row r="566" spans="1:6" x14ac:dyDescent="0.35">
      <c r="A566" t="s">
        <v>8405</v>
      </c>
      <c r="B566" s="18">
        <v>61</v>
      </c>
      <c r="E566" t="s">
        <v>8406</v>
      </c>
      <c r="F566">
        <v>3</v>
      </c>
    </row>
    <row r="567" spans="1:6" x14ac:dyDescent="0.35">
      <c r="A567" t="s">
        <v>8405</v>
      </c>
      <c r="B567" s="18">
        <v>52</v>
      </c>
      <c r="E567" t="s">
        <v>8406</v>
      </c>
      <c r="F567">
        <v>3</v>
      </c>
    </row>
    <row r="568" spans="1:6" x14ac:dyDescent="0.35">
      <c r="A568" t="s">
        <v>8405</v>
      </c>
      <c r="B568" s="18">
        <v>86</v>
      </c>
      <c r="E568" t="s">
        <v>8406</v>
      </c>
      <c r="F568">
        <v>2</v>
      </c>
    </row>
    <row r="569" spans="1:6" x14ac:dyDescent="0.35">
      <c r="A569" t="s">
        <v>8405</v>
      </c>
      <c r="B569" s="18">
        <v>42</v>
      </c>
      <c r="E569" t="s">
        <v>8406</v>
      </c>
      <c r="F569">
        <v>1</v>
      </c>
    </row>
    <row r="570" spans="1:6" x14ac:dyDescent="0.35">
      <c r="A570" t="s">
        <v>8405</v>
      </c>
      <c r="B570" s="18">
        <v>52</v>
      </c>
      <c r="E570" t="s">
        <v>8406</v>
      </c>
      <c r="F570">
        <v>0</v>
      </c>
    </row>
    <row r="571" spans="1:6" x14ac:dyDescent="0.35">
      <c r="A571" t="s">
        <v>8405</v>
      </c>
      <c r="B571" s="18">
        <v>120</v>
      </c>
      <c r="E571" t="s">
        <v>8406</v>
      </c>
      <c r="F571">
        <v>1</v>
      </c>
    </row>
    <row r="572" spans="1:6" x14ac:dyDescent="0.35">
      <c r="A572" t="s">
        <v>8405</v>
      </c>
      <c r="B572" s="18">
        <v>22</v>
      </c>
      <c r="E572" t="s">
        <v>8406</v>
      </c>
      <c r="F572">
        <v>19</v>
      </c>
    </row>
    <row r="573" spans="1:6" x14ac:dyDescent="0.35">
      <c r="A573" t="s">
        <v>8405</v>
      </c>
      <c r="B573" s="18">
        <v>64</v>
      </c>
      <c r="E573" t="s">
        <v>8406</v>
      </c>
      <c r="F573">
        <v>9</v>
      </c>
    </row>
    <row r="574" spans="1:6" x14ac:dyDescent="0.35">
      <c r="A574" t="s">
        <v>8405</v>
      </c>
      <c r="B574" s="18">
        <v>23</v>
      </c>
      <c r="E574" t="s">
        <v>8406</v>
      </c>
      <c r="F574">
        <v>1</v>
      </c>
    </row>
    <row r="575" spans="1:6" x14ac:dyDescent="0.35">
      <c r="A575" t="s">
        <v>8405</v>
      </c>
      <c r="B575" s="18">
        <v>238</v>
      </c>
      <c r="E575" t="s">
        <v>8406</v>
      </c>
      <c r="F575">
        <v>0</v>
      </c>
    </row>
    <row r="576" spans="1:6" x14ac:dyDescent="0.35">
      <c r="A576" t="s">
        <v>8405</v>
      </c>
      <c r="B576" s="18">
        <v>33</v>
      </c>
      <c r="E576" t="s">
        <v>8406</v>
      </c>
      <c r="F576">
        <v>1</v>
      </c>
    </row>
    <row r="577" spans="1:6" x14ac:dyDescent="0.35">
      <c r="A577" t="s">
        <v>8405</v>
      </c>
      <c r="B577" s="18">
        <v>32</v>
      </c>
      <c r="E577" t="s">
        <v>8406</v>
      </c>
      <c r="F577">
        <v>5</v>
      </c>
    </row>
    <row r="578" spans="1:6" x14ac:dyDescent="0.35">
      <c r="A578" t="s">
        <v>8405</v>
      </c>
      <c r="B578" s="18">
        <v>24</v>
      </c>
      <c r="E578" t="s">
        <v>8406</v>
      </c>
      <c r="F578">
        <v>85</v>
      </c>
    </row>
    <row r="579" spans="1:6" x14ac:dyDescent="0.35">
      <c r="A579" t="s">
        <v>8405</v>
      </c>
      <c r="B579" s="18">
        <v>29</v>
      </c>
      <c r="E579" t="s">
        <v>8406</v>
      </c>
      <c r="F579">
        <v>3</v>
      </c>
    </row>
    <row r="580" spans="1:6" x14ac:dyDescent="0.35">
      <c r="A580" t="s">
        <v>8405</v>
      </c>
      <c r="B580" s="18">
        <v>50</v>
      </c>
      <c r="E580" t="s">
        <v>8406</v>
      </c>
      <c r="F580">
        <v>4</v>
      </c>
    </row>
    <row r="581" spans="1:6" x14ac:dyDescent="0.35">
      <c r="A581" t="s">
        <v>8405</v>
      </c>
      <c r="B581" s="18">
        <v>108</v>
      </c>
      <c r="E581" t="s">
        <v>8406</v>
      </c>
      <c r="F581">
        <v>3</v>
      </c>
    </row>
    <row r="582" spans="1:6" x14ac:dyDescent="0.35">
      <c r="A582" t="s">
        <v>8405</v>
      </c>
      <c r="B582" s="18">
        <v>139</v>
      </c>
      <c r="E582" t="s">
        <v>8406</v>
      </c>
      <c r="F582">
        <v>5</v>
      </c>
    </row>
    <row r="583" spans="1:6" x14ac:dyDescent="0.35">
      <c r="A583" t="s">
        <v>8405</v>
      </c>
      <c r="B583" s="18">
        <v>7</v>
      </c>
      <c r="E583" t="s">
        <v>8406</v>
      </c>
      <c r="F583">
        <v>17</v>
      </c>
    </row>
    <row r="584" spans="1:6" x14ac:dyDescent="0.35">
      <c r="A584" t="s">
        <v>8405</v>
      </c>
      <c r="B584" s="18">
        <v>149</v>
      </c>
      <c r="E584" t="s">
        <v>8406</v>
      </c>
      <c r="F584">
        <v>3</v>
      </c>
    </row>
    <row r="585" spans="1:6" x14ac:dyDescent="0.35">
      <c r="A585" t="s">
        <v>8405</v>
      </c>
      <c r="B585" s="18">
        <v>31</v>
      </c>
      <c r="E585" t="s">
        <v>8406</v>
      </c>
      <c r="F585">
        <v>2</v>
      </c>
    </row>
    <row r="586" spans="1:6" x14ac:dyDescent="0.35">
      <c r="A586" t="s">
        <v>8405</v>
      </c>
      <c r="B586" s="18">
        <v>26</v>
      </c>
      <c r="E586" t="s">
        <v>8406</v>
      </c>
      <c r="F586">
        <v>6</v>
      </c>
    </row>
    <row r="587" spans="1:6" x14ac:dyDescent="0.35">
      <c r="A587" t="s">
        <v>8405</v>
      </c>
      <c r="B587" s="18">
        <v>172</v>
      </c>
      <c r="E587" t="s">
        <v>8406</v>
      </c>
      <c r="F587">
        <v>0</v>
      </c>
    </row>
    <row r="588" spans="1:6" x14ac:dyDescent="0.35">
      <c r="A588" t="s">
        <v>8405</v>
      </c>
      <c r="B588" s="18">
        <v>78</v>
      </c>
      <c r="E588" t="s">
        <v>8406</v>
      </c>
      <c r="F588">
        <v>1</v>
      </c>
    </row>
    <row r="589" spans="1:6" x14ac:dyDescent="0.35">
      <c r="A589" t="s">
        <v>8405</v>
      </c>
      <c r="B589" s="18">
        <v>120</v>
      </c>
      <c r="E589" t="s">
        <v>8406</v>
      </c>
      <c r="F589">
        <v>3</v>
      </c>
    </row>
    <row r="590" spans="1:6" x14ac:dyDescent="0.35">
      <c r="A590" t="s">
        <v>8405</v>
      </c>
      <c r="B590" s="18">
        <v>227</v>
      </c>
      <c r="E590" t="s">
        <v>8406</v>
      </c>
      <c r="F590">
        <v>13</v>
      </c>
    </row>
    <row r="591" spans="1:6" x14ac:dyDescent="0.35">
      <c r="A591" t="s">
        <v>8405</v>
      </c>
      <c r="B591" s="18">
        <v>42</v>
      </c>
      <c r="E591" t="s">
        <v>8406</v>
      </c>
      <c r="F591">
        <v>1</v>
      </c>
    </row>
    <row r="592" spans="1:6" x14ac:dyDescent="0.35">
      <c r="A592" t="s">
        <v>8405</v>
      </c>
      <c r="B592" s="18">
        <v>64</v>
      </c>
      <c r="E592" t="s">
        <v>8406</v>
      </c>
      <c r="F592">
        <v>1</v>
      </c>
    </row>
    <row r="593" spans="1:6" x14ac:dyDescent="0.35">
      <c r="A593" t="s">
        <v>8405</v>
      </c>
      <c r="B593" s="18">
        <v>121</v>
      </c>
      <c r="E593" t="s">
        <v>8406</v>
      </c>
      <c r="F593">
        <v>9</v>
      </c>
    </row>
    <row r="594" spans="1:6" x14ac:dyDescent="0.35">
      <c r="A594" t="s">
        <v>8405</v>
      </c>
      <c r="B594" s="18">
        <v>87</v>
      </c>
      <c r="E594" t="s">
        <v>8406</v>
      </c>
      <c r="F594">
        <v>0</v>
      </c>
    </row>
    <row r="595" spans="1:6" x14ac:dyDescent="0.35">
      <c r="A595" t="s">
        <v>8405</v>
      </c>
      <c r="B595" s="18">
        <v>65</v>
      </c>
      <c r="E595" t="s">
        <v>8406</v>
      </c>
      <c r="F595">
        <v>2</v>
      </c>
    </row>
    <row r="596" spans="1:6" x14ac:dyDescent="0.35">
      <c r="A596" t="s">
        <v>8405</v>
      </c>
      <c r="B596" s="18">
        <v>49</v>
      </c>
      <c r="E596" t="s">
        <v>8406</v>
      </c>
      <c r="F596">
        <v>1</v>
      </c>
    </row>
    <row r="597" spans="1:6" x14ac:dyDescent="0.35">
      <c r="A597" t="s">
        <v>8405</v>
      </c>
      <c r="B597" s="18">
        <v>19</v>
      </c>
      <c r="E597" t="s">
        <v>8406</v>
      </c>
      <c r="F597">
        <v>10</v>
      </c>
    </row>
    <row r="598" spans="1:6" x14ac:dyDescent="0.35">
      <c r="A598" t="s">
        <v>8405</v>
      </c>
      <c r="B598" s="18">
        <v>81</v>
      </c>
      <c r="E598" t="s">
        <v>8406</v>
      </c>
      <c r="F598">
        <v>3</v>
      </c>
    </row>
    <row r="599" spans="1:6" x14ac:dyDescent="0.35">
      <c r="A599" t="s">
        <v>8405</v>
      </c>
      <c r="B599" s="18">
        <v>264</v>
      </c>
      <c r="E599" t="s">
        <v>8406</v>
      </c>
      <c r="F599">
        <v>2</v>
      </c>
    </row>
    <row r="600" spans="1:6" x14ac:dyDescent="0.35">
      <c r="A600" t="s">
        <v>8405</v>
      </c>
      <c r="B600" s="18">
        <v>25</v>
      </c>
      <c r="E600" t="s">
        <v>8406</v>
      </c>
      <c r="F600">
        <v>2</v>
      </c>
    </row>
    <row r="601" spans="1:6" x14ac:dyDescent="0.35">
      <c r="A601" t="s">
        <v>8405</v>
      </c>
      <c r="B601" s="18">
        <v>5</v>
      </c>
      <c r="E601" t="s">
        <v>8406</v>
      </c>
      <c r="F601">
        <v>1</v>
      </c>
    </row>
    <row r="602" spans="1:6" x14ac:dyDescent="0.35">
      <c r="A602" t="s">
        <v>8405</v>
      </c>
      <c r="B602" s="18">
        <v>144</v>
      </c>
      <c r="E602" t="s">
        <v>8406</v>
      </c>
      <c r="F602">
        <v>14</v>
      </c>
    </row>
    <row r="603" spans="1:6" x14ac:dyDescent="0.35">
      <c r="A603" t="s">
        <v>8405</v>
      </c>
      <c r="B603" s="18">
        <v>92</v>
      </c>
      <c r="E603" t="s">
        <v>8406</v>
      </c>
      <c r="F603">
        <v>0</v>
      </c>
    </row>
    <row r="604" spans="1:6" x14ac:dyDescent="0.35">
      <c r="A604" t="s">
        <v>8405</v>
      </c>
      <c r="B604" s="18">
        <v>147</v>
      </c>
      <c r="E604" t="s">
        <v>8406</v>
      </c>
      <c r="F604">
        <v>0</v>
      </c>
    </row>
    <row r="605" spans="1:6" x14ac:dyDescent="0.35">
      <c r="A605" t="s">
        <v>8405</v>
      </c>
      <c r="B605" s="18">
        <v>90</v>
      </c>
      <c r="E605" t="s">
        <v>8406</v>
      </c>
      <c r="F605">
        <v>4</v>
      </c>
    </row>
    <row r="606" spans="1:6" x14ac:dyDescent="0.35">
      <c r="A606" t="s">
        <v>8405</v>
      </c>
      <c r="B606" s="18">
        <v>87</v>
      </c>
      <c r="E606" t="s">
        <v>8406</v>
      </c>
      <c r="F606">
        <v>3</v>
      </c>
    </row>
    <row r="607" spans="1:6" x14ac:dyDescent="0.35">
      <c r="A607" t="s">
        <v>8405</v>
      </c>
      <c r="B607" s="18">
        <v>406</v>
      </c>
      <c r="E607" t="s">
        <v>8406</v>
      </c>
      <c r="F607">
        <v>0</v>
      </c>
    </row>
    <row r="608" spans="1:6" x14ac:dyDescent="0.35">
      <c r="A608" t="s">
        <v>8405</v>
      </c>
      <c r="B608" s="18">
        <v>20</v>
      </c>
      <c r="E608" t="s">
        <v>8406</v>
      </c>
      <c r="F608">
        <v>5</v>
      </c>
    </row>
    <row r="609" spans="1:6" x14ac:dyDescent="0.35">
      <c r="A609" t="s">
        <v>8405</v>
      </c>
      <c r="B609" s="18">
        <v>70</v>
      </c>
      <c r="E609" t="s">
        <v>8406</v>
      </c>
      <c r="F609">
        <v>47</v>
      </c>
    </row>
    <row r="610" spans="1:6" x14ac:dyDescent="0.35">
      <c r="A610" t="s">
        <v>8405</v>
      </c>
      <c r="B610" s="18">
        <v>16</v>
      </c>
      <c r="E610" t="s">
        <v>8406</v>
      </c>
      <c r="F610">
        <v>0</v>
      </c>
    </row>
    <row r="611" spans="1:6" x14ac:dyDescent="0.35">
      <c r="A611" t="s">
        <v>8405</v>
      </c>
      <c r="B611" s="18">
        <v>52</v>
      </c>
      <c r="E611" t="s">
        <v>8406</v>
      </c>
      <c r="F611">
        <v>10</v>
      </c>
    </row>
    <row r="612" spans="1:6" x14ac:dyDescent="0.35">
      <c r="A612" t="s">
        <v>8405</v>
      </c>
      <c r="B612" s="18">
        <v>66</v>
      </c>
      <c r="E612" t="s">
        <v>8406</v>
      </c>
      <c r="F612">
        <v>11</v>
      </c>
    </row>
    <row r="613" spans="1:6" x14ac:dyDescent="0.35">
      <c r="A613" t="s">
        <v>8405</v>
      </c>
      <c r="B613" s="18">
        <v>109</v>
      </c>
      <c r="E613" t="s">
        <v>8406</v>
      </c>
      <c r="F613">
        <v>2</v>
      </c>
    </row>
    <row r="614" spans="1:6" x14ac:dyDescent="0.35">
      <c r="A614" t="s">
        <v>8405</v>
      </c>
      <c r="B614" s="18">
        <v>168</v>
      </c>
      <c r="E614" t="s">
        <v>8406</v>
      </c>
      <c r="F614">
        <v>2</v>
      </c>
    </row>
    <row r="615" spans="1:6" x14ac:dyDescent="0.35">
      <c r="A615" t="s">
        <v>8405</v>
      </c>
      <c r="B615" s="18">
        <v>31</v>
      </c>
      <c r="E615" t="s">
        <v>8406</v>
      </c>
      <c r="F615">
        <v>22</v>
      </c>
    </row>
    <row r="616" spans="1:6" x14ac:dyDescent="0.35">
      <c r="A616" t="s">
        <v>8405</v>
      </c>
      <c r="B616" s="18">
        <v>133</v>
      </c>
      <c r="E616" t="s">
        <v>8406</v>
      </c>
      <c r="F616">
        <v>8</v>
      </c>
    </row>
    <row r="617" spans="1:6" x14ac:dyDescent="0.35">
      <c r="A617" t="s">
        <v>8405</v>
      </c>
      <c r="B617" s="18">
        <v>151</v>
      </c>
      <c r="E617" t="s">
        <v>8406</v>
      </c>
      <c r="F617">
        <v>6</v>
      </c>
    </row>
    <row r="618" spans="1:6" x14ac:dyDescent="0.35">
      <c r="A618" t="s">
        <v>8405</v>
      </c>
      <c r="B618" s="18">
        <v>5</v>
      </c>
      <c r="E618" t="s">
        <v>8406</v>
      </c>
      <c r="F618">
        <v>1</v>
      </c>
    </row>
    <row r="619" spans="1:6" x14ac:dyDescent="0.35">
      <c r="A619" t="s">
        <v>8405</v>
      </c>
      <c r="B619" s="18">
        <v>73</v>
      </c>
      <c r="E619" t="s">
        <v>8406</v>
      </c>
      <c r="F619">
        <v>3</v>
      </c>
    </row>
    <row r="620" spans="1:6" x14ac:dyDescent="0.35">
      <c r="A620" t="s">
        <v>8405</v>
      </c>
      <c r="B620" s="18">
        <v>148</v>
      </c>
      <c r="E620" t="s">
        <v>8406</v>
      </c>
      <c r="F620">
        <v>0</v>
      </c>
    </row>
    <row r="621" spans="1:6" x14ac:dyDescent="0.35">
      <c r="A621" t="s">
        <v>8405</v>
      </c>
      <c r="B621" s="18">
        <v>93</v>
      </c>
      <c r="E621" t="s">
        <v>8406</v>
      </c>
      <c r="F621">
        <v>0</v>
      </c>
    </row>
    <row r="622" spans="1:6" x14ac:dyDescent="0.35">
      <c r="A622" t="s">
        <v>8405</v>
      </c>
      <c r="B622" s="18">
        <v>63</v>
      </c>
      <c r="E622" t="s">
        <v>8406</v>
      </c>
      <c r="F622">
        <v>0</v>
      </c>
    </row>
    <row r="623" spans="1:6" x14ac:dyDescent="0.35">
      <c r="A623" t="s">
        <v>8405</v>
      </c>
      <c r="B623" s="18">
        <v>134</v>
      </c>
      <c r="E623" t="s">
        <v>8406</v>
      </c>
      <c r="F623">
        <v>0</v>
      </c>
    </row>
    <row r="624" spans="1:6" x14ac:dyDescent="0.35">
      <c r="A624" t="s">
        <v>8405</v>
      </c>
      <c r="B624" s="18">
        <v>14</v>
      </c>
      <c r="E624" t="s">
        <v>8406</v>
      </c>
      <c r="F624">
        <v>0</v>
      </c>
    </row>
    <row r="625" spans="1:6" x14ac:dyDescent="0.35">
      <c r="A625" t="s">
        <v>8405</v>
      </c>
      <c r="B625" s="18">
        <v>78</v>
      </c>
      <c r="E625" t="s">
        <v>8406</v>
      </c>
      <c r="F625">
        <v>3</v>
      </c>
    </row>
    <row r="626" spans="1:6" x14ac:dyDescent="0.35">
      <c r="A626" t="s">
        <v>8405</v>
      </c>
      <c r="B626" s="18">
        <v>112</v>
      </c>
      <c r="E626" t="s">
        <v>8406</v>
      </c>
      <c r="F626">
        <v>0</v>
      </c>
    </row>
    <row r="627" spans="1:6" x14ac:dyDescent="0.35">
      <c r="A627" t="s">
        <v>8405</v>
      </c>
      <c r="B627" s="18">
        <v>34</v>
      </c>
      <c r="E627" t="s">
        <v>8406</v>
      </c>
      <c r="F627">
        <v>0</v>
      </c>
    </row>
    <row r="628" spans="1:6" x14ac:dyDescent="0.35">
      <c r="A628" t="s">
        <v>8405</v>
      </c>
      <c r="B628" s="18">
        <v>19</v>
      </c>
      <c r="E628" t="s">
        <v>8406</v>
      </c>
      <c r="F628">
        <v>1</v>
      </c>
    </row>
    <row r="629" spans="1:6" x14ac:dyDescent="0.35">
      <c r="A629" t="s">
        <v>8405</v>
      </c>
      <c r="B629" s="18">
        <v>13</v>
      </c>
      <c r="E629" t="s">
        <v>8406</v>
      </c>
      <c r="F629">
        <v>6</v>
      </c>
    </row>
    <row r="630" spans="1:6" x14ac:dyDescent="0.35">
      <c r="A630" t="s">
        <v>8405</v>
      </c>
      <c r="B630" s="18">
        <v>104</v>
      </c>
      <c r="E630" t="s">
        <v>8406</v>
      </c>
      <c r="F630">
        <v>1</v>
      </c>
    </row>
    <row r="631" spans="1:6" x14ac:dyDescent="0.35">
      <c r="A631" t="s">
        <v>8405</v>
      </c>
      <c r="B631" s="18">
        <v>52</v>
      </c>
      <c r="E631" t="s">
        <v>8406</v>
      </c>
      <c r="F631">
        <v>2</v>
      </c>
    </row>
    <row r="632" spans="1:6" x14ac:dyDescent="0.35">
      <c r="A632" t="s">
        <v>8405</v>
      </c>
      <c r="B632" s="18">
        <v>17</v>
      </c>
      <c r="E632" t="s">
        <v>8406</v>
      </c>
      <c r="F632">
        <v>0</v>
      </c>
    </row>
    <row r="633" spans="1:6" x14ac:dyDescent="0.35">
      <c r="A633" t="s">
        <v>8405</v>
      </c>
      <c r="B633" s="18">
        <v>82</v>
      </c>
      <c r="E633" t="s">
        <v>8406</v>
      </c>
      <c r="F633">
        <v>3</v>
      </c>
    </row>
    <row r="634" spans="1:6" x14ac:dyDescent="0.35">
      <c r="A634" t="s">
        <v>8405</v>
      </c>
      <c r="B634" s="18">
        <v>73</v>
      </c>
      <c r="E634" t="s">
        <v>8406</v>
      </c>
      <c r="F634">
        <v>3</v>
      </c>
    </row>
    <row r="635" spans="1:6" x14ac:dyDescent="0.35">
      <c r="A635" t="s">
        <v>8405</v>
      </c>
      <c r="B635" s="18">
        <v>158</v>
      </c>
      <c r="E635" t="s">
        <v>8406</v>
      </c>
      <c r="F635">
        <v>0</v>
      </c>
    </row>
    <row r="636" spans="1:6" x14ac:dyDescent="0.35">
      <c r="A636" t="s">
        <v>8405</v>
      </c>
      <c r="B636" s="18">
        <v>65</v>
      </c>
      <c r="E636" t="s">
        <v>8406</v>
      </c>
      <c r="F636">
        <v>6</v>
      </c>
    </row>
    <row r="637" spans="1:6" x14ac:dyDescent="0.35">
      <c r="A637" t="s">
        <v>8405</v>
      </c>
      <c r="B637" s="18">
        <v>184</v>
      </c>
      <c r="E637" t="s">
        <v>8406</v>
      </c>
      <c r="F637">
        <v>0</v>
      </c>
    </row>
    <row r="638" spans="1:6" x14ac:dyDescent="0.35">
      <c r="A638" t="s">
        <v>8405</v>
      </c>
      <c r="B638" s="18">
        <v>34</v>
      </c>
      <c r="E638" t="s">
        <v>8406</v>
      </c>
      <c r="F638">
        <v>19</v>
      </c>
    </row>
    <row r="639" spans="1:6" x14ac:dyDescent="0.35">
      <c r="A639" t="s">
        <v>8405</v>
      </c>
      <c r="B639" s="18">
        <v>240</v>
      </c>
      <c r="E639" t="s">
        <v>8406</v>
      </c>
      <c r="F639">
        <v>1</v>
      </c>
    </row>
    <row r="640" spans="1:6" x14ac:dyDescent="0.35">
      <c r="A640" t="s">
        <v>8405</v>
      </c>
      <c r="B640" s="18">
        <v>113</v>
      </c>
      <c r="E640" t="s">
        <v>8406</v>
      </c>
      <c r="F640">
        <v>2</v>
      </c>
    </row>
    <row r="641" spans="1:6" x14ac:dyDescent="0.35">
      <c r="A641" t="s">
        <v>8405</v>
      </c>
      <c r="B641" s="18">
        <v>66</v>
      </c>
      <c r="E641" t="s">
        <v>8406</v>
      </c>
      <c r="F641">
        <v>0</v>
      </c>
    </row>
    <row r="642" spans="1:6" x14ac:dyDescent="0.35">
      <c r="A642" t="s">
        <v>8405</v>
      </c>
      <c r="B642" s="18">
        <v>340</v>
      </c>
      <c r="E642" t="s">
        <v>8406</v>
      </c>
      <c r="F642">
        <v>11</v>
      </c>
    </row>
    <row r="643" spans="1:6" x14ac:dyDescent="0.35">
      <c r="A643" t="s">
        <v>8405</v>
      </c>
      <c r="B643" s="18">
        <v>150</v>
      </c>
      <c r="E643" t="s">
        <v>8406</v>
      </c>
      <c r="F643">
        <v>0</v>
      </c>
    </row>
    <row r="644" spans="1:6" x14ac:dyDescent="0.35">
      <c r="A644" t="s">
        <v>8405</v>
      </c>
      <c r="B644" s="18">
        <v>25</v>
      </c>
      <c r="E644" t="s">
        <v>8406</v>
      </c>
      <c r="F644">
        <v>0</v>
      </c>
    </row>
    <row r="645" spans="1:6" x14ac:dyDescent="0.35">
      <c r="A645" t="s">
        <v>8405</v>
      </c>
      <c r="B645" s="18">
        <v>234</v>
      </c>
      <c r="E645" t="s">
        <v>8406</v>
      </c>
      <c r="F645">
        <v>1</v>
      </c>
    </row>
    <row r="646" spans="1:6" x14ac:dyDescent="0.35">
      <c r="A646" t="s">
        <v>8405</v>
      </c>
      <c r="B646" s="18">
        <v>2602</v>
      </c>
      <c r="E646" t="s">
        <v>8406</v>
      </c>
      <c r="F646">
        <v>3</v>
      </c>
    </row>
    <row r="647" spans="1:6" x14ac:dyDescent="0.35">
      <c r="A647" t="s">
        <v>8405</v>
      </c>
      <c r="B647" s="18">
        <v>248</v>
      </c>
      <c r="E647" t="s">
        <v>8406</v>
      </c>
      <c r="F647">
        <v>1</v>
      </c>
    </row>
    <row r="648" spans="1:6" x14ac:dyDescent="0.35">
      <c r="A648" t="s">
        <v>8405</v>
      </c>
      <c r="B648" s="18">
        <v>600</v>
      </c>
      <c r="E648" t="s">
        <v>8406</v>
      </c>
      <c r="F648">
        <v>15</v>
      </c>
    </row>
    <row r="649" spans="1:6" x14ac:dyDescent="0.35">
      <c r="A649" t="s">
        <v>8405</v>
      </c>
      <c r="B649" s="18">
        <v>293</v>
      </c>
      <c r="E649" t="s">
        <v>8406</v>
      </c>
      <c r="F649">
        <v>2</v>
      </c>
    </row>
    <row r="650" spans="1:6" x14ac:dyDescent="0.35">
      <c r="A650" t="s">
        <v>8405</v>
      </c>
      <c r="B650" s="18">
        <v>321</v>
      </c>
      <c r="E650" t="s">
        <v>8406</v>
      </c>
      <c r="F650">
        <v>1</v>
      </c>
    </row>
    <row r="651" spans="1:6" x14ac:dyDescent="0.35">
      <c r="A651" t="s">
        <v>8405</v>
      </c>
      <c r="B651" s="18">
        <v>81</v>
      </c>
      <c r="E651" t="s">
        <v>8406</v>
      </c>
      <c r="F651">
        <v>1</v>
      </c>
    </row>
    <row r="652" spans="1:6" x14ac:dyDescent="0.35">
      <c r="A652" t="s">
        <v>8405</v>
      </c>
      <c r="B652" s="18">
        <v>343</v>
      </c>
      <c r="E652" t="s">
        <v>8406</v>
      </c>
      <c r="F652">
        <v>0</v>
      </c>
    </row>
    <row r="653" spans="1:6" x14ac:dyDescent="0.35">
      <c r="A653" t="s">
        <v>8405</v>
      </c>
      <c r="B653" s="18">
        <v>336</v>
      </c>
      <c r="E653" t="s">
        <v>8406</v>
      </c>
      <c r="F653">
        <v>1</v>
      </c>
    </row>
    <row r="654" spans="1:6" x14ac:dyDescent="0.35">
      <c r="A654" t="s">
        <v>8405</v>
      </c>
      <c r="B654" s="18">
        <v>47</v>
      </c>
      <c r="E654" t="s">
        <v>8406</v>
      </c>
      <c r="F654">
        <v>11</v>
      </c>
    </row>
    <row r="655" spans="1:6" x14ac:dyDescent="0.35">
      <c r="A655" t="s">
        <v>8405</v>
      </c>
      <c r="B655" s="18">
        <v>76</v>
      </c>
      <c r="E655" t="s">
        <v>8406</v>
      </c>
      <c r="F655">
        <v>0</v>
      </c>
    </row>
    <row r="656" spans="1:6" x14ac:dyDescent="0.35">
      <c r="A656" t="s">
        <v>8405</v>
      </c>
      <c r="B656" s="18">
        <v>441</v>
      </c>
      <c r="E656" t="s">
        <v>8406</v>
      </c>
      <c r="F656">
        <v>1</v>
      </c>
    </row>
    <row r="657" spans="1:6" x14ac:dyDescent="0.35">
      <c r="A657" t="s">
        <v>8405</v>
      </c>
      <c r="B657" s="18">
        <v>916</v>
      </c>
      <c r="E657" t="s">
        <v>8406</v>
      </c>
      <c r="F657">
        <v>6</v>
      </c>
    </row>
    <row r="658" spans="1:6" x14ac:dyDescent="0.35">
      <c r="A658" t="s">
        <v>8405</v>
      </c>
      <c r="B658" s="18">
        <v>369</v>
      </c>
      <c r="E658" t="s">
        <v>8406</v>
      </c>
      <c r="F658">
        <v>7</v>
      </c>
    </row>
    <row r="659" spans="1:6" x14ac:dyDescent="0.35">
      <c r="A659" t="s">
        <v>8405</v>
      </c>
      <c r="B659" s="18">
        <v>20242</v>
      </c>
      <c r="E659" t="s">
        <v>8406</v>
      </c>
      <c r="F659">
        <v>0</v>
      </c>
    </row>
    <row r="660" spans="1:6" x14ac:dyDescent="0.35">
      <c r="A660" t="s">
        <v>8405</v>
      </c>
      <c r="B660" s="18">
        <v>71</v>
      </c>
      <c r="E660" t="s">
        <v>8406</v>
      </c>
      <c r="F660">
        <v>16</v>
      </c>
    </row>
    <row r="661" spans="1:6" x14ac:dyDescent="0.35">
      <c r="A661" t="s">
        <v>8405</v>
      </c>
      <c r="B661" s="18">
        <v>635</v>
      </c>
      <c r="E661" t="s">
        <v>8406</v>
      </c>
      <c r="F661">
        <v>0</v>
      </c>
    </row>
    <row r="662" spans="1:6" x14ac:dyDescent="0.35">
      <c r="A662" t="s">
        <v>8405</v>
      </c>
      <c r="B662" s="18">
        <v>885</v>
      </c>
      <c r="E662" t="s">
        <v>8406</v>
      </c>
      <c r="F662">
        <v>0</v>
      </c>
    </row>
    <row r="663" spans="1:6" x14ac:dyDescent="0.35">
      <c r="A663" t="s">
        <v>8405</v>
      </c>
      <c r="B663" s="18">
        <v>329</v>
      </c>
      <c r="E663" t="s">
        <v>8406</v>
      </c>
      <c r="F663">
        <v>0</v>
      </c>
    </row>
    <row r="664" spans="1:6" x14ac:dyDescent="0.35">
      <c r="A664" t="s">
        <v>8405</v>
      </c>
      <c r="B664" s="18">
        <v>71</v>
      </c>
      <c r="E664" t="s">
        <v>8406</v>
      </c>
      <c r="F664">
        <v>12</v>
      </c>
    </row>
    <row r="665" spans="1:6" x14ac:dyDescent="0.35">
      <c r="A665" t="s">
        <v>8405</v>
      </c>
      <c r="B665" s="18">
        <v>269</v>
      </c>
      <c r="E665" t="s">
        <v>8406</v>
      </c>
      <c r="F665">
        <v>1</v>
      </c>
    </row>
    <row r="666" spans="1:6" x14ac:dyDescent="0.35">
      <c r="A666" t="s">
        <v>8405</v>
      </c>
      <c r="B666" s="18">
        <v>345</v>
      </c>
      <c r="E666" t="s">
        <v>8406</v>
      </c>
      <c r="F666">
        <v>3</v>
      </c>
    </row>
    <row r="667" spans="1:6" x14ac:dyDescent="0.35">
      <c r="A667" t="s">
        <v>8405</v>
      </c>
      <c r="B667" s="18">
        <v>43</v>
      </c>
      <c r="E667" t="s">
        <v>8406</v>
      </c>
      <c r="F667">
        <v>1</v>
      </c>
    </row>
    <row r="668" spans="1:6" x14ac:dyDescent="0.35">
      <c r="A668" t="s">
        <v>8405</v>
      </c>
      <c r="B668" s="18">
        <v>33</v>
      </c>
      <c r="E668" t="s">
        <v>8406</v>
      </c>
      <c r="F668">
        <v>4</v>
      </c>
    </row>
    <row r="669" spans="1:6" x14ac:dyDescent="0.35">
      <c r="A669" t="s">
        <v>8405</v>
      </c>
      <c r="B669" s="18">
        <v>211</v>
      </c>
      <c r="E669" t="s">
        <v>8406</v>
      </c>
      <c r="F669">
        <v>1</v>
      </c>
    </row>
    <row r="670" spans="1:6" x14ac:dyDescent="0.35">
      <c r="A670" t="s">
        <v>8405</v>
      </c>
      <c r="B670" s="18">
        <v>196</v>
      </c>
      <c r="E670" t="s">
        <v>8406</v>
      </c>
      <c r="F670">
        <v>3</v>
      </c>
    </row>
    <row r="671" spans="1:6" x14ac:dyDescent="0.35">
      <c r="A671" t="s">
        <v>8405</v>
      </c>
      <c r="B671" s="18">
        <v>405</v>
      </c>
      <c r="E671" t="s">
        <v>8406</v>
      </c>
      <c r="F671">
        <v>1</v>
      </c>
    </row>
    <row r="672" spans="1:6" x14ac:dyDescent="0.35">
      <c r="A672" t="s">
        <v>8405</v>
      </c>
      <c r="B672" s="18">
        <v>206</v>
      </c>
      <c r="E672" t="s">
        <v>8406</v>
      </c>
      <c r="F672">
        <v>0</v>
      </c>
    </row>
    <row r="673" spans="1:6" x14ac:dyDescent="0.35">
      <c r="A673" t="s">
        <v>8405</v>
      </c>
      <c r="B673" s="18">
        <v>335</v>
      </c>
      <c r="E673" t="s">
        <v>8406</v>
      </c>
      <c r="F673">
        <v>12</v>
      </c>
    </row>
    <row r="674" spans="1:6" x14ac:dyDescent="0.35">
      <c r="A674" t="s">
        <v>8405</v>
      </c>
      <c r="B674" s="18">
        <v>215</v>
      </c>
      <c r="E674" t="s">
        <v>8406</v>
      </c>
      <c r="F674">
        <v>0</v>
      </c>
    </row>
    <row r="675" spans="1:6" x14ac:dyDescent="0.35">
      <c r="A675" t="s">
        <v>8405</v>
      </c>
      <c r="B675" s="18">
        <v>176</v>
      </c>
      <c r="E675" t="s">
        <v>8406</v>
      </c>
      <c r="F675">
        <v>1</v>
      </c>
    </row>
    <row r="676" spans="1:6" x14ac:dyDescent="0.35">
      <c r="A676" t="s">
        <v>8405</v>
      </c>
      <c r="B676" s="18">
        <v>555</v>
      </c>
      <c r="E676" t="s">
        <v>8406</v>
      </c>
      <c r="F676">
        <v>0</v>
      </c>
    </row>
    <row r="677" spans="1:6" x14ac:dyDescent="0.35">
      <c r="A677" t="s">
        <v>8405</v>
      </c>
      <c r="B677" s="18">
        <v>116</v>
      </c>
      <c r="E677" t="s">
        <v>8406</v>
      </c>
      <c r="F677">
        <v>0</v>
      </c>
    </row>
    <row r="678" spans="1:6" x14ac:dyDescent="0.35">
      <c r="A678" t="s">
        <v>8405</v>
      </c>
      <c r="B678" s="18">
        <v>615</v>
      </c>
      <c r="E678" t="s">
        <v>8406</v>
      </c>
      <c r="F678">
        <v>2</v>
      </c>
    </row>
    <row r="679" spans="1:6" x14ac:dyDescent="0.35">
      <c r="A679" t="s">
        <v>8405</v>
      </c>
      <c r="B679" s="18">
        <v>236</v>
      </c>
      <c r="E679" t="s">
        <v>8406</v>
      </c>
      <c r="F679">
        <v>92</v>
      </c>
    </row>
    <row r="680" spans="1:6" x14ac:dyDescent="0.35">
      <c r="A680" t="s">
        <v>8405</v>
      </c>
      <c r="B680" s="18">
        <v>145</v>
      </c>
      <c r="E680" t="s">
        <v>8406</v>
      </c>
      <c r="F680">
        <v>0</v>
      </c>
    </row>
    <row r="681" spans="1:6" x14ac:dyDescent="0.35">
      <c r="A681" t="s">
        <v>8405</v>
      </c>
      <c r="B681" s="18">
        <v>167</v>
      </c>
      <c r="E681" t="s">
        <v>8406</v>
      </c>
      <c r="F681">
        <v>3</v>
      </c>
    </row>
    <row r="682" spans="1:6" x14ac:dyDescent="0.35">
      <c r="A682" t="s">
        <v>8405</v>
      </c>
      <c r="B682" s="18">
        <v>235</v>
      </c>
      <c r="E682" t="s">
        <v>8406</v>
      </c>
      <c r="F682">
        <v>10</v>
      </c>
    </row>
    <row r="683" spans="1:6" x14ac:dyDescent="0.35">
      <c r="A683" t="s">
        <v>8405</v>
      </c>
      <c r="B683" s="18">
        <v>452</v>
      </c>
      <c r="E683" t="s">
        <v>8406</v>
      </c>
      <c r="F683">
        <v>7</v>
      </c>
    </row>
    <row r="684" spans="1:6" x14ac:dyDescent="0.35">
      <c r="A684" t="s">
        <v>8405</v>
      </c>
      <c r="B684" s="18">
        <v>241</v>
      </c>
      <c r="E684" t="s">
        <v>8406</v>
      </c>
      <c r="F684">
        <v>3</v>
      </c>
    </row>
    <row r="685" spans="1:6" x14ac:dyDescent="0.35">
      <c r="A685" t="s">
        <v>8405</v>
      </c>
      <c r="B685" s="18">
        <v>28</v>
      </c>
      <c r="E685" t="s">
        <v>8406</v>
      </c>
      <c r="F685">
        <v>0</v>
      </c>
    </row>
    <row r="686" spans="1:6" x14ac:dyDescent="0.35">
      <c r="A686" t="s">
        <v>8405</v>
      </c>
      <c r="B686" s="18">
        <v>140</v>
      </c>
      <c r="E686" t="s">
        <v>8406</v>
      </c>
      <c r="F686">
        <v>1</v>
      </c>
    </row>
    <row r="687" spans="1:6" x14ac:dyDescent="0.35">
      <c r="A687" t="s">
        <v>8405</v>
      </c>
      <c r="B687" s="18">
        <v>280</v>
      </c>
      <c r="E687" t="s">
        <v>8406</v>
      </c>
      <c r="F687">
        <v>0</v>
      </c>
    </row>
    <row r="688" spans="1:6" x14ac:dyDescent="0.35">
      <c r="A688" t="s">
        <v>8405</v>
      </c>
      <c r="B688" s="18">
        <v>70</v>
      </c>
      <c r="E688" t="s">
        <v>8406</v>
      </c>
      <c r="F688">
        <v>9</v>
      </c>
    </row>
    <row r="689" spans="1:6" x14ac:dyDescent="0.35">
      <c r="A689" t="s">
        <v>8405</v>
      </c>
      <c r="B689" s="18">
        <v>160</v>
      </c>
      <c r="E689" t="s">
        <v>8406</v>
      </c>
      <c r="F689">
        <v>2</v>
      </c>
    </row>
    <row r="690" spans="1:6" x14ac:dyDescent="0.35">
      <c r="A690" t="s">
        <v>8405</v>
      </c>
      <c r="B690" s="18">
        <v>141</v>
      </c>
      <c r="E690" t="s">
        <v>8406</v>
      </c>
      <c r="F690">
        <v>1</v>
      </c>
    </row>
    <row r="691" spans="1:6" x14ac:dyDescent="0.35">
      <c r="A691" t="s">
        <v>8405</v>
      </c>
      <c r="B691" s="18">
        <v>874</v>
      </c>
      <c r="E691" t="s">
        <v>8406</v>
      </c>
      <c r="F691">
        <v>2</v>
      </c>
    </row>
    <row r="692" spans="1:6" x14ac:dyDescent="0.35">
      <c r="A692" t="s">
        <v>8405</v>
      </c>
      <c r="B692" s="18">
        <v>73</v>
      </c>
      <c r="E692" t="s">
        <v>8406</v>
      </c>
      <c r="F692">
        <v>11</v>
      </c>
    </row>
    <row r="693" spans="1:6" x14ac:dyDescent="0.35">
      <c r="A693" t="s">
        <v>8405</v>
      </c>
      <c r="B693" s="18">
        <v>294</v>
      </c>
      <c r="E693" t="s">
        <v>8406</v>
      </c>
      <c r="F693">
        <v>0</v>
      </c>
    </row>
    <row r="694" spans="1:6" x14ac:dyDescent="0.35">
      <c r="A694" t="s">
        <v>8405</v>
      </c>
      <c r="B694" s="18">
        <v>740</v>
      </c>
      <c r="E694" t="s">
        <v>8406</v>
      </c>
      <c r="F694">
        <v>0</v>
      </c>
    </row>
    <row r="695" spans="1:6" x14ac:dyDescent="0.35">
      <c r="A695" t="s">
        <v>8405</v>
      </c>
      <c r="B695" s="18">
        <v>369</v>
      </c>
      <c r="E695" t="s">
        <v>8406</v>
      </c>
      <c r="F695">
        <v>9</v>
      </c>
    </row>
    <row r="696" spans="1:6" x14ac:dyDescent="0.35">
      <c r="A696" t="s">
        <v>8405</v>
      </c>
      <c r="B696" s="18">
        <v>110</v>
      </c>
      <c r="E696" t="s">
        <v>8406</v>
      </c>
      <c r="F696">
        <v>0</v>
      </c>
    </row>
    <row r="697" spans="1:6" x14ac:dyDescent="0.35">
      <c r="A697" t="s">
        <v>8405</v>
      </c>
      <c r="B697" s="18">
        <v>455</v>
      </c>
      <c r="E697" t="s">
        <v>8406</v>
      </c>
      <c r="F697">
        <v>4</v>
      </c>
    </row>
    <row r="698" spans="1:6" x14ac:dyDescent="0.35">
      <c r="A698" t="s">
        <v>8405</v>
      </c>
      <c r="B698" s="18">
        <v>224</v>
      </c>
      <c r="E698" t="s">
        <v>8406</v>
      </c>
      <c r="F698">
        <v>1</v>
      </c>
    </row>
    <row r="699" spans="1:6" x14ac:dyDescent="0.35">
      <c r="A699" t="s">
        <v>8405</v>
      </c>
      <c r="B699" s="18">
        <v>46</v>
      </c>
      <c r="E699" t="s">
        <v>8406</v>
      </c>
      <c r="F699">
        <v>2</v>
      </c>
    </row>
    <row r="700" spans="1:6" x14ac:dyDescent="0.35">
      <c r="A700" t="s">
        <v>8405</v>
      </c>
      <c r="B700" s="18">
        <v>284</v>
      </c>
      <c r="E700" t="s">
        <v>8406</v>
      </c>
      <c r="F700">
        <v>0</v>
      </c>
    </row>
    <row r="701" spans="1:6" x14ac:dyDescent="0.35">
      <c r="A701" t="s">
        <v>8405</v>
      </c>
      <c r="B701" s="18">
        <v>98</v>
      </c>
      <c r="E701" t="s">
        <v>8406</v>
      </c>
      <c r="F701">
        <v>1</v>
      </c>
    </row>
    <row r="702" spans="1:6" x14ac:dyDescent="0.35">
      <c r="A702" t="s">
        <v>8405</v>
      </c>
      <c r="B702" s="18">
        <v>56</v>
      </c>
      <c r="E702" t="s">
        <v>8406</v>
      </c>
      <c r="F702">
        <v>17</v>
      </c>
    </row>
    <row r="703" spans="1:6" x14ac:dyDescent="0.35">
      <c r="A703" t="s">
        <v>8405</v>
      </c>
      <c r="B703" s="18">
        <v>32</v>
      </c>
      <c r="E703" t="s">
        <v>8406</v>
      </c>
      <c r="F703">
        <v>2</v>
      </c>
    </row>
    <row r="704" spans="1:6" x14ac:dyDescent="0.35">
      <c r="A704" t="s">
        <v>8405</v>
      </c>
      <c r="B704" s="18">
        <v>30</v>
      </c>
      <c r="E704" t="s">
        <v>8406</v>
      </c>
      <c r="F704">
        <v>3</v>
      </c>
    </row>
    <row r="705" spans="1:6" x14ac:dyDescent="0.35">
      <c r="A705" t="s">
        <v>8405</v>
      </c>
      <c r="B705" s="18">
        <v>70</v>
      </c>
      <c r="E705" t="s">
        <v>8406</v>
      </c>
      <c r="F705">
        <v>41</v>
      </c>
    </row>
    <row r="706" spans="1:6" x14ac:dyDescent="0.35">
      <c r="A706" t="s">
        <v>8405</v>
      </c>
      <c r="B706" s="18">
        <v>44</v>
      </c>
      <c r="E706" t="s">
        <v>8406</v>
      </c>
      <c r="F706">
        <v>2</v>
      </c>
    </row>
    <row r="707" spans="1:6" x14ac:dyDescent="0.35">
      <c r="A707" t="s">
        <v>8405</v>
      </c>
      <c r="B707" s="18">
        <v>92</v>
      </c>
      <c r="E707" t="s">
        <v>8406</v>
      </c>
      <c r="F707">
        <v>3</v>
      </c>
    </row>
    <row r="708" spans="1:6" x14ac:dyDescent="0.35">
      <c r="A708" t="s">
        <v>8405</v>
      </c>
      <c r="B708" s="18">
        <v>205</v>
      </c>
      <c r="E708" t="s">
        <v>8406</v>
      </c>
      <c r="F708">
        <v>8</v>
      </c>
    </row>
    <row r="709" spans="1:6" x14ac:dyDescent="0.35">
      <c r="A709" t="s">
        <v>8405</v>
      </c>
      <c r="B709" s="18">
        <v>23</v>
      </c>
      <c r="E709" t="s">
        <v>8406</v>
      </c>
      <c r="F709">
        <v>0</v>
      </c>
    </row>
    <row r="710" spans="1:6" x14ac:dyDescent="0.35">
      <c r="A710" t="s">
        <v>8405</v>
      </c>
      <c r="B710" s="18">
        <v>4</v>
      </c>
      <c r="E710" t="s">
        <v>8406</v>
      </c>
      <c r="F710">
        <v>1</v>
      </c>
    </row>
    <row r="711" spans="1:6" x14ac:dyDescent="0.35">
      <c r="A711" t="s">
        <v>8405</v>
      </c>
      <c r="B711" s="18">
        <v>112</v>
      </c>
      <c r="E711" t="s">
        <v>8406</v>
      </c>
      <c r="F711">
        <v>3</v>
      </c>
    </row>
    <row r="712" spans="1:6" x14ac:dyDescent="0.35">
      <c r="A712" t="s">
        <v>8405</v>
      </c>
      <c r="B712" s="18">
        <v>27</v>
      </c>
      <c r="E712" t="s">
        <v>8406</v>
      </c>
      <c r="F712">
        <v>4</v>
      </c>
    </row>
    <row r="713" spans="1:6" x14ac:dyDescent="0.35">
      <c r="A713" t="s">
        <v>8405</v>
      </c>
      <c r="B713" s="18">
        <v>11</v>
      </c>
      <c r="E713" t="s">
        <v>8406</v>
      </c>
      <c r="F713">
        <v>9</v>
      </c>
    </row>
    <row r="714" spans="1:6" x14ac:dyDescent="0.35">
      <c r="A714" t="s">
        <v>8405</v>
      </c>
      <c r="B714" s="18">
        <v>26</v>
      </c>
      <c r="E714" t="s">
        <v>8406</v>
      </c>
      <c r="F714">
        <v>16</v>
      </c>
    </row>
    <row r="715" spans="1:6" x14ac:dyDescent="0.35">
      <c r="A715" t="s">
        <v>8405</v>
      </c>
      <c r="B715" s="18">
        <v>77</v>
      </c>
      <c r="E715" t="s">
        <v>8406</v>
      </c>
      <c r="F715">
        <v>1</v>
      </c>
    </row>
    <row r="716" spans="1:6" x14ac:dyDescent="0.35">
      <c r="A716" t="s">
        <v>8405</v>
      </c>
      <c r="B716" s="18">
        <v>136</v>
      </c>
      <c r="E716" t="s">
        <v>8406</v>
      </c>
      <c r="F716">
        <v>7</v>
      </c>
    </row>
    <row r="717" spans="1:6" x14ac:dyDescent="0.35">
      <c r="A717" t="s">
        <v>8405</v>
      </c>
      <c r="B717" s="18">
        <v>157</v>
      </c>
      <c r="E717" t="s">
        <v>8406</v>
      </c>
      <c r="F717">
        <v>0</v>
      </c>
    </row>
    <row r="718" spans="1:6" x14ac:dyDescent="0.35">
      <c r="A718" t="s">
        <v>8405</v>
      </c>
      <c r="B718" s="18">
        <v>158</v>
      </c>
      <c r="E718" t="s">
        <v>8406</v>
      </c>
      <c r="F718">
        <v>0</v>
      </c>
    </row>
    <row r="719" spans="1:6" x14ac:dyDescent="0.35">
      <c r="A719" t="s">
        <v>8405</v>
      </c>
      <c r="B719" s="18">
        <v>27</v>
      </c>
      <c r="E719" t="s">
        <v>8406</v>
      </c>
      <c r="F719">
        <v>0</v>
      </c>
    </row>
    <row r="720" spans="1:6" x14ac:dyDescent="0.35">
      <c r="A720" t="s">
        <v>8405</v>
      </c>
      <c r="B720" s="18">
        <v>23</v>
      </c>
      <c r="E720" t="s">
        <v>8406</v>
      </c>
      <c r="F720">
        <v>0</v>
      </c>
    </row>
    <row r="721" spans="1:6" x14ac:dyDescent="0.35">
      <c r="A721" t="s">
        <v>8405</v>
      </c>
      <c r="B721" s="18">
        <v>17</v>
      </c>
      <c r="E721" t="s">
        <v>8406</v>
      </c>
      <c r="F721">
        <v>0</v>
      </c>
    </row>
    <row r="722" spans="1:6" x14ac:dyDescent="0.35">
      <c r="A722" t="s">
        <v>8405</v>
      </c>
      <c r="B722" s="18">
        <v>37</v>
      </c>
      <c r="E722" t="s">
        <v>8406</v>
      </c>
      <c r="F722">
        <v>1</v>
      </c>
    </row>
    <row r="723" spans="1:6" x14ac:dyDescent="0.35">
      <c r="A723" t="s">
        <v>8405</v>
      </c>
      <c r="B723" s="18">
        <v>65</v>
      </c>
      <c r="E723" t="s">
        <v>8406</v>
      </c>
      <c r="F723">
        <v>2</v>
      </c>
    </row>
    <row r="724" spans="1:6" x14ac:dyDescent="0.35">
      <c r="A724" t="s">
        <v>8405</v>
      </c>
      <c r="B724" s="18">
        <v>18</v>
      </c>
      <c r="E724" t="s">
        <v>8406</v>
      </c>
      <c r="F724">
        <v>1</v>
      </c>
    </row>
    <row r="725" spans="1:6" x14ac:dyDescent="0.35">
      <c r="A725" t="s">
        <v>8405</v>
      </c>
      <c r="B725" s="18">
        <v>25</v>
      </c>
      <c r="E725" t="s">
        <v>8406</v>
      </c>
      <c r="F725">
        <v>15</v>
      </c>
    </row>
    <row r="726" spans="1:6" x14ac:dyDescent="0.35">
      <c r="A726" t="s">
        <v>8405</v>
      </c>
      <c r="B726" s="18">
        <v>104</v>
      </c>
      <c r="E726" t="s">
        <v>8406</v>
      </c>
      <c r="F726">
        <v>1</v>
      </c>
    </row>
    <row r="727" spans="1:6" x14ac:dyDescent="0.35">
      <c r="A727" t="s">
        <v>8405</v>
      </c>
      <c r="B727" s="18">
        <v>108</v>
      </c>
      <c r="E727" t="s">
        <v>8406</v>
      </c>
      <c r="F727">
        <v>1</v>
      </c>
    </row>
    <row r="728" spans="1:6" x14ac:dyDescent="0.35">
      <c r="A728" t="s">
        <v>8405</v>
      </c>
      <c r="B728" s="18">
        <v>38</v>
      </c>
      <c r="E728" t="s">
        <v>8406</v>
      </c>
      <c r="F728">
        <v>0</v>
      </c>
    </row>
    <row r="729" spans="1:6" x14ac:dyDescent="0.35">
      <c r="A729" t="s">
        <v>8405</v>
      </c>
      <c r="B729" s="18">
        <v>88</v>
      </c>
      <c r="E729" t="s">
        <v>8406</v>
      </c>
      <c r="F729">
        <v>39</v>
      </c>
    </row>
    <row r="730" spans="1:6" x14ac:dyDescent="0.35">
      <c r="A730" t="s">
        <v>8405</v>
      </c>
      <c r="B730" s="18">
        <v>82</v>
      </c>
      <c r="E730" t="s">
        <v>8406</v>
      </c>
      <c r="F730">
        <v>103</v>
      </c>
    </row>
    <row r="731" spans="1:6" x14ac:dyDescent="0.35">
      <c r="A731" t="s">
        <v>8405</v>
      </c>
      <c r="B731" s="18">
        <v>126</v>
      </c>
      <c r="E731" t="s">
        <v>8406</v>
      </c>
      <c r="F731">
        <v>0</v>
      </c>
    </row>
    <row r="732" spans="1:6" x14ac:dyDescent="0.35">
      <c r="A732" t="s">
        <v>8405</v>
      </c>
      <c r="B732" s="18">
        <v>133</v>
      </c>
      <c r="E732" t="s">
        <v>8406</v>
      </c>
      <c r="F732">
        <v>39</v>
      </c>
    </row>
    <row r="733" spans="1:6" x14ac:dyDescent="0.35">
      <c r="A733" t="s">
        <v>8405</v>
      </c>
      <c r="B733" s="18">
        <v>47</v>
      </c>
      <c r="E733" t="s">
        <v>8406</v>
      </c>
      <c r="F733">
        <v>15</v>
      </c>
    </row>
    <row r="734" spans="1:6" x14ac:dyDescent="0.35">
      <c r="A734" t="s">
        <v>8405</v>
      </c>
      <c r="B734" s="18">
        <v>58</v>
      </c>
      <c r="E734" t="s">
        <v>8406</v>
      </c>
      <c r="F734">
        <v>22</v>
      </c>
    </row>
    <row r="735" spans="1:6" x14ac:dyDescent="0.35">
      <c r="A735" t="s">
        <v>8405</v>
      </c>
      <c r="B735" s="18">
        <v>32</v>
      </c>
      <c r="E735" t="s">
        <v>8406</v>
      </c>
      <c r="F735">
        <v>92</v>
      </c>
    </row>
    <row r="736" spans="1:6" x14ac:dyDescent="0.35">
      <c r="A736" t="s">
        <v>8405</v>
      </c>
      <c r="B736" s="18">
        <v>37</v>
      </c>
      <c r="E736" t="s">
        <v>8406</v>
      </c>
      <c r="F736">
        <v>25</v>
      </c>
    </row>
    <row r="737" spans="1:6" x14ac:dyDescent="0.35">
      <c r="A737" t="s">
        <v>8405</v>
      </c>
      <c r="B737" s="18">
        <v>87</v>
      </c>
      <c r="E737" t="s">
        <v>8406</v>
      </c>
      <c r="F737">
        <v>19</v>
      </c>
    </row>
    <row r="738" spans="1:6" x14ac:dyDescent="0.35">
      <c r="A738" t="s">
        <v>8405</v>
      </c>
      <c r="B738" s="18">
        <v>15</v>
      </c>
      <c r="E738" t="s">
        <v>8406</v>
      </c>
      <c r="F738">
        <v>19</v>
      </c>
    </row>
    <row r="739" spans="1:6" x14ac:dyDescent="0.35">
      <c r="A739" t="s">
        <v>8405</v>
      </c>
      <c r="B739" s="18">
        <v>27</v>
      </c>
      <c r="E739" t="s">
        <v>8406</v>
      </c>
      <c r="F739">
        <v>13</v>
      </c>
    </row>
    <row r="740" spans="1:6" x14ac:dyDescent="0.35">
      <c r="A740" t="s">
        <v>8405</v>
      </c>
      <c r="B740" s="18">
        <v>19</v>
      </c>
      <c r="E740" t="s">
        <v>8406</v>
      </c>
      <c r="F740">
        <v>124</v>
      </c>
    </row>
    <row r="741" spans="1:6" x14ac:dyDescent="0.35">
      <c r="A741" t="s">
        <v>8405</v>
      </c>
      <c r="B741" s="18">
        <v>17</v>
      </c>
      <c r="E741" t="s">
        <v>8406</v>
      </c>
      <c r="F741">
        <v>4</v>
      </c>
    </row>
    <row r="742" spans="1:6" x14ac:dyDescent="0.35">
      <c r="A742" t="s">
        <v>8405</v>
      </c>
      <c r="B742" s="18">
        <v>26</v>
      </c>
      <c r="E742" t="s">
        <v>8406</v>
      </c>
      <c r="F742">
        <v>10</v>
      </c>
    </row>
    <row r="743" spans="1:6" x14ac:dyDescent="0.35">
      <c r="A743" t="s">
        <v>8405</v>
      </c>
      <c r="B743" s="18">
        <v>28</v>
      </c>
      <c r="E743" t="s">
        <v>8406</v>
      </c>
      <c r="F743">
        <v>15</v>
      </c>
    </row>
    <row r="744" spans="1:6" x14ac:dyDescent="0.35">
      <c r="A744" t="s">
        <v>8405</v>
      </c>
      <c r="B744" s="18">
        <v>37</v>
      </c>
      <c r="E744" t="s">
        <v>8406</v>
      </c>
      <c r="F744">
        <v>38</v>
      </c>
    </row>
    <row r="745" spans="1:6" x14ac:dyDescent="0.35">
      <c r="A745" t="s">
        <v>8405</v>
      </c>
      <c r="B745" s="18">
        <v>128</v>
      </c>
      <c r="E745" t="s">
        <v>8406</v>
      </c>
      <c r="F745">
        <v>152</v>
      </c>
    </row>
    <row r="746" spans="1:6" x14ac:dyDescent="0.35">
      <c r="A746" t="s">
        <v>8405</v>
      </c>
      <c r="B746" s="18">
        <v>10</v>
      </c>
      <c r="E746" t="s">
        <v>8406</v>
      </c>
      <c r="F746">
        <v>24</v>
      </c>
    </row>
    <row r="747" spans="1:6" x14ac:dyDescent="0.35">
      <c r="A747" t="s">
        <v>8405</v>
      </c>
      <c r="B747" s="18">
        <v>83</v>
      </c>
      <c r="E747" t="s">
        <v>8406</v>
      </c>
      <c r="F747">
        <v>76</v>
      </c>
    </row>
    <row r="748" spans="1:6" x14ac:dyDescent="0.35">
      <c r="A748" t="s">
        <v>8405</v>
      </c>
      <c r="B748" s="18">
        <v>46</v>
      </c>
      <c r="E748" t="s">
        <v>8406</v>
      </c>
      <c r="F748">
        <v>185</v>
      </c>
    </row>
    <row r="749" spans="1:6" x14ac:dyDescent="0.35">
      <c r="A749" t="s">
        <v>8405</v>
      </c>
      <c r="B749" s="18">
        <v>90</v>
      </c>
      <c r="E749" t="s">
        <v>8406</v>
      </c>
      <c r="F749">
        <v>33</v>
      </c>
    </row>
    <row r="750" spans="1:6" x14ac:dyDescent="0.35">
      <c r="A750" t="s">
        <v>8405</v>
      </c>
      <c r="B750" s="18">
        <v>81</v>
      </c>
      <c r="E750" t="s">
        <v>8406</v>
      </c>
      <c r="F750">
        <v>108</v>
      </c>
    </row>
    <row r="751" spans="1:6" x14ac:dyDescent="0.35">
      <c r="A751" t="s">
        <v>8405</v>
      </c>
      <c r="B751" s="18">
        <v>32</v>
      </c>
      <c r="E751" t="s">
        <v>8406</v>
      </c>
      <c r="F751">
        <v>29</v>
      </c>
    </row>
    <row r="752" spans="1:6" x14ac:dyDescent="0.35">
      <c r="A752" t="s">
        <v>8405</v>
      </c>
      <c r="B752" s="18">
        <v>20</v>
      </c>
      <c r="E752" t="s">
        <v>8406</v>
      </c>
      <c r="F752">
        <v>24</v>
      </c>
    </row>
    <row r="753" spans="1:6" x14ac:dyDescent="0.35">
      <c r="A753" t="s">
        <v>8405</v>
      </c>
      <c r="B753" s="18">
        <v>70</v>
      </c>
      <c r="E753" t="s">
        <v>8406</v>
      </c>
      <c r="F753">
        <v>4</v>
      </c>
    </row>
    <row r="754" spans="1:6" x14ac:dyDescent="0.35">
      <c r="A754" t="s">
        <v>8405</v>
      </c>
      <c r="B754" s="18">
        <v>168</v>
      </c>
      <c r="E754" t="s">
        <v>8406</v>
      </c>
      <c r="F754">
        <v>4</v>
      </c>
    </row>
    <row r="755" spans="1:6" x14ac:dyDescent="0.35">
      <c r="A755" t="s">
        <v>8405</v>
      </c>
      <c r="B755" s="18">
        <v>34</v>
      </c>
      <c r="E755" t="s">
        <v>8406</v>
      </c>
      <c r="F755">
        <v>15</v>
      </c>
    </row>
    <row r="756" spans="1:6" x14ac:dyDescent="0.35">
      <c r="A756" t="s">
        <v>8405</v>
      </c>
      <c r="B756" s="18">
        <v>48</v>
      </c>
      <c r="E756" t="s">
        <v>8406</v>
      </c>
      <c r="F756">
        <v>4</v>
      </c>
    </row>
    <row r="757" spans="1:6" x14ac:dyDescent="0.35">
      <c r="A757" t="s">
        <v>8405</v>
      </c>
      <c r="B757" s="18">
        <v>48</v>
      </c>
      <c r="E757" t="s">
        <v>8406</v>
      </c>
      <c r="F757">
        <v>139</v>
      </c>
    </row>
    <row r="758" spans="1:6" x14ac:dyDescent="0.35">
      <c r="A758" t="s">
        <v>8405</v>
      </c>
      <c r="B758" s="18">
        <v>221</v>
      </c>
      <c r="E758" t="s">
        <v>8406</v>
      </c>
      <c r="F758">
        <v>2</v>
      </c>
    </row>
    <row r="759" spans="1:6" x14ac:dyDescent="0.35">
      <c r="A759" t="s">
        <v>8405</v>
      </c>
      <c r="B759" s="18">
        <v>107</v>
      </c>
      <c r="E759" t="s">
        <v>8406</v>
      </c>
      <c r="F759">
        <v>18</v>
      </c>
    </row>
    <row r="760" spans="1:6" x14ac:dyDescent="0.35">
      <c r="A760" t="s">
        <v>8405</v>
      </c>
      <c r="B760" s="18">
        <v>45</v>
      </c>
      <c r="E760" t="s">
        <v>8406</v>
      </c>
      <c r="F760">
        <v>81</v>
      </c>
    </row>
    <row r="761" spans="1:6" x14ac:dyDescent="0.35">
      <c r="A761" t="s">
        <v>8405</v>
      </c>
      <c r="B761" s="18">
        <v>36</v>
      </c>
      <c r="E761" t="s">
        <v>8406</v>
      </c>
      <c r="F761">
        <v>86</v>
      </c>
    </row>
    <row r="762" spans="1:6" x14ac:dyDescent="0.35">
      <c r="A762" t="s">
        <v>8405</v>
      </c>
      <c r="B762" s="18">
        <v>101</v>
      </c>
      <c r="E762" t="s">
        <v>8406</v>
      </c>
      <c r="F762">
        <v>140</v>
      </c>
    </row>
    <row r="763" spans="1:6" x14ac:dyDescent="0.35">
      <c r="A763" t="s">
        <v>8405</v>
      </c>
      <c r="B763" s="18">
        <v>62</v>
      </c>
      <c r="E763" t="s">
        <v>8406</v>
      </c>
      <c r="F763">
        <v>37</v>
      </c>
    </row>
    <row r="764" spans="1:6" x14ac:dyDescent="0.35">
      <c r="A764" t="s">
        <v>8405</v>
      </c>
      <c r="B764" s="18">
        <v>32</v>
      </c>
      <c r="E764" t="s">
        <v>8406</v>
      </c>
      <c r="F764">
        <v>6</v>
      </c>
    </row>
    <row r="765" spans="1:6" x14ac:dyDescent="0.35">
      <c r="A765" t="s">
        <v>8405</v>
      </c>
      <c r="B765" s="18">
        <v>89</v>
      </c>
      <c r="E765" t="s">
        <v>8406</v>
      </c>
      <c r="F765">
        <v>113</v>
      </c>
    </row>
    <row r="766" spans="1:6" x14ac:dyDescent="0.35">
      <c r="A766" t="s">
        <v>8405</v>
      </c>
      <c r="B766" s="18">
        <v>93</v>
      </c>
      <c r="E766" t="s">
        <v>8406</v>
      </c>
      <c r="F766">
        <v>37</v>
      </c>
    </row>
    <row r="767" spans="1:6" x14ac:dyDescent="0.35">
      <c r="A767" t="s">
        <v>8405</v>
      </c>
      <c r="B767" s="18">
        <v>98</v>
      </c>
      <c r="E767" t="s">
        <v>8406</v>
      </c>
      <c r="F767">
        <v>18</v>
      </c>
    </row>
    <row r="768" spans="1:6" x14ac:dyDescent="0.35">
      <c r="A768" t="s">
        <v>8405</v>
      </c>
      <c r="B768" s="18">
        <v>82</v>
      </c>
      <c r="E768" t="s">
        <v>8406</v>
      </c>
      <c r="F768">
        <v>75</v>
      </c>
    </row>
    <row r="769" spans="1:6" x14ac:dyDescent="0.35">
      <c r="A769" t="s">
        <v>8405</v>
      </c>
      <c r="B769" s="18">
        <v>116</v>
      </c>
      <c r="E769" t="s">
        <v>8406</v>
      </c>
      <c r="F769">
        <v>52</v>
      </c>
    </row>
    <row r="770" spans="1:6" x14ac:dyDescent="0.35">
      <c r="A770" t="s">
        <v>8405</v>
      </c>
      <c r="B770" s="18">
        <v>52</v>
      </c>
      <c r="E770" t="s">
        <v>8406</v>
      </c>
      <c r="F770">
        <v>122</v>
      </c>
    </row>
    <row r="771" spans="1:6" x14ac:dyDescent="0.35">
      <c r="A771" t="s">
        <v>8405</v>
      </c>
      <c r="B771" s="18">
        <v>23</v>
      </c>
      <c r="E771" t="s">
        <v>8406</v>
      </c>
      <c r="F771">
        <v>8</v>
      </c>
    </row>
    <row r="772" spans="1:6" x14ac:dyDescent="0.35">
      <c r="A772" t="s">
        <v>8405</v>
      </c>
      <c r="B772" s="18">
        <v>77</v>
      </c>
      <c r="E772" t="s">
        <v>8406</v>
      </c>
      <c r="F772">
        <v>8</v>
      </c>
    </row>
    <row r="773" spans="1:6" x14ac:dyDescent="0.35">
      <c r="A773" t="s">
        <v>8405</v>
      </c>
      <c r="B773" s="18">
        <v>49</v>
      </c>
      <c r="E773" t="s">
        <v>8406</v>
      </c>
      <c r="F773">
        <v>96</v>
      </c>
    </row>
    <row r="774" spans="1:6" x14ac:dyDescent="0.35">
      <c r="A774" t="s">
        <v>8405</v>
      </c>
      <c r="B774" s="18">
        <v>59</v>
      </c>
      <c r="E774" t="s">
        <v>8406</v>
      </c>
      <c r="F774">
        <v>9</v>
      </c>
    </row>
    <row r="775" spans="1:6" x14ac:dyDescent="0.35">
      <c r="A775" t="s">
        <v>8405</v>
      </c>
      <c r="B775" s="18">
        <v>113</v>
      </c>
      <c r="E775" t="s">
        <v>8406</v>
      </c>
      <c r="F775">
        <v>2</v>
      </c>
    </row>
    <row r="776" spans="1:6" x14ac:dyDescent="0.35">
      <c r="A776" t="s">
        <v>8405</v>
      </c>
      <c r="B776" s="18">
        <v>34</v>
      </c>
      <c r="E776" t="s">
        <v>8406</v>
      </c>
      <c r="F776">
        <v>26</v>
      </c>
    </row>
    <row r="777" spans="1:6" x14ac:dyDescent="0.35">
      <c r="A777" t="s">
        <v>8405</v>
      </c>
      <c r="B777" s="18">
        <v>42</v>
      </c>
      <c r="E777" t="s">
        <v>8406</v>
      </c>
      <c r="F777">
        <v>23</v>
      </c>
    </row>
    <row r="778" spans="1:6" x14ac:dyDescent="0.35">
      <c r="A778" t="s">
        <v>8405</v>
      </c>
      <c r="B778" s="18">
        <v>42</v>
      </c>
      <c r="E778" t="s">
        <v>8406</v>
      </c>
      <c r="F778">
        <v>0</v>
      </c>
    </row>
    <row r="779" spans="1:6" x14ac:dyDescent="0.35">
      <c r="A779" t="s">
        <v>8405</v>
      </c>
      <c r="B779" s="18">
        <v>49</v>
      </c>
      <c r="E779" t="s">
        <v>8406</v>
      </c>
      <c r="F779">
        <v>140</v>
      </c>
    </row>
    <row r="780" spans="1:6" x14ac:dyDescent="0.35">
      <c r="A780" t="s">
        <v>8405</v>
      </c>
      <c r="B780" s="18">
        <v>56</v>
      </c>
      <c r="E780" t="s">
        <v>8406</v>
      </c>
      <c r="F780">
        <v>0</v>
      </c>
    </row>
    <row r="781" spans="1:6" x14ac:dyDescent="0.35">
      <c r="A781" t="s">
        <v>8405</v>
      </c>
      <c r="B781" s="18">
        <v>25</v>
      </c>
      <c r="E781" t="s">
        <v>8406</v>
      </c>
      <c r="F781">
        <v>6</v>
      </c>
    </row>
    <row r="782" spans="1:6" x14ac:dyDescent="0.35">
      <c r="A782" t="s">
        <v>8405</v>
      </c>
      <c r="B782" s="18">
        <v>52</v>
      </c>
      <c r="E782" t="s">
        <v>8406</v>
      </c>
      <c r="F782">
        <v>100</v>
      </c>
    </row>
    <row r="783" spans="1:6" x14ac:dyDescent="0.35">
      <c r="A783" t="s">
        <v>8405</v>
      </c>
      <c r="B783" s="18">
        <v>34</v>
      </c>
      <c r="E783" t="s">
        <v>8406</v>
      </c>
      <c r="F783">
        <v>0</v>
      </c>
    </row>
    <row r="784" spans="1:6" x14ac:dyDescent="0.35">
      <c r="A784" t="s">
        <v>8405</v>
      </c>
      <c r="B784" s="18">
        <v>67</v>
      </c>
      <c r="E784" t="s">
        <v>8406</v>
      </c>
      <c r="F784">
        <v>4</v>
      </c>
    </row>
    <row r="785" spans="1:6" x14ac:dyDescent="0.35">
      <c r="A785" t="s">
        <v>8405</v>
      </c>
      <c r="B785" s="18">
        <v>70</v>
      </c>
      <c r="E785" t="s">
        <v>8406</v>
      </c>
      <c r="F785">
        <v>8</v>
      </c>
    </row>
    <row r="786" spans="1:6" x14ac:dyDescent="0.35">
      <c r="A786" t="s">
        <v>8405</v>
      </c>
      <c r="B786" s="18">
        <v>89</v>
      </c>
      <c r="E786" t="s">
        <v>8406</v>
      </c>
      <c r="F786">
        <v>0</v>
      </c>
    </row>
    <row r="787" spans="1:6" x14ac:dyDescent="0.35">
      <c r="A787" t="s">
        <v>8405</v>
      </c>
      <c r="B787" s="18">
        <v>107</v>
      </c>
      <c r="E787" t="s">
        <v>8406</v>
      </c>
      <c r="F787">
        <v>16</v>
      </c>
    </row>
    <row r="788" spans="1:6" x14ac:dyDescent="0.35">
      <c r="A788" t="s">
        <v>8405</v>
      </c>
      <c r="B788" s="18">
        <v>159</v>
      </c>
      <c r="E788" t="s">
        <v>8406</v>
      </c>
      <c r="F788">
        <v>2</v>
      </c>
    </row>
    <row r="789" spans="1:6" x14ac:dyDescent="0.35">
      <c r="A789" t="s">
        <v>8405</v>
      </c>
      <c r="B789" s="18">
        <v>181</v>
      </c>
      <c r="E789" t="s">
        <v>8406</v>
      </c>
      <c r="F789">
        <v>48</v>
      </c>
    </row>
    <row r="790" spans="1:6" x14ac:dyDescent="0.35">
      <c r="A790" t="s">
        <v>8405</v>
      </c>
      <c r="B790" s="18">
        <v>131</v>
      </c>
      <c r="E790" t="s">
        <v>8406</v>
      </c>
      <c r="F790">
        <v>2</v>
      </c>
    </row>
    <row r="791" spans="1:6" x14ac:dyDescent="0.35">
      <c r="A791" t="s">
        <v>8405</v>
      </c>
      <c r="B791" s="18">
        <v>125</v>
      </c>
      <c r="E791" t="s">
        <v>8406</v>
      </c>
      <c r="F791">
        <v>2</v>
      </c>
    </row>
    <row r="792" spans="1:6" x14ac:dyDescent="0.35">
      <c r="A792" t="s">
        <v>8405</v>
      </c>
      <c r="B792" s="18">
        <v>61</v>
      </c>
      <c r="E792" t="s">
        <v>8406</v>
      </c>
      <c r="F792">
        <v>1</v>
      </c>
    </row>
    <row r="793" spans="1:6" x14ac:dyDescent="0.35">
      <c r="A793" t="s">
        <v>8405</v>
      </c>
      <c r="B793" s="18">
        <v>90</v>
      </c>
      <c r="E793" t="s">
        <v>8406</v>
      </c>
      <c r="F793">
        <v>17</v>
      </c>
    </row>
    <row r="794" spans="1:6" x14ac:dyDescent="0.35">
      <c r="A794" t="s">
        <v>8405</v>
      </c>
      <c r="B794" s="18">
        <v>35</v>
      </c>
      <c r="E794" t="s">
        <v>8406</v>
      </c>
      <c r="F794">
        <v>0</v>
      </c>
    </row>
    <row r="795" spans="1:6" x14ac:dyDescent="0.35">
      <c r="A795" t="s">
        <v>8405</v>
      </c>
      <c r="B795" s="18">
        <v>90</v>
      </c>
      <c r="E795" t="s">
        <v>8406</v>
      </c>
      <c r="F795">
        <v>11</v>
      </c>
    </row>
    <row r="796" spans="1:6" x14ac:dyDescent="0.35">
      <c r="A796" t="s">
        <v>8405</v>
      </c>
      <c r="B796" s="18">
        <v>4</v>
      </c>
      <c r="E796" t="s">
        <v>8406</v>
      </c>
      <c r="F796">
        <v>95</v>
      </c>
    </row>
    <row r="797" spans="1:6" x14ac:dyDescent="0.35">
      <c r="A797" t="s">
        <v>8405</v>
      </c>
      <c r="B797" s="18">
        <v>120</v>
      </c>
      <c r="E797" t="s">
        <v>8406</v>
      </c>
      <c r="F797">
        <v>13</v>
      </c>
    </row>
    <row r="798" spans="1:6" x14ac:dyDescent="0.35">
      <c r="A798" t="s">
        <v>8405</v>
      </c>
      <c r="B798" s="18">
        <v>14</v>
      </c>
      <c r="E798" t="s">
        <v>8406</v>
      </c>
      <c r="F798">
        <v>2</v>
      </c>
    </row>
    <row r="799" spans="1:6" x14ac:dyDescent="0.35">
      <c r="A799" t="s">
        <v>8405</v>
      </c>
      <c r="B799" s="18">
        <v>27</v>
      </c>
      <c r="E799" t="s">
        <v>8406</v>
      </c>
      <c r="F799">
        <v>2</v>
      </c>
    </row>
    <row r="800" spans="1:6" x14ac:dyDescent="0.35">
      <c r="A800" t="s">
        <v>8405</v>
      </c>
      <c r="B800" s="18">
        <v>49</v>
      </c>
      <c r="E800" t="s">
        <v>8406</v>
      </c>
      <c r="F800">
        <v>3</v>
      </c>
    </row>
    <row r="801" spans="1:6" x14ac:dyDescent="0.35">
      <c r="A801" t="s">
        <v>8405</v>
      </c>
      <c r="B801" s="18">
        <v>102</v>
      </c>
      <c r="E801" t="s">
        <v>8406</v>
      </c>
      <c r="F801">
        <v>0</v>
      </c>
    </row>
    <row r="802" spans="1:6" x14ac:dyDescent="0.35">
      <c r="A802" t="s">
        <v>8405</v>
      </c>
      <c r="B802" s="18">
        <v>3</v>
      </c>
      <c r="E802" t="s">
        <v>8406</v>
      </c>
      <c r="F802">
        <v>0</v>
      </c>
    </row>
    <row r="803" spans="1:6" x14ac:dyDescent="0.35">
      <c r="A803" t="s">
        <v>8405</v>
      </c>
      <c r="B803" s="18">
        <v>25</v>
      </c>
      <c r="E803" t="s">
        <v>8406</v>
      </c>
      <c r="F803">
        <v>0</v>
      </c>
    </row>
    <row r="804" spans="1:6" x14ac:dyDescent="0.35">
      <c r="A804" t="s">
        <v>8405</v>
      </c>
      <c r="B804" s="18">
        <v>118</v>
      </c>
      <c r="E804" t="s">
        <v>8406</v>
      </c>
      <c r="F804">
        <v>2</v>
      </c>
    </row>
    <row r="805" spans="1:6" x14ac:dyDescent="0.35">
      <c r="A805" t="s">
        <v>8405</v>
      </c>
      <c r="B805" s="18">
        <v>57</v>
      </c>
      <c r="E805" t="s">
        <v>8406</v>
      </c>
      <c r="F805">
        <v>24</v>
      </c>
    </row>
    <row r="806" spans="1:6" x14ac:dyDescent="0.35">
      <c r="A806" t="s">
        <v>8405</v>
      </c>
      <c r="B806" s="18">
        <v>11</v>
      </c>
      <c r="E806" t="s">
        <v>8406</v>
      </c>
      <c r="F806">
        <v>25</v>
      </c>
    </row>
    <row r="807" spans="1:6" x14ac:dyDescent="0.35">
      <c r="A807" t="s">
        <v>8405</v>
      </c>
      <c r="B807" s="18">
        <v>33</v>
      </c>
      <c r="E807" t="s">
        <v>8406</v>
      </c>
      <c r="F807">
        <v>3</v>
      </c>
    </row>
    <row r="808" spans="1:6" x14ac:dyDescent="0.35">
      <c r="A808" t="s">
        <v>8405</v>
      </c>
      <c r="B808" s="18">
        <v>40</v>
      </c>
      <c r="E808" t="s">
        <v>8406</v>
      </c>
      <c r="F808">
        <v>41</v>
      </c>
    </row>
    <row r="809" spans="1:6" x14ac:dyDescent="0.35">
      <c r="A809" t="s">
        <v>8405</v>
      </c>
      <c r="B809" s="18">
        <v>50</v>
      </c>
      <c r="E809" t="s">
        <v>8406</v>
      </c>
      <c r="F809">
        <v>2</v>
      </c>
    </row>
    <row r="810" spans="1:6" x14ac:dyDescent="0.35">
      <c r="A810" t="s">
        <v>8405</v>
      </c>
      <c r="B810" s="18">
        <v>38</v>
      </c>
      <c r="E810" t="s">
        <v>8406</v>
      </c>
      <c r="F810">
        <v>4</v>
      </c>
    </row>
    <row r="811" spans="1:6" x14ac:dyDescent="0.35">
      <c r="A811" t="s">
        <v>8405</v>
      </c>
      <c r="B811" s="18">
        <v>96</v>
      </c>
      <c r="E811" t="s">
        <v>8406</v>
      </c>
      <c r="F811">
        <v>99</v>
      </c>
    </row>
    <row r="812" spans="1:6" x14ac:dyDescent="0.35">
      <c r="A812" t="s">
        <v>8405</v>
      </c>
      <c r="B812" s="18">
        <v>48</v>
      </c>
      <c r="E812" t="s">
        <v>8406</v>
      </c>
      <c r="F812">
        <v>4</v>
      </c>
    </row>
    <row r="813" spans="1:6" x14ac:dyDescent="0.35">
      <c r="A813" t="s">
        <v>8405</v>
      </c>
      <c r="B813" s="18">
        <v>33</v>
      </c>
      <c r="E813" t="s">
        <v>8406</v>
      </c>
      <c r="F813">
        <v>4</v>
      </c>
    </row>
    <row r="814" spans="1:6" x14ac:dyDescent="0.35">
      <c r="A814" t="s">
        <v>8405</v>
      </c>
      <c r="B814" s="18">
        <v>226</v>
      </c>
      <c r="E814" t="s">
        <v>8406</v>
      </c>
      <c r="F814">
        <v>38</v>
      </c>
    </row>
    <row r="815" spans="1:6" x14ac:dyDescent="0.35">
      <c r="A815" t="s">
        <v>8405</v>
      </c>
      <c r="B815" s="18">
        <v>14</v>
      </c>
      <c r="E815" t="s">
        <v>8406</v>
      </c>
      <c r="F815">
        <v>285</v>
      </c>
    </row>
    <row r="816" spans="1:6" x14ac:dyDescent="0.35">
      <c r="A816" t="s">
        <v>8405</v>
      </c>
      <c r="B816" s="18">
        <v>20</v>
      </c>
      <c r="E816" t="s">
        <v>8406</v>
      </c>
      <c r="F816">
        <v>1</v>
      </c>
    </row>
    <row r="817" spans="1:6" x14ac:dyDescent="0.35">
      <c r="A817" t="s">
        <v>8405</v>
      </c>
      <c r="B817" s="18">
        <v>25</v>
      </c>
      <c r="E817" t="s">
        <v>8406</v>
      </c>
      <c r="F817">
        <v>42</v>
      </c>
    </row>
    <row r="818" spans="1:6" x14ac:dyDescent="0.35">
      <c r="A818" t="s">
        <v>8405</v>
      </c>
      <c r="B818" s="18">
        <v>90</v>
      </c>
      <c r="E818" t="s">
        <v>8406</v>
      </c>
      <c r="F818">
        <v>26</v>
      </c>
    </row>
    <row r="819" spans="1:6" x14ac:dyDescent="0.35">
      <c r="A819" t="s">
        <v>8405</v>
      </c>
      <c r="B819" s="18">
        <v>11</v>
      </c>
      <c r="E819" t="s">
        <v>8406</v>
      </c>
      <c r="F819">
        <v>2</v>
      </c>
    </row>
    <row r="820" spans="1:6" x14ac:dyDescent="0.35">
      <c r="A820" t="s">
        <v>8405</v>
      </c>
      <c r="B820" s="18">
        <v>55</v>
      </c>
      <c r="E820" t="s">
        <v>8406</v>
      </c>
      <c r="F820">
        <v>4</v>
      </c>
    </row>
    <row r="821" spans="1:6" x14ac:dyDescent="0.35">
      <c r="A821" t="s">
        <v>8405</v>
      </c>
      <c r="B821" s="18">
        <v>30</v>
      </c>
      <c r="E821" t="s">
        <v>8406</v>
      </c>
      <c r="F821">
        <v>6</v>
      </c>
    </row>
    <row r="822" spans="1:6" x14ac:dyDescent="0.35">
      <c r="A822" t="s">
        <v>8405</v>
      </c>
      <c r="B822" s="18">
        <v>28</v>
      </c>
      <c r="E822" t="s">
        <v>8406</v>
      </c>
      <c r="F822">
        <v>70</v>
      </c>
    </row>
    <row r="823" spans="1:6" x14ac:dyDescent="0.35">
      <c r="A823" t="s">
        <v>8405</v>
      </c>
      <c r="B823" s="18">
        <v>45</v>
      </c>
      <c r="E823" t="s">
        <v>8406</v>
      </c>
      <c r="F823">
        <v>9</v>
      </c>
    </row>
    <row r="824" spans="1:6" x14ac:dyDescent="0.35">
      <c r="A824" t="s">
        <v>8405</v>
      </c>
      <c r="B824" s="18">
        <v>13</v>
      </c>
      <c r="E824" t="s">
        <v>8406</v>
      </c>
      <c r="F824">
        <v>8</v>
      </c>
    </row>
    <row r="825" spans="1:6" x14ac:dyDescent="0.35">
      <c r="A825" t="s">
        <v>8405</v>
      </c>
      <c r="B825" s="18">
        <v>40</v>
      </c>
      <c r="E825" t="s">
        <v>8406</v>
      </c>
      <c r="F825">
        <v>105</v>
      </c>
    </row>
    <row r="826" spans="1:6" x14ac:dyDescent="0.35">
      <c r="A826" t="s">
        <v>8405</v>
      </c>
      <c r="B826" s="18">
        <v>21</v>
      </c>
      <c r="E826" t="s">
        <v>8406</v>
      </c>
      <c r="F826">
        <v>12</v>
      </c>
    </row>
    <row r="827" spans="1:6" x14ac:dyDescent="0.35">
      <c r="A827" t="s">
        <v>8405</v>
      </c>
      <c r="B827" s="18">
        <v>134</v>
      </c>
      <c r="E827" t="s">
        <v>8406</v>
      </c>
      <c r="F827">
        <v>0</v>
      </c>
    </row>
    <row r="828" spans="1:6" x14ac:dyDescent="0.35">
      <c r="A828" t="s">
        <v>8405</v>
      </c>
      <c r="B828" s="18">
        <v>20</v>
      </c>
      <c r="E828" t="s">
        <v>8406</v>
      </c>
      <c r="F828">
        <v>16</v>
      </c>
    </row>
    <row r="829" spans="1:6" x14ac:dyDescent="0.35">
      <c r="A829" t="s">
        <v>8405</v>
      </c>
      <c r="B829" s="18">
        <v>19</v>
      </c>
      <c r="E829" t="s">
        <v>8406</v>
      </c>
      <c r="F829">
        <v>7</v>
      </c>
    </row>
    <row r="830" spans="1:6" x14ac:dyDescent="0.35">
      <c r="A830" t="s">
        <v>8405</v>
      </c>
      <c r="B830" s="18">
        <v>209</v>
      </c>
      <c r="E830" t="s">
        <v>8406</v>
      </c>
      <c r="F830">
        <v>4</v>
      </c>
    </row>
    <row r="831" spans="1:6" x14ac:dyDescent="0.35">
      <c r="A831" t="s">
        <v>8405</v>
      </c>
      <c r="B831" s="18">
        <v>38</v>
      </c>
      <c r="E831" t="s">
        <v>8406</v>
      </c>
      <c r="F831">
        <v>1</v>
      </c>
    </row>
    <row r="832" spans="1:6" x14ac:dyDescent="0.35">
      <c r="A832" t="s">
        <v>8405</v>
      </c>
      <c r="B832" s="18">
        <v>24</v>
      </c>
      <c r="E832" t="s">
        <v>8406</v>
      </c>
      <c r="F832">
        <v>28</v>
      </c>
    </row>
    <row r="833" spans="1:6" x14ac:dyDescent="0.35">
      <c r="A833" t="s">
        <v>8405</v>
      </c>
      <c r="B833" s="18">
        <v>8</v>
      </c>
      <c r="E833" t="s">
        <v>8406</v>
      </c>
      <c r="F833">
        <v>1</v>
      </c>
    </row>
    <row r="834" spans="1:6" x14ac:dyDescent="0.35">
      <c r="A834" t="s">
        <v>8405</v>
      </c>
      <c r="B834" s="18">
        <v>179</v>
      </c>
      <c r="E834" t="s">
        <v>8406</v>
      </c>
      <c r="F834">
        <v>1</v>
      </c>
    </row>
    <row r="835" spans="1:6" x14ac:dyDescent="0.35">
      <c r="A835" t="s">
        <v>8405</v>
      </c>
      <c r="B835" s="18">
        <v>26</v>
      </c>
      <c r="E835" t="s">
        <v>8406</v>
      </c>
      <c r="F835">
        <v>5</v>
      </c>
    </row>
    <row r="836" spans="1:6" x14ac:dyDescent="0.35">
      <c r="A836" t="s">
        <v>8405</v>
      </c>
      <c r="B836" s="18">
        <v>131</v>
      </c>
      <c r="E836" t="s">
        <v>8406</v>
      </c>
      <c r="F836">
        <v>3</v>
      </c>
    </row>
    <row r="837" spans="1:6" x14ac:dyDescent="0.35">
      <c r="A837" t="s">
        <v>8405</v>
      </c>
      <c r="B837" s="18">
        <v>14</v>
      </c>
      <c r="E837" t="s">
        <v>8406</v>
      </c>
      <c r="F837">
        <v>2</v>
      </c>
    </row>
    <row r="838" spans="1:6" x14ac:dyDescent="0.35">
      <c r="A838" t="s">
        <v>8405</v>
      </c>
      <c r="B838" s="18">
        <v>174</v>
      </c>
      <c r="E838" t="s">
        <v>8406</v>
      </c>
      <c r="F838">
        <v>0</v>
      </c>
    </row>
    <row r="839" spans="1:6" x14ac:dyDescent="0.35">
      <c r="A839" t="s">
        <v>8405</v>
      </c>
      <c r="B839" s="18">
        <v>191</v>
      </c>
      <c r="E839" t="s">
        <v>8406</v>
      </c>
      <c r="F839">
        <v>0</v>
      </c>
    </row>
    <row r="840" spans="1:6" x14ac:dyDescent="0.35">
      <c r="A840" t="s">
        <v>8405</v>
      </c>
      <c r="B840" s="18">
        <v>38</v>
      </c>
      <c r="E840" t="s">
        <v>8406</v>
      </c>
      <c r="F840">
        <v>3</v>
      </c>
    </row>
    <row r="841" spans="1:6" x14ac:dyDescent="0.35">
      <c r="A841" t="s">
        <v>8405</v>
      </c>
      <c r="B841" s="18">
        <v>22</v>
      </c>
      <c r="E841" t="s">
        <v>8406</v>
      </c>
      <c r="F841">
        <v>0</v>
      </c>
    </row>
    <row r="842" spans="1:6" x14ac:dyDescent="0.35">
      <c r="A842" t="s">
        <v>8405</v>
      </c>
      <c r="B842" s="18">
        <v>149</v>
      </c>
      <c r="E842" t="s">
        <v>8406</v>
      </c>
      <c r="F842">
        <v>0</v>
      </c>
    </row>
    <row r="843" spans="1:6" x14ac:dyDescent="0.35">
      <c r="A843" t="s">
        <v>8405</v>
      </c>
      <c r="B843" s="18">
        <v>56</v>
      </c>
      <c r="E843" t="s">
        <v>8406</v>
      </c>
      <c r="F843">
        <v>3</v>
      </c>
    </row>
    <row r="844" spans="1:6" x14ac:dyDescent="0.35">
      <c r="A844" t="s">
        <v>8405</v>
      </c>
      <c r="B844" s="18">
        <v>19</v>
      </c>
      <c r="E844" t="s">
        <v>8406</v>
      </c>
      <c r="F844">
        <v>7</v>
      </c>
    </row>
    <row r="845" spans="1:6" x14ac:dyDescent="0.35">
      <c r="A845" t="s">
        <v>8405</v>
      </c>
      <c r="B845" s="18">
        <v>70</v>
      </c>
      <c r="E845" t="s">
        <v>8406</v>
      </c>
      <c r="F845">
        <v>25</v>
      </c>
    </row>
    <row r="846" spans="1:6" x14ac:dyDescent="0.35">
      <c r="A846" t="s">
        <v>8405</v>
      </c>
      <c r="B846" s="18">
        <v>81</v>
      </c>
      <c r="E846" t="s">
        <v>8406</v>
      </c>
      <c r="F846">
        <v>10</v>
      </c>
    </row>
    <row r="847" spans="1:6" x14ac:dyDescent="0.35">
      <c r="A847" t="s">
        <v>8405</v>
      </c>
      <c r="B847" s="18">
        <v>32</v>
      </c>
      <c r="E847" t="s">
        <v>8406</v>
      </c>
      <c r="F847">
        <v>3</v>
      </c>
    </row>
    <row r="848" spans="1:6" x14ac:dyDescent="0.35">
      <c r="A848" t="s">
        <v>8405</v>
      </c>
      <c r="B848" s="18">
        <v>26</v>
      </c>
      <c r="E848" t="s">
        <v>8406</v>
      </c>
      <c r="F848">
        <v>5</v>
      </c>
    </row>
    <row r="849" spans="1:6" x14ac:dyDescent="0.35">
      <c r="A849" t="s">
        <v>8405</v>
      </c>
      <c r="B849" s="18">
        <v>105</v>
      </c>
      <c r="E849" t="s">
        <v>8406</v>
      </c>
      <c r="F849">
        <v>5</v>
      </c>
    </row>
    <row r="850" spans="1:6" x14ac:dyDescent="0.35">
      <c r="A850" t="s">
        <v>8405</v>
      </c>
      <c r="B850" s="18">
        <v>29</v>
      </c>
      <c r="E850" t="s">
        <v>8406</v>
      </c>
      <c r="F850">
        <v>27</v>
      </c>
    </row>
    <row r="851" spans="1:6" x14ac:dyDescent="0.35">
      <c r="A851" t="s">
        <v>8405</v>
      </c>
      <c r="B851" s="18">
        <v>8</v>
      </c>
      <c r="E851" t="s">
        <v>8406</v>
      </c>
      <c r="F851">
        <v>2</v>
      </c>
    </row>
    <row r="852" spans="1:6" x14ac:dyDescent="0.35">
      <c r="A852" t="s">
        <v>8405</v>
      </c>
      <c r="B852" s="18">
        <v>89</v>
      </c>
      <c r="E852" t="s">
        <v>8406</v>
      </c>
      <c r="F852">
        <v>236</v>
      </c>
    </row>
    <row r="853" spans="1:6" x14ac:dyDescent="0.35">
      <c r="A853" t="s">
        <v>8405</v>
      </c>
      <c r="B853" s="18">
        <v>44</v>
      </c>
      <c r="E853" t="s">
        <v>8406</v>
      </c>
      <c r="F853">
        <v>1</v>
      </c>
    </row>
    <row r="854" spans="1:6" x14ac:dyDescent="0.35">
      <c r="A854" t="s">
        <v>8405</v>
      </c>
      <c r="B854" s="18">
        <v>246</v>
      </c>
      <c r="E854" t="s">
        <v>8406</v>
      </c>
      <c r="F854">
        <v>12</v>
      </c>
    </row>
    <row r="855" spans="1:6" x14ac:dyDescent="0.35">
      <c r="A855" t="s">
        <v>8405</v>
      </c>
      <c r="B855" s="18">
        <v>120</v>
      </c>
      <c r="E855" t="s">
        <v>8406</v>
      </c>
      <c r="F855">
        <v>4</v>
      </c>
    </row>
    <row r="856" spans="1:6" x14ac:dyDescent="0.35">
      <c r="A856" t="s">
        <v>8405</v>
      </c>
      <c r="B856" s="18">
        <v>26</v>
      </c>
      <c r="E856" t="s">
        <v>8406</v>
      </c>
      <c r="F856">
        <v>3</v>
      </c>
    </row>
    <row r="857" spans="1:6" x14ac:dyDescent="0.35">
      <c r="A857" t="s">
        <v>8405</v>
      </c>
      <c r="B857" s="18">
        <v>45</v>
      </c>
      <c r="E857" t="s">
        <v>8406</v>
      </c>
      <c r="F857">
        <v>99</v>
      </c>
    </row>
    <row r="858" spans="1:6" x14ac:dyDescent="0.35">
      <c r="A858" t="s">
        <v>8405</v>
      </c>
      <c r="B858" s="18">
        <v>20</v>
      </c>
      <c r="E858" t="s">
        <v>8406</v>
      </c>
      <c r="F858">
        <v>3</v>
      </c>
    </row>
    <row r="859" spans="1:6" x14ac:dyDescent="0.35">
      <c r="A859" t="s">
        <v>8405</v>
      </c>
      <c r="B859" s="18">
        <v>47</v>
      </c>
      <c r="E859" t="s">
        <v>8406</v>
      </c>
      <c r="F859">
        <v>3</v>
      </c>
    </row>
    <row r="860" spans="1:6" x14ac:dyDescent="0.35">
      <c r="A860" t="s">
        <v>8405</v>
      </c>
      <c r="B860" s="18">
        <v>13</v>
      </c>
      <c r="E860" t="s">
        <v>8406</v>
      </c>
      <c r="F860">
        <v>22</v>
      </c>
    </row>
    <row r="861" spans="1:6" x14ac:dyDescent="0.35">
      <c r="A861" t="s">
        <v>8405</v>
      </c>
      <c r="B861" s="18">
        <v>183</v>
      </c>
      <c r="E861" t="s">
        <v>8406</v>
      </c>
      <c r="F861">
        <v>4</v>
      </c>
    </row>
    <row r="862" spans="1:6" x14ac:dyDescent="0.35">
      <c r="A862" t="s">
        <v>8405</v>
      </c>
      <c r="B862" s="18">
        <v>21</v>
      </c>
      <c r="E862" t="s">
        <v>8406</v>
      </c>
      <c r="F862">
        <v>534</v>
      </c>
    </row>
    <row r="863" spans="1:6" x14ac:dyDescent="0.35">
      <c r="A863" t="s">
        <v>8405</v>
      </c>
      <c r="B863" s="18">
        <v>42</v>
      </c>
      <c r="E863" t="s">
        <v>8406</v>
      </c>
      <c r="F863">
        <v>12</v>
      </c>
    </row>
    <row r="864" spans="1:6" x14ac:dyDescent="0.35">
      <c r="A864" t="s">
        <v>8405</v>
      </c>
      <c r="B864" s="18">
        <v>54</v>
      </c>
      <c r="E864" t="s">
        <v>8406</v>
      </c>
      <c r="F864">
        <v>56</v>
      </c>
    </row>
    <row r="865" spans="1:6" x14ac:dyDescent="0.35">
      <c r="A865" t="s">
        <v>8405</v>
      </c>
      <c r="B865" s="18">
        <v>38</v>
      </c>
      <c r="E865" t="s">
        <v>8406</v>
      </c>
      <c r="F865">
        <v>11</v>
      </c>
    </row>
    <row r="866" spans="1:6" x14ac:dyDescent="0.35">
      <c r="A866" t="s">
        <v>8405</v>
      </c>
      <c r="B866" s="18">
        <v>64</v>
      </c>
      <c r="E866" t="s">
        <v>8406</v>
      </c>
      <c r="F866">
        <v>0</v>
      </c>
    </row>
    <row r="867" spans="1:6" x14ac:dyDescent="0.35">
      <c r="A867" t="s">
        <v>8405</v>
      </c>
      <c r="B867" s="18">
        <v>13</v>
      </c>
      <c r="E867" t="s">
        <v>8406</v>
      </c>
      <c r="F867">
        <v>12</v>
      </c>
    </row>
    <row r="868" spans="1:6" x14ac:dyDescent="0.35">
      <c r="A868" t="s">
        <v>8405</v>
      </c>
      <c r="B868" s="18">
        <v>33</v>
      </c>
      <c r="E868" t="s">
        <v>8406</v>
      </c>
      <c r="F868">
        <v>5</v>
      </c>
    </row>
    <row r="869" spans="1:6" x14ac:dyDescent="0.35">
      <c r="A869" t="s">
        <v>8405</v>
      </c>
      <c r="B869" s="18">
        <v>52</v>
      </c>
      <c r="E869" t="s">
        <v>8406</v>
      </c>
      <c r="F869">
        <v>24</v>
      </c>
    </row>
    <row r="870" spans="1:6" x14ac:dyDescent="0.35">
      <c r="A870" t="s">
        <v>8405</v>
      </c>
      <c r="B870" s="18">
        <v>107</v>
      </c>
      <c r="E870" t="s">
        <v>8406</v>
      </c>
      <c r="F870">
        <v>89</v>
      </c>
    </row>
    <row r="871" spans="1:6" x14ac:dyDescent="0.35">
      <c r="A871" t="s">
        <v>8405</v>
      </c>
      <c r="B871" s="18">
        <v>11</v>
      </c>
      <c r="E871" t="s">
        <v>8406</v>
      </c>
      <c r="F871">
        <v>1</v>
      </c>
    </row>
    <row r="872" spans="1:6" x14ac:dyDescent="0.35">
      <c r="A872" t="s">
        <v>8405</v>
      </c>
      <c r="B872" s="18">
        <v>34</v>
      </c>
      <c r="E872" t="s">
        <v>8406</v>
      </c>
      <c r="F872">
        <v>55</v>
      </c>
    </row>
    <row r="873" spans="1:6" x14ac:dyDescent="0.35">
      <c r="A873" t="s">
        <v>8405</v>
      </c>
      <c r="B873" s="18">
        <v>75</v>
      </c>
      <c r="E873" t="s">
        <v>8406</v>
      </c>
      <c r="F873">
        <v>2</v>
      </c>
    </row>
    <row r="874" spans="1:6" x14ac:dyDescent="0.35">
      <c r="A874" t="s">
        <v>8405</v>
      </c>
      <c r="B874" s="18">
        <v>26</v>
      </c>
      <c r="E874" t="s">
        <v>8406</v>
      </c>
      <c r="F874">
        <v>0</v>
      </c>
    </row>
    <row r="875" spans="1:6" x14ac:dyDescent="0.35">
      <c r="A875" t="s">
        <v>8405</v>
      </c>
      <c r="B875" s="18">
        <v>50</v>
      </c>
      <c r="E875" t="s">
        <v>8406</v>
      </c>
      <c r="F875">
        <v>4</v>
      </c>
    </row>
    <row r="876" spans="1:6" x14ac:dyDescent="0.35">
      <c r="A876" t="s">
        <v>8405</v>
      </c>
      <c r="B876" s="18">
        <v>80</v>
      </c>
      <c r="E876" t="s">
        <v>8406</v>
      </c>
      <c r="F876">
        <v>6</v>
      </c>
    </row>
    <row r="877" spans="1:6" x14ac:dyDescent="0.35">
      <c r="A877" t="s">
        <v>8405</v>
      </c>
      <c r="B877" s="18">
        <v>110</v>
      </c>
      <c r="E877" t="s">
        <v>8406</v>
      </c>
      <c r="F877">
        <v>4</v>
      </c>
    </row>
    <row r="878" spans="1:6" x14ac:dyDescent="0.35">
      <c r="A878" t="s">
        <v>8405</v>
      </c>
      <c r="B878" s="18">
        <v>77</v>
      </c>
      <c r="E878" t="s">
        <v>8406</v>
      </c>
      <c r="F878">
        <v>4</v>
      </c>
    </row>
    <row r="879" spans="1:6" x14ac:dyDescent="0.35">
      <c r="A879" t="s">
        <v>8405</v>
      </c>
      <c r="B879" s="18">
        <v>50</v>
      </c>
      <c r="E879" t="s">
        <v>8406</v>
      </c>
      <c r="F879">
        <v>2</v>
      </c>
    </row>
    <row r="880" spans="1:6" x14ac:dyDescent="0.35">
      <c r="A880" t="s">
        <v>8405</v>
      </c>
      <c r="B880" s="18">
        <v>145</v>
      </c>
      <c r="E880" t="s">
        <v>8406</v>
      </c>
      <c r="F880">
        <v>5</v>
      </c>
    </row>
    <row r="881" spans="1:6" x14ac:dyDescent="0.35">
      <c r="A881" t="s">
        <v>8405</v>
      </c>
      <c r="B881" s="18">
        <v>29</v>
      </c>
      <c r="E881" t="s">
        <v>8406</v>
      </c>
      <c r="F881">
        <v>83</v>
      </c>
    </row>
    <row r="882" spans="1:6" x14ac:dyDescent="0.35">
      <c r="A882" t="s">
        <v>8405</v>
      </c>
      <c r="B882" s="18">
        <v>114</v>
      </c>
      <c r="E882" t="s">
        <v>8406</v>
      </c>
      <c r="F882">
        <v>57</v>
      </c>
    </row>
    <row r="883" spans="1:6" x14ac:dyDescent="0.35">
      <c r="A883" t="s">
        <v>8405</v>
      </c>
      <c r="B883" s="18">
        <v>96</v>
      </c>
      <c r="E883" t="s">
        <v>8406</v>
      </c>
      <c r="F883">
        <v>311</v>
      </c>
    </row>
    <row r="884" spans="1:6" x14ac:dyDescent="0.35">
      <c r="A884" t="s">
        <v>8405</v>
      </c>
      <c r="B884" s="18">
        <v>31</v>
      </c>
      <c r="E884" t="s">
        <v>8406</v>
      </c>
      <c r="F884">
        <v>2</v>
      </c>
    </row>
    <row r="885" spans="1:6" x14ac:dyDescent="0.35">
      <c r="A885" t="s">
        <v>8405</v>
      </c>
      <c r="B885" s="18">
        <v>4883</v>
      </c>
      <c r="E885" t="s">
        <v>8406</v>
      </c>
      <c r="F885">
        <v>16</v>
      </c>
    </row>
    <row r="886" spans="1:6" x14ac:dyDescent="0.35">
      <c r="A886" t="s">
        <v>8405</v>
      </c>
      <c r="B886" s="18">
        <v>95</v>
      </c>
      <c r="E886" t="s">
        <v>8406</v>
      </c>
      <c r="F886">
        <v>9</v>
      </c>
    </row>
    <row r="887" spans="1:6" x14ac:dyDescent="0.35">
      <c r="A887" t="s">
        <v>8405</v>
      </c>
      <c r="B887" s="18">
        <v>2478</v>
      </c>
      <c r="E887" t="s">
        <v>8406</v>
      </c>
      <c r="F887">
        <v>1</v>
      </c>
    </row>
    <row r="888" spans="1:6" x14ac:dyDescent="0.35">
      <c r="A888" t="s">
        <v>8405</v>
      </c>
      <c r="B888" s="18">
        <v>1789</v>
      </c>
      <c r="E888" t="s">
        <v>8406</v>
      </c>
      <c r="F888">
        <v>12</v>
      </c>
    </row>
    <row r="889" spans="1:6" x14ac:dyDescent="0.35">
      <c r="A889" t="s">
        <v>8405</v>
      </c>
      <c r="B889" s="18">
        <v>680</v>
      </c>
      <c r="E889" t="s">
        <v>8406</v>
      </c>
      <c r="F889">
        <v>0</v>
      </c>
    </row>
    <row r="890" spans="1:6" x14ac:dyDescent="0.35">
      <c r="A890" t="s">
        <v>8405</v>
      </c>
      <c r="B890" s="18">
        <v>70</v>
      </c>
      <c r="E890" t="s">
        <v>8406</v>
      </c>
      <c r="F890">
        <v>20</v>
      </c>
    </row>
    <row r="891" spans="1:6" x14ac:dyDescent="0.35">
      <c r="A891" t="s">
        <v>8405</v>
      </c>
      <c r="B891" s="18">
        <v>23</v>
      </c>
      <c r="E891" t="s">
        <v>8406</v>
      </c>
      <c r="F891">
        <v>16</v>
      </c>
    </row>
    <row r="892" spans="1:6" x14ac:dyDescent="0.35">
      <c r="A892" t="s">
        <v>8405</v>
      </c>
      <c r="B892" s="18">
        <v>4245</v>
      </c>
      <c r="E892" t="s">
        <v>8406</v>
      </c>
      <c r="F892">
        <v>33</v>
      </c>
    </row>
    <row r="893" spans="1:6" x14ac:dyDescent="0.35">
      <c r="A893" t="s">
        <v>8405</v>
      </c>
      <c r="B893" s="18">
        <v>943</v>
      </c>
      <c r="E893" t="s">
        <v>8406</v>
      </c>
      <c r="F893">
        <v>2</v>
      </c>
    </row>
    <row r="894" spans="1:6" x14ac:dyDescent="0.35">
      <c r="A894" t="s">
        <v>8405</v>
      </c>
      <c r="B894" s="18">
        <v>1876</v>
      </c>
      <c r="E894" t="s">
        <v>8406</v>
      </c>
      <c r="F894">
        <v>6</v>
      </c>
    </row>
    <row r="895" spans="1:6" x14ac:dyDescent="0.35">
      <c r="A895" t="s">
        <v>8405</v>
      </c>
      <c r="B895" s="18">
        <v>834</v>
      </c>
      <c r="E895" t="s">
        <v>8406</v>
      </c>
      <c r="F895">
        <v>0</v>
      </c>
    </row>
    <row r="896" spans="1:6" x14ac:dyDescent="0.35">
      <c r="A896" t="s">
        <v>8405</v>
      </c>
      <c r="B896" s="18">
        <v>682</v>
      </c>
      <c r="E896" t="s">
        <v>8406</v>
      </c>
      <c r="F896">
        <v>3</v>
      </c>
    </row>
    <row r="897" spans="1:6" x14ac:dyDescent="0.35">
      <c r="A897" t="s">
        <v>8405</v>
      </c>
      <c r="B897" s="18">
        <v>147</v>
      </c>
      <c r="E897" t="s">
        <v>8406</v>
      </c>
      <c r="F897">
        <v>0</v>
      </c>
    </row>
    <row r="898" spans="1:6" x14ac:dyDescent="0.35">
      <c r="A898" t="s">
        <v>8405</v>
      </c>
      <c r="B898" s="18">
        <v>415</v>
      </c>
      <c r="E898" t="s">
        <v>8406</v>
      </c>
      <c r="F898">
        <v>3</v>
      </c>
    </row>
    <row r="899" spans="1:6" x14ac:dyDescent="0.35">
      <c r="A899" t="s">
        <v>8405</v>
      </c>
      <c r="B899" s="18">
        <v>290</v>
      </c>
      <c r="E899" t="s">
        <v>8406</v>
      </c>
      <c r="F899">
        <v>13</v>
      </c>
    </row>
    <row r="900" spans="1:6" x14ac:dyDescent="0.35">
      <c r="A900" t="s">
        <v>8405</v>
      </c>
      <c r="B900" s="18">
        <v>365</v>
      </c>
      <c r="E900" t="s">
        <v>8406</v>
      </c>
      <c r="F900">
        <v>6</v>
      </c>
    </row>
    <row r="901" spans="1:6" x14ac:dyDescent="0.35">
      <c r="A901" t="s">
        <v>8405</v>
      </c>
      <c r="B901" s="18">
        <v>660</v>
      </c>
      <c r="E901" t="s">
        <v>8406</v>
      </c>
      <c r="F901">
        <v>1</v>
      </c>
    </row>
    <row r="902" spans="1:6" x14ac:dyDescent="0.35">
      <c r="A902" t="s">
        <v>8405</v>
      </c>
      <c r="B902" s="18">
        <v>1356</v>
      </c>
      <c r="E902" t="s">
        <v>8406</v>
      </c>
      <c r="F902">
        <v>0</v>
      </c>
    </row>
    <row r="903" spans="1:6" x14ac:dyDescent="0.35">
      <c r="A903" t="s">
        <v>8405</v>
      </c>
      <c r="B903" s="18">
        <v>424</v>
      </c>
      <c r="E903" t="s">
        <v>8406</v>
      </c>
      <c r="F903">
        <v>5</v>
      </c>
    </row>
    <row r="904" spans="1:6" x14ac:dyDescent="0.35">
      <c r="A904" t="s">
        <v>8405</v>
      </c>
      <c r="B904" s="18">
        <v>33</v>
      </c>
      <c r="E904" t="s">
        <v>8406</v>
      </c>
      <c r="F904">
        <v>0</v>
      </c>
    </row>
    <row r="905" spans="1:6" x14ac:dyDescent="0.35">
      <c r="A905" t="s">
        <v>8405</v>
      </c>
      <c r="B905" s="18">
        <v>1633</v>
      </c>
      <c r="E905" t="s">
        <v>8406</v>
      </c>
      <c r="F905">
        <v>36</v>
      </c>
    </row>
    <row r="906" spans="1:6" x14ac:dyDescent="0.35">
      <c r="A906" t="s">
        <v>8405</v>
      </c>
      <c r="B906" s="18">
        <v>306</v>
      </c>
      <c r="E906" t="s">
        <v>8406</v>
      </c>
      <c r="F906">
        <v>1</v>
      </c>
    </row>
    <row r="907" spans="1:6" x14ac:dyDescent="0.35">
      <c r="A907" t="s">
        <v>8405</v>
      </c>
      <c r="B907" s="18">
        <v>205</v>
      </c>
      <c r="E907" t="s">
        <v>8406</v>
      </c>
      <c r="F907">
        <v>1</v>
      </c>
    </row>
    <row r="908" spans="1:6" x14ac:dyDescent="0.35">
      <c r="A908" t="s">
        <v>8405</v>
      </c>
      <c r="B908" s="18">
        <v>1281</v>
      </c>
      <c r="E908" t="s">
        <v>8406</v>
      </c>
      <c r="F908">
        <v>1</v>
      </c>
    </row>
    <row r="909" spans="1:6" x14ac:dyDescent="0.35">
      <c r="A909" t="s">
        <v>8405</v>
      </c>
      <c r="B909" s="18">
        <v>103</v>
      </c>
      <c r="E909" t="s">
        <v>8406</v>
      </c>
      <c r="F909">
        <v>9</v>
      </c>
    </row>
    <row r="910" spans="1:6" x14ac:dyDescent="0.35">
      <c r="A910" t="s">
        <v>8405</v>
      </c>
      <c r="B910" s="18">
        <v>1513</v>
      </c>
      <c r="E910" t="s">
        <v>8406</v>
      </c>
      <c r="F910">
        <v>1</v>
      </c>
    </row>
    <row r="911" spans="1:6" x14ac:dyDescent="0.35">
      <c r="A911" t="s">
        <v>8405</v>
      </c>
      <c r="B911" s="18">
        <v>405</v>
      </c>
      <c r="E911" t="s">
        <v>8406</v>
      </c>
      <c r="F911">
        <v>0</v>
      </c>
    </row>
    <row r="912" spans="1:6" x14ac:dyDescent="0.35">
      <c r="A912" t="s">
        <v>8405</v>
      </c>
      <c r="B912" s="18">
        <v>510</v>
      </c>
      <c r="E912" t="s">
        <v>8406</v>
      </c>
      <c r="F912">
        <v>1</v>
      </c>
    </row>
    <row r="913" spans="1:6" x14ac:dyDescent="0.35">
      <c r="A913" t="s">
        <v>8405</v>
      </c>
      <c r="B913" s="18">
        <v>1887</v>
      </c>
      <c r="E913" t="s">
        <v>8406</v>
      </c>
      <c r="F913">
        <v>1</v>
      </c>
    </row>
    <row r="914" spans="1:6" x14ac:dyDescent="0.35">
      <c r="A914" t="s">
        <v>8405</v>
      </c>
      <c r="B914" s="18">
        <v>701</v>
      </c>
      <c r="E914" t="s">
        <v>8406</v>
      </c>
      <c r="F914">
        <v>4</v>
      </c>
    </row>
    <row r="915" spans="1:6" x14ac:dyDescent="0.35">
      <c r="A915" t="s">
        <v>8405</v>
      </c>
      <c r="B915" s="18">
        <v>3863</v>
      </c>
      <c r="E915" t="s">
        <v>8406</v>
      </c>
      <c r="F915">
        <v>2</v>
      </c>
    </row>
    <row r="916" spans="1:6" x14ac:dyDescent="0.35">
      <c r="A916" t="s">
        <v>8405</v>
      </c>
      <c r="B916" s="18">
        <v>238</v>
      </c>
      <c r="E916" t="s">
        <v>8406</v>
      </c>
      <c r="F916">
        <v>2</v>
      </c>
    </row>
    <row r="917" spans="1:6" x14ac:dyDescent="0.35">
      <c r="A917" t="s">
        <v>8405</v>
      </c>
      <c r="B917" s="18">
        <v>2051</v>
      </c>
      <c r="E917" t="s">
        <v>8406</v>
      </c>
      <c r="F917">
        <v>2</v>
      </c>
    </row>
    <row r="918" spans="1:6" x14ac:dyDescent="0.35">
      <c r="A918" t="s">
        <v>8405</v>
      </c>
      <c r="B918" s="18">
        <v>402</v>
      </c>
      <c r="E918" t="s">
        <v>8406</v>
      </c>
      <c r="F918">
        <v>0</v>
      </c>
    </row>
    <row r="919" spans="1:6" x14ac:dyDescent="0.35">
      <c r="A919" t="s">
        <v>8405</v>
      </c>
      <c r="B919" s="18">
        <v>253</v>
      </c>
      <c r="E919" t="s">
        <v>8406</v>
      </c>
      <c r="F919">
        <v>2</v>
      </c>
    </row>
    <row r="920" spans="1:6" x14ac:dyDescent="0.35">
      <c r="A920" t="s">
        <v>8405</v>
      </c>
      <c r="B920" s="18">
        <v>473</v>
      </c>
      <c r="E920" t="s">
        <v>8406</v>
      </c>
      <c r="F920">
        <v>4</v>
      </c>
    </row>
    <row r="921" spans="1:6" x14ac:dyDescent="0.35">
      <c r="A921" t="s">
        <v>8405</v>
      </c>
      <c r="B921" s="18">
        <v>821</v>
      </c>
      <c r="E921" t="s">
        <v>8406</v>
      </c>
      <c r="F921">
        <v>2</v>
      </c>
    </row>
    <row r="922" spans="1:6" x14ac:dyDescent="0.35">
      <c r="A922" t="s">
        <v>8405</v>
      </c>
      <c r="B922" s="18">
        <v>388</v>
      </c>
      <c r="E922" t="s">
        <v>8406</v>
      </c>
      <c r="F922">
        <v>0</v>
      </c>
    </row>
    <row r="923" spans="1:6" x14ac:dyDescent="0.35">
      <c r="A923" t="s">
        <v>8405</v>
      </c>
      <c r="B923" s="18">
        <v>813</v>
      </c>
      <c r="E923" t="s">
        <v>8406</v>
      </c>
      <c r="F923">
        <v>1</v>
      </c>
    </row>
    <row r="924" spans="1:6" x14ac:dyDescent="0.35">
      <c r="A924" t="s">
        <v>8405</v>
      </c>
      <c r="B924" s="18">
        <v>1945</v>
      </c>
      <c r="E924" t="s">
        <v>8406</v>
      </c>
      <c r="F924">
        <v>0</v>
      </c>
    </row>
    <row r="925" spans="1:6" x14ac:dyDescent="0.35">
      <c r="A925" t="s">
        <v>8405</v>
      </c>
      <c r="B925" s="18">
        <v>1637</v>
      </c>
      <c r="E925" t="s">
        <v>8406</v>
      </c>
      <c r="F925">
        <v>2</v>
      </c>
    </row>
    <row r="926" spans="1:6" x14ac:dyDescent="0.35">
      <c r="A926" t="s">
        <v>8405</v>
      </c>
      <c r="B926" s="18">
        <v>1375</v>
      </c>
      <c r="E926" t="s">
        <v>8406</v>
      </c>
      <c r="F926">
        <v>7</v>
      </c>
    </row>
    <row r="927" spans="1:6" x14ac:dyDescent="0.35">
      <c r="A927" t="s">
        <v>8405</v>
      </c>
      <c r="B927" s="18">
        <v>17</v>
      </c>
      <c r="E927" t="s">
        <v>8406</v>
      </c>
      <c r="F927">
        <v>5</v>
      </c>
    </row>
    <row r="928" spans="1:6" x14ac:dyDescent="0.35">
      <c r="A928" t="s">
        <v>8405</v>
      </c>
      <c r="B928" s="18">
        <v>354</v>
      </c>
      <c r="E928" t="s">
        <v>8406</v>
      </c>
      <c r="F928">
        <v>0</v>
      </c>
    </row>
    <row r="929" spans="1:6" x14ac:dyDescent="0.35">
      <c r="A929" t="s">
        <v>8405</v>
      </c>
      <c r="B929" s="18">
        <v>191</v>
      </c>
      <c r="E929" t="s">
        <v>8406</v>
      </c>
      <c r="F929">
        <v>0</v>
      </c>
    </row>
    <row r="930" spans="1:6" x14ac:dyDescent="0.35">
      <c r="A930" t="s">
        <v>8405</v>
      </c>
      <c r="B930" s="18">
        <v>303</v>
      </c>
      <c r="E930" t="s">
        <v>8406</v>
      </c>
      <c r="F930">
        <v>0</v>
      </c>
    </row>
    <row r="931" spans="1:6" x14ac:dyDescent="0.35">
      <c r="A931" t="s">
        <v>8405</v>
      </c>
      <c r="B931" s="18">
        <v>137</v>
      </c>
      <c r="E931" t="s">
        <v>8406</v>
      </c>
      <c r="F931">
        <v>2</v>
      </c>
    </row>
    <row r="932" spans="1:6" x14ac:dyDescent="0.35">
      <c r="A932" t="s">
        <v>8405</v>
      </c>
      <c r="B932" s="18">
        <v>41</v>
      </c>
      <c r="E932" t="s">
        <v>8406</v>
      </c>
      <c r="F932">
        <v>0</v>
      </c>
    </row>
    <row r="933" spans="1:6" x14ac:dyDescent="0.35">
      <c r="A933" t="s">
        <v>8405</v>
      </c>
      <c r="B933" s="18">
        <v>398</v>
      </c>
      <c r="E933" t="s">
        <v>8406</v>
      </c>
      <c r="F933">
        <v>0</v>
      </c>
    </row>
    <row r="934" spans="1:6" x14ac:dyDescent="0.35">
      <c r="A934" t="s">
        <v>8405</v>
      </c>
      <c r="B934" s="18">
        <v>1737</v>
      </c>
      <c r="E934" t="s">
        <v>8406</v>
      </c>
      <c r="F934">
        <v>28</v>
      </c>
    </row>
    <row r="935" spans="1:6" x14ac:dyDescent="0.35">
      <c r="A935" t="s">
        <v>8405</v>
      </c>
      <c r="B935" s="18">
        <v>971</v>
      </c>
      <c r="E935" t="s">
        <v>8406</v>
      </c>
      <c r="F935">
        <v>2</v>
      </c>
    </row>
    <row r="936" spans="1:6" x14ac:dyDescent="0.35">
      <c r="A936" t="s">
        <v>8405</v>
      </c>
      <c r="B936" s="18">
        <v>183</v>
      </c>
      <c r="E936" t="s">
        <v>8406</v>
      </c>
      <c r="F936">
        <v>0</v>
      </c>
    </row>
    <row r="937" spans="1:6" x14ac:dyDescent="0.35">
      <c r="A937" t="s">
        <v>8405</v>
      </c>
      <c r="B937" s="18">
        <v>4562</v>
      </c>
      <c r="E937" t="s">
        <v>8406</v>
      </c>
      <c r="F937">
        <v>0</v>
      </c>
    </row>
    <row r="938" spans="1:6" x14ac:dyDescent="0.35">
      <c r="A938" t="s">
        <v>8405</v>
      </c>
      <c r="B938" s="18">
        <v>26457</v>
      </c>
      <c r="E938" t="s">
        <v>8406</v>
      </c>
      <c r="F938">
        <v>0</v>
      </c>
    </row>
    <row r="939" spans="1:6" x14ac:dyDescent="0.35">
      <c r="A939" t="s">
        <v>8405</v>
      </c>
      <c r="B939" s="18">
        <v>162</v>
      </c>
      <c r="E939" t="s">
        <v>8406</v>
      </c>
      <c r="F939">
        <v>4</v>
      </c>
    </row>
    <row r="940" spans="1:6" x14ac:dyDescent="0.35">
      <c r="A940" t="s">
        <v>8405</v>
      </c>
      <c r="B940" s="18">
        <v>479</v>
      </c>
      <c r="E940" t="s">
        <v>8406</v>
      </c>
      <c r="F940">
        <v>12</v>
      </c>
    </row>
    <row r="941" spans="1:6" x14ac:dyDescent="0.35">
      <c r="A941" t="s">
        <v>8405</v>
      </c>
      <c r="B941" s="18">
        <v>426</v>
      </c>
      <c r="E941" t="s">
        <v>8406</v>
      </c>
      <c r="F941">
        <v>0</v>
      </c>
    </row>
    <row r="942" spans="1:6" x14ac:dyDescent="0.35">
      <c r="A942" t="s">
        <v>8405</v>
      </c>
      <c r="B942" s="18">
        <v>450</v>
      </c>
      <c r="E942" t="s">
        <v>8406</v>
      </c>
      <c r="F942">
        <v>33</v>
      </c>
    </row>
    <row r="943" spans="1:6" x14ac:dyDescent="0.35">
      <c r="A943" t="s">
        <v>8405</v>
      </c>
      <c r="B943" s="18">
        <v>1780</v>
      </c>
      <c r="E943" t="s">
        <v>8406</v>
      </c>
      <c r="F943">
        <v>0</v>
      </c>
    </row>
    <row r="944" spans="1:6" x14ac:dyDescent="0.35">
      <c r="A944" t="s">
        <v>8405</v>
      </c>
      <c r="B944" s="18">
        <v>122</v>
      </c>
      <c r="E944" t="s">
        <v>8406</v>
      </c>
      <c r="F944">
        <v>4</v>
      </c>
    </row>
    <row r="945" spans="1:6" x14ac:dyDescent="0.35">
      <c r="A945" t="s">
        <v>8405</v>
      </c>
      <c r="B945" s="18">
        <v>95</v>
      </c>
      <c r="E945" t="s">
        <v>8406</v>
      </c>
      <c r="F945">
        <v>0</v>
      </c>
    </row>
    <row r="946" spans="1:6" x14ac:dyDescent="0.35">
      <c r="A946" t="s">
        <v>8405</v>
      </c>
      <c r="B946" s="18">
        <v>325</v>
      </c>
      <c r="E946" t="s">
        <v>8406</v>
      </c>
      <c r="F946">
        <v>11</v>
      </c>
    </row>
    <row r="947" spans="1:6" x14ac:dyDescent="0.35">
      <c r="A947" t="s">
        <v>8405</v>
      </c>
      <c r="B947" s="18">
        <v>353</v>
      </c>
      <c r="E947" t="s">
        <v>8406</v>
      </c>
      <c r="F947">
        <v>1</v>
      </c>
    </row>
    <row r="948" spans="1:6" x14ac:dyDescent="0.35">
      <c r="A948" t="s">
        <v>8405</v>
      </c>
      <c r="B948" s="18">
        <v>105</v>
      </c>
      <c r="E948" t="s">
        <v>8406</v>
      </c>
      <c r="F948">
        <v>5</v>
      </c>
    </row>
    <row r="949" spans="1:6" x14ac:dyDescent="0.35">
      <c r="A949" t="s">
        <v>8405</v>
      </c>
      <c r="B949" s="18">
        <v>729</v>
      </c>
      <c r="E949" t="s">
        <v>8406</v>
      </c>
      <c r="F949">
        <v>0</v>
      </c>
    </row>
    <row r="950" spans="1:6" x14ac:dyDescent="0.35">
      <c r="A950" t="s">
        <v>8405</v>
      </c>
      <c r="B950" s="18">
        <v>454</v>
      </c>
      <c r="E950" t="s">
        <v>8406</v>
      </c>
      <c r="F950">
        <v>1</v>
      </c>
    </row>
    <row r="951" spans="1:6" x14ac:dyDescent="0.35">
      <c r="A951" t="s">
        <v>8405</v>
      </c>
      <c r="B951" s="18">
        <v>539</v>
      </c>
      <c r="E951" t="s">
        <v>8406</v>
      </c>
      <c r="F951">
        <v>1</v>
      </c>
    </row>
    <row r="952" spans="1:6" x14ac:dyDescent="0.35">
      <c r="A952" t="s">
        <v>8405</v>
      </c>
      <c r="B952" s="18">
        <v>79</v>
      </c>
      <c r="E952" t="s">
        <v>8406</v>
      </c>
      <c r="F952">
        <v>6</v>
      </c>
    </row>
    <row r="953" spans="1:6" x14ac:dyDescent="0.35">
      <c r="A953" t="s">
        <v>8405</v>
      </c>
      <c r="B953" s="18">
        <v>94</v>
      </c>
      <c r="E953" t="s">
        <v>8406</v>
      </c>
      <c r="F953">
        <v>8</v>
      </c>
    </row>
    <row r="954" spans="1:6" x14ac:dyDescent="0.35">
      <c r="A954" t="s">
        <v>8405</v>
      </c>
      <c r="B954" s="18">
        <v>625</v>
      </c>
      <c r="E954" t="s">
        <v>8406</v>
      </c>
      <c r="F954">
        <v>1</v>
      </c>
    </row>
    <row r="955" spans="1:6" x14ac:dyDescent="0.35">
      <c r="A955" t="s">
        <v>8405</v>
      </c>
      <c r="B955" s="18">
        <v>508</v>
      </c>
      <c r="E955" t="s">
        <v>8406</v>
      </c>
      <c r="F955">
        <v>0</v>
      </c>
    </row>
    <row r="956" spans="1:6" x14ac:dyDescent="0.35">
      <c r="A956" t="s">
        <v>8405</v>
      </c>
      <c r="B956" s="18">
        <v>531</v>
      </c>
      <c r="E956" t="s">
        <v>8406</v>
      </c>
      <c r="F956">
        <v>2</v>
      </c>
    </row>
    <row r="957" spans="1:6" x14ac:dyDescent="0.35">
      <c r="A957" t="s">
        <v>8405</v>
      </c>
      <c r="B957" s="18">
        <v>158</v>
      </c>
      <c r="E957" t="s">
        <v>8406</v>
      </c>
      <c r="F957">
        <v>1</v>
      </c>
    </row>
    <row r="958" spans="1:6" x14ac:dyDescent="0.35">
      <c r="A958" t="s">
        <v>8405</v>
      </c>
      <c r="B958" s="18">
        <v>508</v>
      </c>
      <c r="E958" t="s">
        <v>8406</v>
      </c>
      <c r="F958">
        <v>0</v>
      </c>
    </row>
    <row r="959" spans="1:6" x14ac:dyDescent="0.35">
      <c r="A959" t="s">
        <v>8405</v>
      </c>
      <c r="B959" s="18">
        <v>644</v>
      </c>
      <c r="E959" t="s">
        <v>8406</v>
      </c>
      <c r="F959">
        <v>1</v>
      </c>
    </row>
    <row r="960" spans="1:6" x14ac:dyDescent="0.35">
      <c r="A960" t="s">
        <v>8405</v>
      </c>
      <c r="B960" s="18">
        <v>848</v>
      </c>
      <c r="E960" t="s">
        <v>8406</v>
      </c>
      <c r="F960">
        <v>19</v>
      </c>
    </row>
    <row r="961" spans="1:6" x14ac:dyDescent="0.35">
      <c r="A961" t="s">
        <v>8405</v>
      </c>
      <c r="B961" s="18">
        <v>429</v>
      </c>
      <c r="E961" t="s">
        <v>8406</v>
      </c>
      <c r="F961">
        <v>27</v>
      </c>
    </row>
    <row r="962" spans="1:6" x14ac:dyDescent="0.35">
      <c r="A962" t="s">
        <v>8405</v>
      </c>
      <c r="B962" s="18">
        <v>204</v>
      </c>
      <c r="E962" t="s">
        <v>8406</v>
      </c>
      <c r="F962">
        <v>7</v>
      </c>
    </row>
    <row r="963" spans="1:6" x14ac:dyDescent="0.35">
      <c r="A963" t="s">
        <v>8405</v>
      </c>
      <c r="B963" s="18">
        <v>379</v>
      </c>
      <c r="E963" t="s">
        <v>8406</v>
      </c>
      <c r="F963">
        <v>14</v>
      </c>
    </row>
    <row r="964" spans="1:6" x14ac:dyDescent="0.35">
      <c r="A964" t="s">
        <v>8405</v>
      </c>
      <c r="B964" s="18">
        <v>271</v>
      </c>
      <c r="E964" t="s">
        <v>8406</v>
      </c>
      <c r="F964">
        <v>5</v>
      </c>
    </row>
    <row r="965" spans="1:6" x14ac:dyDescent="0.35">
      <c r="A965" t="s">
        <v>8405</v>
      </c>
      <c r="B965" s="18">
        <v>120</v>
      </c>
      <c r="E965" t="s">
        <v>8406</v>
      </c>
      <c r="F965">
        <v>30</v>
      </c>
    </row>
    <row r="966" spans="1:6" x14ac:dyDescent="0.35">
      <c r="A966" t="s">
        <v>8405</v>
      </c>
      <c r="B966" s="18">
        <v>140</v>
      </c>
      <c r="E966" t="s">
        <v>8406</v>
      </c>
      <c r="F966">
        <v>1</v>
      </c>
    </row>
    <row r="967" spans="1:6" x14ac:dyDescent="0.35">
      <c r="A967" t="s">
        <v>8405</v>
      </c>
      <c r="B967" s="18">
        <v>193</v>
      </c>
      <c r="E967" t="s">
        <v>8406</v>
      </c>
      <c r="F967">
        <v>0</v>
      </c>
    </row>
    <row r="968" spans="1:6" x14ac:dyDescent="0.35">
      <c r="A968" t="s">
        <v>8405</v>
      </c>
      <c r="B968" s="18">
        <v>180</v>
      </c>
      <c r="E968" t="s">
        <v>8406</v>
      </c>
      <c r="F968">
        <v>60</v>
      </c>
    </row>
    <row r="969" spans="1:6" x14ac:dyDescent="0.35">
      <c r="A969" t="s">
        <v>8405</v>
      </c>
      <c r="B969" s="18">
        <v>263</v>
      </c>
      <c r="E969" t="s">
        <v>8406</v>
      </c>
      <c r="F969">
        <v>84</v>
      </c>
    </row>
    <row r="970" spans="1:6" x14ac:dyDescent="0.35">
      <c r="A970" t="s">
        <v>8405</v>
      </c>
      <c r="B970" s="18">
        <v>217</v>
      </c>
      <c r="E970" t="s">
        <v>8406</v>
      </c>
      <c r="F970">
        <v>47</v>
      </c>
    </row>
    <row r="971" spans="1:6" x14ac:dyDescent="0.35">
      <c r="A971" t="s">
        <v>8405</v>
      </c>
      <c r="B971" s="18">
        <v>443</v>
      </c>
      <c r="E971" t="s">
        <v>8406</v>
      </c>
      <c r="F971">
        <v>66</v>
      </c>
    </row>
    <row r="972" spans="1:6" x14ac:dyDescent="0.35">
      <c r="A972" t="s">
        <v>8405</v>
      </c>
      <c r="B972" s="18">
        <v>1373</v>
      </c>
      <c r="E972" t="s">
        <v>8406</v>
      </c>
      <c r="F972">
        <v>171</v>
      </c>
    </row>
    <row r="973" spans="1:6" x14ac:dyDescent="0.35">
      <c r="A973" t="s">
        <v>8405</v>
      </c>
      <c r="B973" s="18">
        <v>742</v>
      </c>
      <c r="E973" t="s">
        <v>8406</v>
      </c>
      <c r="F973">
        <v>29</v>
      </c>
    </row>
    <row r="974" spans="1:6" x14ac:dyDescent="0.35">
      <c r="A974" t="s">
        <v>8405</v>
      </c>
      <c r="B974" s="18">
        <v>170</v>
      </c>
      <c r="E974" t="s">
        <v>8406</v>
      </c>
      <c r="F974">
        <v>9</v>
      </c>
    </row>
    <row r="975" spans="1:6" x14ac:dyDescent="0.35">
      <c r="A975" t="s">
        <v>8405</v>
      </c>
      <c r="B975" s="18">
        <v>242</v>
      </c>
      <c r="E975" t="s">
        <v>8406</v>
      </c>
      <c r="F975">
        <v>27</v>
      </c>
    </row>
    <row r="976" spans="1:6" x14ac:dyDescent="0.35">
      <c r="A976" t="s">
        <v>8405</v>
      </c>
      <c r="B976" s="18">
        <v>541</v>
      </c>
      <c r="E976" t="s">
        <v>8406</v>
      </c>
      <c r="F976">
        <v>2</v>
      </c>
    </row>
    <row r="977" spans="1:6" x14ac:dyDescent="0.35">
      <c r="A977" t="s">
        <v>8405</v>
      </c>
      <c r="B977" s="18">
        <v>121</v>
      </c>
      <c r="E977" t="s">
        <v>8406</v>
      </c>
      <c r="F977">
        <v>3</v>
      </c>
    </row>
    <row r="978" spans="1:6" x14ac:dyDescent="0.35">
      <c r="A978" t="s">
        <v>8405</v>
      </c>
      <c r="B978" s="18">
        <v>621</v>
      </c>
      <c r="E978" t="s">
        <v>8406</v>
      </c>
      <c r="F978">
        <v>4</v>
      </c>
    </row>
    <row r="979" spans="1:6" x14ac:dyDescent="0.35">
      <c r="A979" t="s">
        <v>8405</v>
      </c>
      <c r="B979" s="18">
        <v>101</v>
      </c>
      <c r="E979" t="s">
        <v>8406</v>
      </c>
      <c r="F979">
        <v>2</v>
      </c>
    </row>
    <row r="980" spans="1:6" x14ac:dyDescent="0.35">
      <c r="A980" t="s">
        <v>8405</v>
      </c>
      <c r="B980" s="18">
        <v>554</v>
      </c>
      <c r="E980" t="s">
        <v>8406</v>
      </c>
      <c r="F980">
        <v>20</v>
      </c>
    </row>
    <row r="981" spans="1:6" x14ac:dyDescent="0.35">
      <c r="A981" t="s">
        <v>8405</v>
      </c>
      <c r="B981" s="18">
        <v>666</v>
      </c>
      <c r="E981" t="s">
        <v>8406</v>
      </c>
      <c r="F981">
        <v>3</v>
      </c>
    </row>
    <row r="982" spans="1:6" x14ac:dyDescent="0.35">
      <c r="A982" t="s">
        <v>8405</v>
      </c>
      <c r="B982" s="18">
        <v>410</v>
      </c>
      <c r="E982" t="s">
        <v>8406</v>
      </c>
      <c r="F982">
        <v>4</v>
      </c>
    </row>
    <row r="983" spans="1:6" x14ac:dyDescent="0.35">
      <c r="A983" t="s">
        <v>8405</v>
      </c>
      <c r="B983" s="18">
        <v>375</v>
      </c>
      <c r="E983" t="s">
        <v>8406</v>
      </c>
      <c r="F983">
        <v>1</v>
      </c>
    </row>
    <row r="984" spans="1:6" x14ac:dyDescent="0.35">
      <c r="A984" t="s">
        <v>8405</v>
      </c>
      <c r="B984" s="18">
        <v>1364</v>
      </c>
      <c r="E984" t="s">
        <v>8406</v>
      </c>
      <c r="F984">
        <v>0</v>
      </c>
    </row>
    <row r="985" spans="1:6" x14ac:dyDescent="0.35">
      <c r="A985" t="s">
        <v>8405</v>
      </c>
      <c r="B985" s="18">
        <v>35</v>
      </c>
      <c r="E985" t="s">
        <v>8406</v>
      </c>
      <c r="F985">
        <v>0</v>
      </c>
    </row>
    <row r="986" spans="1:6" x14ac:dyDescent="0.35">
      <c r="A986" t="s">
        <v>8405</v>
      </c>
      <c r="B986" s="18">
        <v>203</v>
      </c>
      <c r="E986" t="s">
        <v>8406</v>
      </c>
      <c r="F986">
        <v>14</v>
      </c>
    </row>
    <row r="987" spans="1:6" x14ac:dyDescent="0.35">
      <c r="A987" t="s">
        <v>8405</v>
      </c>
      <c r="B987" s="18">
        <v>49</v>
      </c>
      <c r="E987" t="s">
        <v>8406</v>
      </c>
      <c r="F987">
        <v>1</v>
      </c>
    </row>
    <row r="988" spans="1:6" x14ac:dyDescent="0.35">
      <c r="A988" t="s">
        <v>8405</v>
      </c>
      <c r="B988" s="18">
        <v>5812</v>
      </c>
      <c r="E988" t="s">
        <v>8406</v>
      </c>
      <c r="F988">
        <v>118</v>
      </c>
    </row>
    <row r="989" spans="1:6" x14ac:dyDescent="0.35">
      <c r="A989" t="s">
        <v>8405</v>
      </c>
      <c r="B989" s="18">
        <v>1556</v>
      </c>
      <c r="E989" t="s">
        <v>8406</v>
      </c>
      <c r="F989">
        <v>2</v>
      </c>
    </row>
    <row r="990" spans="1:6" x14ac:dyDescent="0.35">
      <c r="A990" t="s">
        <v>8405</v>
      </c>
      <c r="B990" s="18">
        <v>65</v>
      </c>
      <c r="E990" t="s">
        <v>8406</v>
      </c>
      <c r="F990">
        <v>1</v>
      </c>
    </row>
    <row r="991" spans="1:6" x14ac:dyDescent="0.35">
      <c r="A991" t="s">
        <v>8405</v>
      </c>
      <c r="B991" s="18">
        <v>10</v>
      </c>
      <c r="E991" t="s">
        <v>8406</v>
      </c>
      <c r="F991">
        <v>3</v>
      </c>
    </row>
    <row r="992" spans="1:6" x14ac:dyDescent="0.35">
      <c r="A992" t="s">
        <v>8405</v>
      </c>
      <c r="B992" s="18">
        <v>76</v>
      </c>
      <c r="E992" t="s">
        <v>8406</v>
      </c>
      <c r="F992">
        <v>1</v>
      </c>
    </row>
    <row r="993" spans="1:6" x14ac:dyDescent="0.35">
      <c r="A993" t="s">
        <v>8405</v>
      </c>
      <c r="B993" s="18">
        <v>263</v>
      </c>
      <c r="E993" t="s">
        <v>8406</v>
      </c>
      <c r="F993">
        <v>3</v>
      </c>
    </row>
    <row r="994" spans="1:6" x14ac:dyDescent="0.35">
      <c r="A994" t="s">
        <v>8405</v>
      </c>
      <c r="B994" s="18">
        <v>1530</v>
      </c>
      <c r="E994" t="s">
        <v>8406</v>
      </c>
      <c r="F994">
        <v>38</v>
      </c>
    </row>
    <row r="995" spans="1:6" x14ac:dyDescent="0.35">
      <c r="A995" t="s">
        <v>8405</v>
      </c>
      <c r="B995" s="18">
        <v>278</v>
      </c>
      <c r="E995" t="s">
        <v>8406</v>
      </c>
      <c r="F995">
        <v>52</v>
      </c>
    </row>
    <row r="996" spans="1:6" x14ac:dyDescent="0.35">
      <c r="A996" t="s">
        <v>8405</v>
      </c>
      <c r="B996" s="18">
        <v>350</v>
      </c>
      <c r="E996" t="s">
        <v>8406</v>
      </c>
      <c r="F996">
        <v>2</v>
      </c>
    </row>
    <row r="997" spans="1:6" x14ac:dyDescent="0.35">
      <c r="A997" t="s">
        <v>8405</v>
      </c>
      <c r="B997" s="18">
        <v>470</v>
      </c>
      <c r="E997" t="s">
        <v>8406</v>
      </c>
      <c r="F997">
        <v>0</v>
      </c>
    </row>
    <row r="998" spans="1:6" x14ac:dyDescent="0.35">
      <c r="A998" t="s">
        <v>8405</v>
      </c>
      <c r="B998" s="18">
        <v>3</v>
      </c>
      <c r="E998" t="s">
        <v>8406</v>
      </c>
      <c r="F998">
        <v>4</v>
      </c>
    </row>
    <row r="999" spans="1:6" x14ac:dyDescent="0.35">
      <c r="A999" t="s">
        <v>8405</v>
      </c>
      <c r="B999" s="18">
        <v>8200</v>
      </c>
      <c r="E999" t="s">
        <v>8406</v>
      </c>
      <c r="F999">
        <v>4</v>
      </c>
    </row>
    <row r="1000" spans="1:6" x14ac:dyDescent="0.35">
      <c r="A1000" t="s">
        <v>8405</v>
      </c>
      <c r="B1000" s="18">
        <v>8359</v>
      </c>
      <c r="E1000" t="s">
        <v>8406</v>
      </c>
      <c r="F1000">
        <v>18</v>
      </c>
    </row>
    <row r="1001" spans="1:6" x14ac:dyDescent="0.35">
      <c r="A1001" t="s">
        <v>8405</v>
      </c>
      <c r="B1001" s="18">
        <v>188</v>
      </c>
      <c r="E1001" t="s">
        <v>8406</v>
      </c>
      <c r="F1001">
        <v>0</v>
      </c>
    </row>
    <row r="1002" spans="1:6" x14ac:dyDescent="0.35">
      <c r="A1002" t="s">
        <v>8405</v>
      </c>
      <c r="B1002" s="18">
        <v>48</v>
      </c>
      <c r="E1002" t="s">
        <v>8406</v>
      </c>
      <c r="F1002">
        <v>22</v>
      </c>
    </row>
    <row r="1003" spans="1:6" x14ac:dyDescent="0.35">
      <c r="A1003" t="s">
        <v>8405</v>
      </c>
      <c r="B1003" s="18">
        <v>607</v>
      </c>
      <c r="E1003" t="s">
        <v>8406</v>
      </c>
      <c r="F1003">
        <v>49</v>
      </c>
    </row>
    <row r="1004" spans="1:6" x14ac:dyDescent="0.35">
      <c r="A1004" t="s">
        <v>8405</v>
      </c>
      <c r="B1004" s="18">
        <v>50</v>
      </c>
      <c r="E1004" t="s">
        <v>8406</v>
      </c>
      <c r="F1004">
        <v>19</v>
      </c>
    </row>
    <row r="1005" spans="1:6" x14ac:dyDescent="0.35">
      <c r="A1005" t="s">
        <v>8405</v>
      </c>
      <c r="B1005" s="18">
        <v>55</v>
      </c>
      <c r="E1005" t="s">
        <v>8406</v>
      </c>
      <c r="F1005">
        <v>4</v>
      </c>
    </row>
    <row r="1006" spans="1:6" x14ac:dyDescent="0.35">
      <c r="A1006" t="s">
        <v>8405</v>
      </c>
      <c r="B1006" s="18">
        <v>38</v>
      </c>
      <c r="E1006" t="s">
        <v>8406</v>
      </c>
      <c r="F1006">
        <v>4</v>
      </c>
    </row>
    <row r="1007" spans="1:6" x14ac:dyDescent="0.35">
      <c r="A1007" t="s">
        <v>8405</v>
      </c>
      <c r="B1007" s="18">
        <v>25</v>
      </c>
      <c r="E1007" t="s">
        <v>8406</v>
      </c>
      <c r="F1007">
        <v>2</v>
      </c>
    </row>
    <row r="1008" spans="1:6" x14ac:dyDescent="0.35">
      <c r="A1008" t="s">
        <v>8405</v>
      </c>
      <c r="B1008" s="18">
        <v>46</v>
      </c>
      <c r="E1008" t="s">
        <v>8406</v>
      </c>
      <c r="F1008">
        <v>0</v>
      </c>
    </row>
    <row r="1009" spans="1:6" x14ac:dyDescent="0.35">
      <c r="A1009" t="s">
        <v>8405</v>
      </c>
      <c r="B1009" s="18">
        <v>83</v>
      </c>
      <c r="E1009" t="s">
        <v>8406</v>
      </c>
      <c r="F1009">
        <v>0</v>
      </c>
    </row>
    <row r="1010" spans="1:6" x14ac:dyDescent="0.35">
      <c r="A1010" t="s">
        <v>8405</v>
      </c>
      <c r="B1010" s="18">
        <v>35</v>
      </c>
      <c r="E1010" t="s">
        <v>8406</v>
      </c>
      <c r="F1010">
        <v>14</v>
      </c>
    </row>
    <row r="1011" spans="1:6" x14ac:dyDescent="0.35">
      <c r="A1011" t="s">
        <v>8405</v>
      </c>
      <c r="B1011" s="18">
        <v>25</v>
      </c>
      <c r="E1011" t="s">
        <v>8406</v>
      </c>
      <c r="F1011">
        <v>8</v>
      </c>
    </row>
    <row r="1012" spans="1:6" x14ac:dyDescent="0.35">
      <c r="A1012" t="s">
        <v>8405</v>
      </c>
      <c r="B1012" s="18">
        <v>75</v>
      </c>
      <c r="E1012" t="s">
        <v>8406</v>
      </c>
      <c r="F1012">
        <v>0</v>
      </c>
    </row>
    <row r="1013" spans="1:6" x14ac:dyDescent="0.35">
      <c r="A1013" t="s">
        <v>8405</v>
      </c>
      <c r="B1013" s="18">
        <v>62</v>
      </c>
      <c r="E1013" t="s">
        <v>8406</v>
      </c>
      <c r="F1013">
        <v>15</v>
      </c>
    </row>
    <row r="1014" spans="1:6" x14ac:dyDescent="0.35">
      <c r="A1014" t="s">
        <v>8405</v>
      </c>
      <c r="B1014" s="18">
        <v>160</v>
      </c>
      <c r="E1014" t="s">
        <v>8406</v>
      </c>
      <c r="F1014">
        <v>33</v>
      </c>
    </row>
    <row r="1015" spans="1:6" x14ac:dyDescent="0.35">
      <c r="A1015" t="s">
        <v>8405</v>
      </c>
      <c r="B1015" s="18">
        <v>246</v>
      </c>
      <c r="E1015" t="s">
        <v>8406</v>
      </c>
      <c r="F1015">
        <v>2</v>
      </c>
    </row>
    <row r="1016" spans="1:6" x14ac:dyDescent="0.35">
      <c r="A1016" t="s">
        <v>8405</v>
      </c>
      <c r="B1016" s="18">
        <v>55</v>
      </c>
      <c r="E1016" t="s">
        <v>8406</v>
      </c>
      <c r="F1016">
        <v>6</v>
      </c>
    </row>
    <row r="1017" spans="1:6" x14ac:dyDescent="0.35">
      <c r="A1017" t="s">
        <v>8405</v>
      </c>
      <c r="B1017" s="18">
        <v>23</v>
      </c>
      <c r="E1017" t="s">
        <v>8406</v>
      </c>
      <c r="F1017">
        <v>2</v>
      </c>
    </row>
    <row r="1018" spans="1:6" x14ac:dyDescent="0.35">
      <c r="A1018" t="s">
        <v>8405</v>
      </c>
      <c r="B1018" s="18">
        <v>72</v>
      </c>
      <c r="E1018" t="s">
        <v>8406</v>
      </c>
      <c r="F1018">
        <v>0</v>
      </c>
    </row>
    <row r="1019" spans="1:6" x14ac:dyDescent="0.35">
      <c r="A1019" t="s">
        <v>8405</v>
      </c>
      <c r="B1019" s="18">
        <v>22</v>
      </c>
      <c r="E1019" t="s">
        <v>8406</v>
      </c>
      <c r="F1019">
        <v>4</v>
      </c>
    </row>
    <row r="1020" spans="1:6" x14ac:dyDescent="0.35">
      <c r="A1020" t="s">
        <v>8405</v>
      </c>
      <c r="B1020" s="18">
        <v>14</v>
      </c>
      <c r="E1020" t="s">
        <v>8406</v>
      </c>
      <c r="F1020">
        <v>1</v>
      </c>
    </row>
    <row r="1021" spans="1:6" x14ac:dyDescent="0.35">
      <c r="A1021" t="s">
        <v>8405</v>
      </c>
      <c r="B1021" s="18">
        <v>38</v>
      </c>
      <c r="E1021" t="s">
        <v>8406</v>
      </c>
      <c r="F1021">
        <v>3</v>
      </c>
    </row>
    <row r="1022" spans="1:6" x14ac:dyDescent="0.35">
      <c r="A1022" t="s">
        <v>8405</v>
      </c>
      <c r="B1022" s="18">
        <v>32</v>
      </c>
      <c r="E1022" t="s">
        <v>8406</v>
      </c>
      <c r="F1022">
        <v>4</v>
      </c>
    </row>
    <row r="1023" spans="1:6" x14ac:dyDescent="0.35">
      <c r="A1023" t="s">
        <v>8405</v>
      </c>
      <c r="B1023" s="18">
        <v>63</v>
      </c>
      <c r="E1023" t="s">
        <v>8406</v>
      </c>
      <c r="F1023">
        <v>0</v>
      </c>
    </row>
    <row r="1024" spans="1:6" x14ac:dyDescent="0.35">
      <c r="A1024" t="s">
        <v>8405</v>
      </c>
      <c r="B1024" s="18">
        <v>27</v>
      </c>
      <c r="E1024" t="s">
        <v>8406</v>
      </c>
      <c r="F1024">
        <v>4</v>
      </c>
    </row>
    <row r="1025" spans="1:6" x14ac:dyDescent="0.35">
      <c r="A1025" t="s">
        <v>8405</v>
      </c>
      <c r="B1025" s="18">
        <v>44</v>
      </c>
      <c r="E1025" t="s">
        <v>8406</v>
      </c>
      <c r="F1025">
        <v>3</v>
      </c>
    </row>
    <row r="1026" spans="1:6" x14ac:dyDescent="0.35">
      <c r="A1026" t="s">
        <v>8405</v>
      </c>
      <c r="B1026" s="18">
        <v>38</v>
      </c>
      <c r="E1026" t="s">
        <v>8406</v>
      </c>
      <c r="F1026">
        <v>34</v>
      </c>
    </row>
    <row r="1027" spans="1:6" x14ac:dyDescent="0.35">
      <c r="A1027" t="s">
        <v>8405</v>
      </c>
      <c r="B1027" s="18">
        <v>115</v>
      </c>
      <c r="E1027" t="s">
        <v>8406</v>
      </c>
      <c r="F1027">
        <v>2</v>
      </c>
    </row>
    <row r="1028" spans="1:6" x14ac:dyDescent="0.35">
      <c r="A1028" t="s">
        <v>8405</v>
      </c>
      <c r="B1028" s="18">
        <v>37</v>
      </c>
      <c r="E1028" t="s">
        <v>8406</v>
      </c>
      <c r="F1028">
        <v>33</v>
      </c>
    </row>
    <row r="1029" spans="1:6" x14ac:dyDescent="0.35">
      <c r="A1029" t="s">
        <v>8405</v>
      </c>
      <c r="B1029" s="18">
        <v>99</v>
      </c>
      <c r="E1029" t="s">
        <v>8406</v>
      </c>
      <c r="F1029">
        <v>0</v>
      </c>
    </row>
    <row r="1030" spans="1:6" x14ac:dyDescent="0.35">
      <c r="A1030" t="s">
        <v>8405</v>
      </c>
      <c r="B1030" s="18">
        <v>44</v>
      </c>
      <c r="E1030" t="s">
        <v>8406</v>
      </c>
      <c r="F1030">
        <v>0</v>
      </c>
    </row>
    <row r="1031" spans="1:6" x14ac:dyDescent="0.35">
      <c r="A1031" t="s">
        <v>8405</v>
      </c>
      <c r="B1031" s="18">
        <v>58</v>
      </c>
      <c r="E1031" t="s">
        <v>8406</v>
      </c>
      <c r="F1031">
        <v>1</v>
      </c>
    </row>
    <row r="1032" spans="1:6" x14ac:dyDescent="0.35">
      <c r="A1032" t="s">
        <v>8405</v>
      </c>
      <c r="B1032" s="18">
        <v>191</v>
      </c>
      <c r="E1032" t="s">
        <v>8406</v>
      </c>
      <c r="F1032">
        <v>13</v>
      </c>
    </row>
    <row r="1033" spans="1:6" x14ac:dyDescent="0.35">
      <c r="A1033" t="s">
        <v>8405</v>
      </c>
      <c r="B1033" s="18">
        <v>40</v>
      </c>
      <c r="E1033" t="s">
        <v>8406</v>
      </c>
      <c r="F1033">
        <v>2</v>
      </c>
    </row>
    <row r="1034" spans="1:6" x14ac:dyDescent="0.35">
      <c r="A1034" t="s">
        <v>8405</v>
      </c>
      <c r="B1034" s="18">
        <v>38</v>
      </c>
      <c r="E1034" t="s">
        <v>8406</v>
      </c>
      <c r="F1034">
        <v>36</v>
      </c>
    </row>
    <row r="1035" spans="1:6" x14ac:dyDescent="0.35">
      <c r="A1035" t="s">
        <v>8405</v>
      </c>
      <c r="B1035" s="18">
        <v>39</v>
      </c>
      <c r="E1035" t="s">
        <v>8406</v>
      </c>
      <c r="F1035">
        <v>1</v>
      </c>
    </row>
    <row r="1036" spans="1:6" x14ac:dyDescent="0.35">
      <c r="A1036" t="s">
        <v>8405</v>
      </c>
      <c r="B1036" s="18">
        <v>11</v>
      </c>
      <c r="E1036" t="s">
        <v>8406</v>
      </c>
      <c r="F1036">
        <v>15</v>
      </c>
    </row>
    <row r="1037" spans="1:6" x14ac:dyDescent="0.35">
      <c r="A1037" t="s">
        <v>8405</v>
      </c>
      <c r="B1037" s="18">
        <v>107</v>
      </c>
      <c r="E1037" t="s">
        <v>8406</v>
      </c>
      <c r="F1037">
        <v>1</v>
      </c>
    </row>
    <row r="1038" spans="1:6" x14ac:dyDescent="0.35">
      <c r="A1038" t="s">
        <v>8405</v>
      </c>
      <c r="B1038" s="18">
        <v>147</v>
      </c>
      <c r="E1038" t="s">
        <v>8406</v>
      </c>
      <c r="F1038">
        <v>0</v>
      </c>
    </row>
    <row r="1039" spans="1:6" x14ac:dyDescent="0.35">
      <c r="A1039" t="s">
        <v>8405</v>
      </c>
      <c r="B1039" s="18">
        <v>36</v>
      </c>
      <c r="E1039" t="s">
        <v>8406</v>
      </c>
      <c r="F1039">
        <v>1</v>
      </c>
    </row>
    <row r="1040" spans="1:6" x14ac:dyDescent="0.35">
      <c r="A1040" t="s">
        <v>8405</v>
      </c>
      <c r="B1040" s="18">
        <v>92</v>
      </c>
      <c r="E1040" t="s">
        <v>8406</v>
      </c>
      <c r="F1040">
        <v>0</v>
      </c>
    </row>
    <row r="1041" spans="1:6" x14ac:dyDescent="0.35">
      <c r="A1041" t="s">
        <v>8405</v>
      </c>
      <c r="B1041" s="18">
        <v>35</v>
      </c>
      <c r="E1041" t="s">
        <v>8406</v>
      </c>
      <c r="F1041">
        <v>0</v>
      </c>
    </row>
    <row r="1042" spans="1:6" x14ac:dyDescent="0.35">
      <c r="A1042" t="s">
        <v>8405</v>
      </c>
      <c r="B1042" s="18">
        <v>17</v>
      </c>
      <c r="E1042" t="s">
        <v>8406</v>
      </c>
      <c r="F1042">
        <v>1</v>
      </c>
    </row>
    <row r="1043" spans="1:6" x14ac:dyDescent="0.35">
      <c r="A1043" t="s">
        <v>8405</v>
      </c>
      <c r="B1043" s="18">
        <v>22</v>
      </c>
      <c r="E1043" t="s">
        <v>8406</v>
      </c>
      <c r="F1043">
        <v>39</v>
      </c>
    </row>
    <row r="1044" spans="1:6" x14ac:dyDescent="0.35">
      <c r="A1044" t="s">
        <v>8405</v>
      </c>
      <c r="B1044" s="18">
        <v>69</v>
      </c>
      <c r="E1044" t="s">
        <v>8406</v>
      </c>
      <c r="F1044">
        <v>0</v>
      </c>
    </row>
    <row r="1045" spans="1:6" x14ac:dyDescent="0.35">
      <c r="A1045" t="s">
        <v>8405</v>
      </c>
      <c r="B1045" s="18">
        <v>13</v>
      </c>
      <c r="E1045" t="s">
        <v>8406</v>
      </c>
      <c r="F1045">
        <v>0</v>
      </c>
    </row>
    <row r="1046" spans="1:6" x14ac:dyDescent="0.35">
      <c r="A1046" t="s">
        <v>8405</v>
      </c>
      <c r="B1046" s="18">
        <v>58</v>
      </c>
      <c r="E1046" t="s">
        <v>8406</v>
      </c>
      <c r="F1046">
        <v>3</v>
      </c>
    </row>
    <row r="1047" spans="1:6" x14ac:dyDescent="0.35">
      <c r="A1047" t="s">
        <v>8405</v>
      </c>
      <c r="B1047" s="18">
        <v>44</v>
      </c>
      <c r="E1047" t="s">
        <v>8406</v>
      </c>
      <c r="F1047">
        <v>1</v>
      </c>
    </row>
    <row r="1048" spans="1:6" x14ac:dyDescent="0.35">
      <c r="A1048" t="s">
        <v>8405</v>
      </c>
      <c r="B1048" s="18">
        <v>83</v>
      </c>
      <c r="E1048" t="s">
        <v>8406</v>
      </c>
      <c r="F1048">
        <v>13</v>
      </c>
    </row>
    <row r="1049" spans="1:6" x14ac:dyDescent="0.35">
      <c r="A1049" t="s">
        <v>8405</v>
      </c>
      <c r="B1049" s="18">
        <v>117</v>
      </c>
      <c r="E1049" t="s">
        <v>8406</v>
      </c>
      <c r="F1049">
        <v>0</v>
      </c>
    </row>
    <row r="1050" spans="1:6" x14ac:dyDescent="0.35">
      <c r="A1050" t="s">
        <v>8405</v>
      </c>
      <c r="B1050" s="18">
        <v>32</v>
      </c>
      <c r="E1050" t="s">
        <v>8406</v>
      </c>
      <c r="F1050">
        <v>6</v>
      </c>
    </row>
    <row r="1051" spans="1:6" x14ac:dyDescent="0.35">
      <c r="A1051" t="s">
        <v>8405</v>
      </c>
      <c r="B1051" s="18">
        <v>8</v>
      </c>
      <c r="E1051" t="s">
        <v>8406</v>
      </c>
      <c r="F1051">
        <v>0</v>
      </c>
    </row>
    <row r="1052" spans="1:6" x14ac:dyDescent="0.35">
      <c r="A1052" t="s">
        <v>8405</v>
      </c>
      <c r="B1052" s="18">
        <v>340</v>
      </c>
      <c r="E1052" t="s">
        <v>8406</v>
      </c>
      <c r="F1052">
        <v>14</v>
      </c>
    </row>
    <row r="1053" spans="1:6" x14ac:dyDescent="0.35">
      <c r="A1053" t="s">
        <v>8405</v>
      </c>
      <c r="B1053" s="18">
        <v>7</v>
      </c>
      <c r="E1053" t="s">
        <v>8406</v>
      </c>
      <c r="F1053">
        <v>5</v>
      </c>
    </row>
    <row r="1054" spans="1:6" x14ac:dyDescent="0.35">
      <c r="A1054" t="s">
        <v>8405</v>
      </c>
      <c r="B1054" s="18">
        <v>19</v>
      </c>
      <c r="E1054" t="s">
        <v>8406</v>
      </c>
      <c r="F1054">
        <v>6</v>
      </c>
    </row>
    <row r="1055" spans="1:6" x14ac:dyDescent="0.35">
      <c r="A1055" t="s">
        <v>8405</v>
      </c>
      <c r="B1055" s="18">
        <v>47</v>
      </c>
      <c r="E1055" t="s">
        <v>8406</v>
      </c>
      <c r="F1055">
        <v>15</v>
      </c>
    </row>
    <row r="1056" spans="1:6" x14ac:dyDescent="0.35">
      <c r="A1056" t="s">
        <v>8405</v>
      </c>
      <c r="B1056" s="18">
        <v>13</v>
      </c>
      <c r="E1056" t="s">
        <v>8406</v>
      </c>
      <c r="F1056">
        <v>0</v>
      </c>
    </row>
    <row r="1057" spans="1:6" x14ac:dyDescent="0.35">
      <c r="A1057" t="s">
        <v>8405</v>
      </c>
      <c r="B1057" s="18">
        <v>90</v>
      </c>
      <c r="E1057" t="s">
        <v>8406</v>
      </c>
      <c r="F1057">
        <v>1</v>
      </c>
    </row>
    <row r="1058" spans="1:6" x14ac:dyDescent="0.35">
      <c r="A1058" t="s">
        <v>8405</v>
      </c>
      <c r="B1058" s="18">
        <v>63</v>
      </c>
      <c r="E1058" t="s">
        <v>8406</v>
      </c>
      <c r="F1058">
        <v>9</v>
      </c>
    </row>
    <row r="1059" spans="1:6" x14ac:dyDescent="0.35">
      <c r="A1059" t="s">
        <v>8405</v>
      </c>
      <c r="B1059" s="18">
        <v>26</v>
      </c>
      <c r="E1059" t="s">
        <v>8406</v>
      </c>
      <c r="F1059">
        <v>3</v>
      </c>
    </row>
    <row r="1060" spans="1:6" x14ac:dyDescent="0.35">
      <c r="A1060" t="s">
        <v>8405</v>
      </c>
      <c r="B1060" s="18">
        <v>71</v>
      </c>
      <c r="E1060" t="s">
        <v>8406</v>
      </c>
      <c r="F1060">
        <v>3</v>
      </c>
    </row>
    <row r="1061" spans="1:6" x14ac:dyDescent="0.35">
      <c r="A1061" t="s">
        <v>8405</v>
      </c>
      <c r="B1061" s="18">
        <v>38</v>
      </c>
      <c r="E1061" t="s">
        <v>8406</v>
      </c>
      <c r="F1061">
        <v>1</v>
      </c>
    </row>
    <row r="1062" spans="1:6" x14ac:dyDescent="0.35">
      <c r="A1062" t="s">
        <v>8405</v>
      </c>
      <c r="B1062" s="18">
        <v>859</v>
      </c>
      <c r="E1062" t="s">
        <v>8406</v>
      </c>
      <c r="F1062">
        <v>3</v>
      </c>
    </row>
    <row r="1063" spans="1:6" x14ac:dyDescent="0.35">
      <c r="A1063" t="s">
        <v>8405</v>
      </c>
      <c r="B1063" s="18">
        <v>21</v>
      </c>
      <c r="E1063" t="s">
        <v>8406</v>
      </c>
      <c r="F1063">
        <v>0</v>
      </c>
    </row>
    <row r="1064" spans="1:6" x14ac:dyDescent="0.35">
      <c r="A1064" t="s">
        <v>8405</v>
      </c>
      <c r="B1064" s="18">
        <v>78</v>
      </c>
      <c r="E1064" t="s">
        <v>8406</v>
      </c>
      <c r="F1064">
        <v>2</v>
      </c>
    </row>
    <row r="1065" spans="1:6" x14ac:dyDescent="0.35">
      <c r="A1065" t="s">
        <v>8405</v>
      </c>
      <c r="B1065" s="18">
        <v>53</v>
      </c>
      <c r="E1065" t="s">
        <v>8406</v>
      </c>
      <c r="F1065">
        <v>10</v>
      </c>
    </row>
    <row r="1066" spans="1:6" x14ac:dyDescent="0.35">
      <c r="A1066" t="s">
        <v>8405</v>
      </c>
      <c r="B1066" s="18">
        <v>356</v>
      </c>
      <c r="E1066" t="s">
        <v>8406</v>
      </c>
      <c r="F1066">
        <v>60</v>
      </c>
    </row>
    <row r="1067" spans="1:6" x14ac:dyDescent="0.35">
      <c r="A1067" t="s">
        <v>8405</v>
      </c>
      <c r="B1067" s="18">
        <v>279</v>
      </c>
      <c r="E1067" t="s">
        <v>8406</v>
      </c>
      <c r="F1067">
        <v>5</v>
      </c>
    </row>
    <row r="1068" spans="1:6" x14ac:dyDescent="0.35">
      <c r="A1068" t="s">
        <v>8405</v>
      </c>
      <c r="B1068" s="18">
        <v>266</v>
      </c>
      <c r="E1068" t="s">
        <v>8406</v>
      </c>
      <c r="F1068">
        <v>9</v>
      </c>
    </row>
    <row r="1069" spans="1:6" x14ac:dyDescent="0.35">
      <c r="A1069" t="s">
        <v>8405</v>
      </c>
      <c r="B1069" s="18">
        <v>623</v>
      </c>
      <c r="E1069" t="s">
        <v>8406</v>
      </c>
      <c r="F1069">
        <v>13</v>
      </c>
    </row>
    <row r="1070" spans="1:6" x14ac:dyDescent="0.35">
      <c r="A1070" t="s">
        <v>8405</v>
      </c>
      <c r="B1070" s="18">
        <v>392</v>
      </c>
      <c r="E1070" t="s">
        <v>8406</v>
      </c>
      <c r="F1070">
        <v>0</v>
      </c>
    </row>
    <row r="1071" spans="1:6" x14ac:dyDescent="0.35">
      <c r="A1071" t="s">
        <v>8405</v>
      </c>
      <c r="B1071" s="18">
        <v>3562</v>
      </c>
      <c r="E1071" t="s">
        <v>8406</v>
      </c>
      <c r="F1071">
        <v>8</v>
      </c>
    </row>
    <row r="1072" spans="1:6" x14ac:dyDescent="0.35">
      <c r="A1072" t="s">
        <v>8405</v>
      </c>
      <c r="B1072" s="18">
        <v>514</v>
      </c>
      <c r="E1072" t="s">
        <v>8406</v>
      </c>
      <c r="F1072">
        <v>3</v>
      </c>
    </row>
    <row r="1073" spans="1:6" x14ac:dyDescent="0.35">
      <c r="A1073" t="s">
        <v>8405</v>
      </c>
      <c r="B1073" s="18">
        <v>88</v>
      </c>
      <c r="E1073" t="s">
        <v>8406</v>
      </c>
      <c r="F1073">
        <v>3</v>
      </c>
    </row>
    <row r="1074" spans="1:6" x14ac:dyDescent="0.35">
      <c r="A1074" t="s">
        <v>8405</v>
      </c>
      <c r="B1074" s="18">
        <v>537</v>
      </c>
      <c r="E1074" t="s">
        <v>8406</v>
      </c>
      <c r="F1074">
        <v>0</v>
      </c>
    </row>
    <row r="1075" spans="1:6" x14ac:dyDescent="0.35">
      <c r="A1075" t="s">
        <v>8405</v>
      </c>
      <c r="B1075" s="18">
        <v>25</v>
      </c>
      <c r="E1075" t="s">
        <v>8406</v>
      </c>
      <c r="F1075">
        <v>6</v>
      </c>
    </row>
    <row r="1076" spans="1:6" x14ac:dyDescent="0.35">
      <c r="A1076" t="s">
        <v>8405</v>
      </c>
      <c r="B1076" s="18">
        <v>3238</v>
      </c>
      <c r="E1076" t="s">
        <v>8406</v>
      </c>
      <c r="F1076">
        <v>4</v>
      </c>
    </row>
    <row r="1077" spans="1:6" x14ac:dyDescent="0.35">
      <c r="A1077" t="s">
        <v>8405</v>
      </c>
      <c r="B1077" s="18">
        <v>897</v>
      </c>
      <c r="E1077" t="s">
        <v>8406</v>
      </c>
      <c r="F1077">
        <v>1</v>
      </c>
    </row>
    <row r="1078" spans="1:6" x14ac:dyDescent="0.35">
      <c r="A1078" t="s">
        <v>8405</v>
      </c>
      <c r="B1078" s="18">
        <v>878</v>
      </c>
      <c r="E1078" t="s">
        <v>8406</v>
      </c>
      <c r="F1078">
        <v>29</v>
      </c>
    </row>
    <row r="1079" spans="1:6" x14ac:dyDescent="0.35">
      <c r="A1079" t="s">
        <v>8405</v>
      </c>
      <c r="B1079" s="18">
        <v>115</v>
      </c>
      <c r="E1079" t="s">
        <v>8406</v>
      </c>
      <c r="F1079">
        <v>0</v>
      </c>
    </row>
    <row r="1080" spans="1:6" x14ac:dyDescent="0.35">
      <c r="A1080" t="s">
        <v>8405</v>
      </c>
      <c r="B1080" s="18">
        <v>234</v>
      </c>
      <c r="E1080" t="s">
        <v>8406</v>
      </c>
      <c r="F1080">
        <v>4</v>
      </c>
    </row>
    <row r="1081" spans="1:6" x14ac:dyDescent="0.35">
      <c r="A1081" t="s">
        <v>8405</v>
      </c>
      <c r="B1081" s="18">
        <v>4330</v>
      </c>
      <c r="E1081" t="s">
        <v>8406</v>
      </c>
      <c r="F1081">
        <v>5</v>
      </c>
    </row>
    <row r="1082" spans="1:6" x14ac:dyDescent="0.35">
      <c r="A1082" t="s">
        <v>8405</v>
      </c>
      <c r="B1082" s="18">
        <v>651</v>
      </c>
      <c r="E1082" t="s">
        <v>8406</v>
      </c>
      <c r="F1082">
        <v>4</v>
      </c>
    </row>
    <row r="1083" spans="1:6" x14ac:dyDescent="0.35">
      <c r="A1083" t="s">
        <v>8405</v>
      </c>
      <c r="B1083" s="18">
        <v>251</v>
      </c>
      <c r="E1083" t="s">
        <v>8406</v>
      </c>
      <c r="F1083">
        <v>5</v>
      </c>
    </row>
    <row r="1084" spans="1:6" x14ac:dyDescent="0.35">
      <c r="A1084" t="s">
        <v>8405</v>
      </c>
      <c r="B1084" s="18">
        <v>263</v>
      </c>
      <c r="E1084" t="s">
        <v>8406</v>
      </c>
      <c r="F1084">
        <v>1</v>
      </c>
    </row>
    <row r="1085" spans="1:6" x14ac:dyDescent="0.35">
      <c r="A1085" t="s">
        <v>8405</v>
      </c>
      <c r="B1085" s="18">
        <v>28</v>
      </c>
      <c r="E1085" t="s">
        <v>8406</v>
      </c>
      <c r="F1085">
        <v>1</v>
      </c>
    </row>
    <row r="1086" spans="1:6" x14ac:dyDescent="0.35">
      <c r="A1086" t="s">
        <v>8405</v>
      </c>
      <c r="B1086" s="18">
        <v>721</v>
      </c>
      <c r="E1086" t="s">
        <v>8406</v>
      </c>
      <c r="F1086">
        <v>0</v>
      </c>
    </row>
    <row r="1087" spans="1:6" x14ac:dyDescent="0.35">
      <c r="A1087" t="s">
        <v>8405</v>
      </c>
      <c r="B1087" s="18">
        <v>50</v>
      </c>
      <c r="E1087" t="s">
        <v>8406</v>
      </c>
      <c r="F1087">
        <v>14</v>
      </c>
    </row>
    <row r="1088" spans="1:6" x14ac:dyDescent="0.35">
      <c r="A1088" t="s">
        <v>8405</v>
      </c>
      <c r="B1088" s="18">
        <v>73</v>
      </c>
      <c r="E1088" t="s">
        <v>8406</v>
      </c>
      <c r="F1088">
        <v>3</v>
      </c>
    </row>
    <row r="1089" spans="1:6" x14ac:dyDescent="0.35">
      <c r="A1089" t="s">
        <v>8405</v>
      </c>
      <c r="B1089" s="18">
        <v>27</v>
      </c>
      <c r="E1089" t="s">
        <v>8406</v>
      </c>
      <c r="F1089">
        <v>10</v>
      </c>
    </row>
    <row r="1090" spans="1:6" x14ac:dyDescent="0.35">
      <c r="A1090" t="s">
        <v>8405</v>
      </c>
      <c r="B1090" s="18">
        <v>34</v>
      </c>
      <c r="E1090" t="s">
        <v>8406</v>
      </c>
      <c r="F1090">
        <v>17</v>
      </c>
    </row>
    <row r="1091" spans="1:6" x14ac:dyDescent="0.35">
      <c r="A1091" t="s">
        <v>8405</v>
      </c>
      <c r="B1091" s="18">
        <v>7</v>
      </c>
      <c r="E1091" t="s">
        <v>8406</v>
      </c>
      <c r="F1091">
        <v>2</v>
      </c>
    </row>
    <row r="1092" spans="1:6" x14ac:dyDescent="0.35">
      <c r="A1092" t="s">
        <v>8405</v>
      </c>
      <c r="B1092" s="18">
        <v>24</v>
      </c>
      <c r="E1092" t="s">
        <v>8406</v>
      </c>
      <c r="F1092">
        <v>0</v>
      </c>
    </row>
    <row r="1093" spans="1:6" x14ac:dyDescent="0.35">
      <c r="A1093" t="s">
        <v>8405</v>
      </c>
      <c r="B1093" s="18">
        <v>15</v>
      </c>
      <c r="E1093" t="s">
        <v>8406</v>
      </c>
      <c r="F1093">
        <v>4</v>
      </c>
    </row>
    <row r="1094" spans="1:6" x14ac:dyDescent="0.35">
      <c r="A1094" t="s">
        <v>8405</v>
      </c>
      <c r="B1094" s="18">
        <v>72</v>
      </c>
      <c r="E1094" t="s">
        <v>8406</v>
      </c>
      <c r="F1094">
        <v>12</v>
      </c>
    </row>
    <row r="1095" spans="1:6" x14ac:dyDescent="0.35">
      <c r="A1095" t="s">
        <v>8405</v>
      </c>
      <c r="B1095" s="18">
        <v>120</v>
      </c>
      <c r="E1095" t="s">
        <v>8406</v>
      </c>
      <c r="F1095">
        <v>3</v>
      </c>
    </row>
    <row r="1096" spans="1:6" x14ac:dyDescent="0.35">
      <c r="A1096" t="s">
        <v>8405</v>
      </c>
      <c r="B1096" s="18">
        <v>123</v>
      </c>
      <c r="E1096" t="s">
        <v>8406</v>
      </c>
      <c r="F1096">
        <v>12</v>
      </c>
    </row>
    <row r="1097" spans="1:6" x14ac:dyDescent="0.35">
      <c r="A1097" t="s">
        <v>8405</v>
      </c>
      <c r="B1097" s="18">
        <v>1</v>
      </c>
      <c r="E1097" t="s">
        <v>8406</v>
      </c>
      <c r="F1097">
        <v>0</v>
      </c>
    </row>
    <row r="1098" spans="1:6" x14ac:dyDescent="0.35">
      <c r="A1098" t="s">
        <v>8405</v>
      </c>
      <c r="B1098" s="18">
        <v>24</v>
      </c>
      <c r="E1098" t="s">
        <v>8406</v>
      </c>
      <c r="F1098">
        <v>7</v>
      </c>
    </row>
    <row r="1099" spans="1:6" x14ac:dyDescent="0.35">
      <c r="A1099" t="s">
        <v>8405</v>
      </c>
      <c r="B1099" s="18">
        <v>33</v>
      </c>
      <c r="E1099" t="s">
        <v>8406</v>
      </c>
      <c r="F1099">
        <v>2</v>
      </c>
    </row>
    <row r="1100" spans="1:6" x14ac:dyDescent="0.35">
      <c r="A1100" t="s">
        <v>8405</v>
      </c>
      <c r="B1100" s="18">
        <v>14</v>
      </c>
      <c r="E1100" t="s">
        <v>8406</v>
      </c>
      <c r="F1100">
        <v>1</v>
      </c>
    </row>
    <row r="1101" spans="1:6" x14ac:dyDescent="0.35">
      <c r="A1101" t="s">
        <v>8405</v>
      </c>
      <c r="B1101" s="18">
        <v>9</v>
      </c>
      <c r="E1101" t="s">
        <v>8406</v>
      </c>
      <c r="F1101">
        <v>4</v>
      </c>
    </row>
    <row r="1102" spans="1:6" x14ac:dyDescent="0.35">
      <c r="A1102" t="s">
        <v>8405</v>
      </c>
      <c r="B1102" s="18">
        <v>76</v>
      </c>
      <c r="E1102" t="s">
        <v>8406</v>
      </c>
      <c r="F1102">
        <v>4</v>
      </c>
    </row>
    <row r="1103" spans="1:6" x14ac:dyDescent="0.35">
      <c r="A1103" t="s">
        <v>8405</v>
      </c>
      <c r="B1103" s="18">
        <v>19</v>
      </c>
      <c r="E1103" t="s">
        <v>8406</v>
      </c>
      <c r="F1103">
        <v>17</v>
      </c>
    </row>
    <row r="1104" spans="1:6" x14ac:dyDescent="0.35">
      <c r="A1104" t="s">
        <v>8405</v>
      </c>
      <c r="B1104" s="18">
        <v>69</v>
      </c>
      <c r="E1104" t="s">
        <v>8406</v>
      </c>
      <c r="F1104">
        <v>7</v>
      </c>
    </row>
    <row r="1105" spans="1:6" x14ac:dyDescent="0.35">
      <c r="A1105" t="s">
        <v>8405</v>
      </c>
      <c r="B1105" s="18">
        <v>218</v>
      </c>
      <c r="E1105" t="s">
        <v>8406</v>
      </c>
      <c r="F1105">
        <v>2</v>
      </c>
    </row>
    <row r="1106" spans="1:6" x14ac:dyDescent="0.35">
      <c r="A1106" t="s">
        <v>8405</v>
      </c>
      <c r="B1106" s="18">
        <v>30</v>
      </c>
      <c r="E1106" t="s">
        <v>8406</v>
      </c>
      <c r="F1106">
        <v>5</v>
      </c>
    </row>
    <row r="1107" spans="1:6" x14ac:dyDescent="0.35">
      <c r="A1107" t="s">
        <v>8405</v>
      </c>
      <c r="B1107" s="18">
        <v>100</v>
      </c>
      <c r="E1107" t="s">
        <v>8406</v>
      </c>
      <c r="F1107">
        <v>1</v>
      </c>
    </row>
    <row r="1108" spans="1:6" x14ac:dyDescent="0.35">
      <c r="A1108" t="s">
        <v>8405</v>
      </c>
      <c r="B1108" s="18">
        <v>296</v>
      </c>
      <c r="E1108" t="s">
        <v>8406</v>
      </c>
      <c r="F1108">
        <v>1</v>
      </c>
    </row>
    <row r="1109" spans="1:6" x14ac:dyDescent="0.35">
      <c r="A1109" t="s">
        <v>8405</v>
      </c>
      <c r="B1109" s="18">
        <v>1204</v>
      </c>
      <c r="E1109" t="s">
        <v>8406</v>
      </c>
      <c r="F1109">
        <v>14</v>
      </c>
    </row>
    <row r="1110" spans="1:6" x14ac:dyDescent="0.35">
      <c r="A1110" t="s">
        <v>8405</v>
      </c>
      <c r="B1110" s="18">
        <v>321</v>
      </c>
      <c r="E1110" t="s">
        <v>8406</v>
      </c>
      <c r="F1110">
        <v>26</v>
      </c>
    </row>
    <row r="1111" spans="1:6" x14ac:dyDescent="0.35">
      <c r="A1111" t="s">
        <v>8405</v>
      </c>
      <c r="B1111" s="18">
        <v>301</v>
      </c>
      <c r="E1111" t="s">
        <v>8406</v>
      </c>
      <c r="F1111">
        <v>2</v>
      </c>
    </row>
    <row r="1112" spans="1:6" x14ac:dyDescent="0.35">
      <c r="A1112" t="s">
        <v>8405</v>
      </c>
      <c r="B1112" s="18">
        <v>144</v>
      </c>
      <c r="E1112" t="s">
        <v>8406</v>
      </c>
      <c r="F1112">
        <v>1</v>
      </c>
    </row>
    <row r="1113" spans="1:6" x14ac:dyDescent="0.35">
      <c r="A1113" t="s">
        <v>8405</v>
      </c>
      <c r="B1113" s="18">
        <v>539</v>
      </c>
      <c r="E1113" t="s">
        <v>8406</v>
      </c>
      <c r="F1113">
        <v>3</v>
      </c>
    </row>
    <row r="1114" spans="1:6" x14ac:dyDescent="0.35">
      <c r="A1114" t="s">
        <v>8405</v>
      </c>
      <c r="B1114" s="18">
        <v>498</v>
      </c>
      <c r="E1114" t="s">
        <v>8406</v>
      </c>
      <c r="F1114">
        <v>7</v>
      </c>
    </row>
    <row r="1115" spans="1:6" x14ac:dyDescent="0.35">
      <c r="A1115" t="s">
        <v>8405</v>
      </c>
      <c r="B1115" s="18">
        <v>1113</v>
      </c>
      <c r="E1115" t="s">
        <v>8406</v>
      </c>
      <c r="F1115">
        <v>9</v>
      </c>
    </row>
    <row r="1116" spans="1:6" x14ac:dyDescent="0.35">
      <c r="A1116" t="s">
        <v>8405</v>
      </c>
      <c r="B1116" s="18">
        <v>988</v>
      </c>
      <c r="E1116" t="s">
        <v>8406</v>
      </c>
      <c r="F1116">
        <v>20</v>
      </c>
    </row>
    <row r="1117" spans="1:6" x14ac:dyDescent="0.35">
      <c r="A1117" t="s">
        <v>8405</v>
      </c>
      <c r="B1117" s="18">
        <v>391</v>
      </c>
      <c r="E1117" t="s">
        <v>8406</v>
      </c>
      <c r="F1117">
        <v>6</v>
      </c>
    </row>
    <row r="1118" spans="1:6" x14ac:dyDescent="0.35">
      <c r="A1118" t="s">
        <v>8405</v>
      </c>
      <c r="B1118" s="18">
        <v>28</v>
      </c>
      <c r="E1118" t="s">
        <v>8406</v>
      </c>
      <c r="F1118">
        <v>13</v>
      </c>
    </row>
    <row r="1119" spans="1:6" x14ac:dyDescent="0.35">
      <c r="A1119" t="s">
        <v>8405</v>
      </c>
      <c r="B1119" s="18">
        <v>147</v>
      </c>
      <c r="E1119" t="s">
        <v>8406</v>
      </c>
      <c r="F1119">
        <v>1</v>
      </c>
    </row>
    <row r="1120" spans="1:6" x14ac:dyDescent="0.35">
      <c r="A1120" t="s">
        <v>8405</v>
      </c>
      <c r="B1120" s="18">
        <v>680</v>
      </c>
      <c r="E1120" t="s">
        <v>8406</v>
      </c>
      <c r="F1120">
        <v>202</v>
      </c>
    </row>
    <row r="1121" spans="1:6" x14ac:dyDescent="0.35">
      <c r="A1121" t="s">
        <v>8405</v>
      </c>
      <c r="B1121" s="18">
        <v>983</v>
      </c>
      <c r="E1121" t="s">
        <v>8406</v>
      </c>
      <c r="F1121">
        <v>0</v>
      </c>
    </row>
    <row r="1122" spans="1:6" x14ac:dyDescent="0.35">
      <c r="A1122" t="s">
        <v>8405</v>
      </c>
      <c r="B1122" s="18">
        <v>79</v>
      </c>
      <c r="E1122" t="s">
        <v>8406</v>
      </c>
      <c r="F1122">
        <v>1</v>
      </c>
    </row>
    <row r="1123" spans="1:6" x14ac:dyDescent="0.35">
      <c r="A1123" t="s">
        <v>8405</v>
      </c>
      <c r="B1123" s="18">
        <v>426</v>
      </c>
      <c r="E1123" t="s">
        <v>8406</v>
      </c>
      <c r="F1123">
        <v>0</v>
      </c>
    </row>
    <row r="1124" spans="1:6" x14ac:dyDescent="0.35">
      <c r="A1124" t="s">
        <v>8405</v>
      </c>
      <c r="B1124" s="18">
        <v>96</v>
      </c>
      <c r="E1124" t="s">
        <v>8406</v>
      </c>
      <c r="F1124">
        <v>2</v>
      </c>
    </row>
    <row r="1125" spans="1:6" x14ac:dyDescent="0.35">
      <c r="A1125" t="s">
        <v>8405</v>
      </c>
      <c r="B1125" s="18">
        <v>163</v>
      </c>
      <c r="E1125" t="s">
        <v>8406</v>
      </c>
      <c r="F1125">
        <v>13</v>
      </c>
    </row>
    <row r="1126" spans="1:6" x14ac:dyDescent="0.35">
      <c r="A1126" t="s">
        <v>8405</v>
      </c>
      <c r="B1126" s="18">
        <v>2525</v>
      </c>
      <c r="E1126" t="s">
        <v>8406</v>
      </c>
      <c r="F1126">
        <v>9</v>
      </c>
    </row>
    <row r="1127" spans="1:6" x14ac:dyDescent="0.35">
      <c r="A1127" t="s">
        <v>8405</v>
      </c>
      <c r="B1127" s="18">
        <v>2035</v>
      </c>
      <c r="E1127" t="s">
        <v>8406</v>
      </c>
      <c r="F1127">
        <v>2</v>
      </c>
    </row>
    <row r="1128" spans="1:6" x14ac:dyDescent="0.35">
      <c r="A1128" t="s">
        <v>8405</v>
      </c>
      <c r="B1128" s="18">
        <v>290</v>
      </c>
      <c r="E1128" t="s">
        <v>8406</v>
      </c>
      <c r="F1128">
        <v>0</v>
      </c>
    </row>
    <row r="1129" spans="1:6" x14ac:dyDescent="0.35">
      <c r="A1129" t="s">
        <v>8405</v>
      </c>
      <c r="B1129" s="18">
        <v>1980</v>
      </c>
      <c r="E1129" t="s">
        <v>8406</v>
      </c>
      <c r="F1129">
        <v>35</v>
      </c>
    </row>
    <row r="1130" spans="1:6" x14ac:dyDescent="0.35">
      <c r="A1130" t="s">
        <v>8405</v>
      </c>
      <c r="B1130" s="18">
        <v>57</v>
      </c>
      <c r="E1130" t="s">
        <v>8406</v>
      </c>
      <c r="F1130">
        <v>2</v>
      </c>
    </row>
    <row r="1131" spans="1:6" x14ac:dyDescent="0.35">
      <c r="A1131" t="s">
        <v>8405</v>
      </c>
      <c r="B1131" s="18">
        <v>380</v>
      </c>
      <c r="E1131" t="s">
        <v>8406</v>
      </c>
      <c r="F1131">
        <v>3</v>
      </c>
    </row>
    <row r="1132" spans="1:6" x14ac:dyDescent="0.35">
      <c r="A1132" t="s">
        <v>8405</v>
      </c>
      <c r="B1132" s="18">
        <v>128</v>
      </c>
      <c r="E1132" t="s">
        <v>8406</v>
      </c>
      <c r="F1132">
        <v>0</v>
      </c>
    </row>
    <row r="1133" spans="1:6" x14ac:dyDescent="0.35">
      <c r="A1133" t="s">
        <v>8405</v>
      </c>
      <c r="B1133" s="18">
        <v>180</v>
      </c>
      <c r="E1133" t="s">
        <v>8406</v>
      </c>
      <c r="F1133">
        <v>1</v>
      </c>
    </row>
    <row r="1134" spans="1:6" x14ac:dyDescent="0.35">
      <c r="A1134" t="s">
        <v>8405</v>
      </c>
      <c r="B1134" s="18">
        <v>571</v>
      </c>
      <c r="E1134" t="s">
        <v>8406</v>
      </c>
      <c r="F1134">
        <v>0</v>
      </c>
    </row>
    <row r="1135" spans="1:6" x14ac:dyDescent="0.35">
      <c r="A1135" t="s">
        <v>8405</v>
      </c>
      <c r="B1135" s="18">
        <v>480</v>
      </c>
      <c r="E1135" t="s">
        <v>8406</v>
      </c>
      <c r="F1135">
        <v>0</v>
      </c>
    </row>
    <row r="1136" spans="1:6" x14ac:dyDescent="0.35">
      <c r="A1136" t="s">
        <v>8405</v>
      </c>
      <c r="B1136" s="18">
        <v>249</v>
      </c>
      <c r="E1136" t="s">
        <v>8406</v>
      </c>
      <c r="F1136">
        <v>3</v>
      </c>
    </row>
    <row r="1137" spans="1:6" x14ac:dyDescent="0.35">
      <c r="A1137" t="s">
        <v>8405</v>
      </c>
      <c r="B1137" s="18">
        <v>84</v>
      </c>
      <c r="E1137" t="s">
        <v>8406</v>
      </c>
      <c r="F1137">
        <v>11</v>
      </c>
    </row>
    <row r="1138" spans="1:6" x14ac:dyDescent="0.35">
      <c r="A1138" t="s">
        <v>8405</v>
      </c>
      <c r="B1138" s="18">
        <v>197</v>
      </c>
      <c r="E1138" t="s">
        <v>8406</v>
      </c>
      <c r="F1138">
        <v>6</v>
      </c>
    </row>
    <row r="1139" spans="1:6" x14ac:dyDescent="0.35">
      <c r="A1139" t="s">
        <v>8405</v>
      </c>
      <c r="B1139" s="18">
        <v>271</v>
      </c>
      <c r="E1139" t="s">
        <v>8406</v>
      </c>
      <c r="F1139">
        <v>0</v>
      </c>
    </row>
    <row r="1140" spans="1:6" x14ac:dyDescent="0.35">
      <c r="A1140" t="s">
        <v>8405</v>
      </c>
      <c r="B1140" s="18">
        <v>50</v>
      </c>
      <c r="E1140" t="s">
        <v>8406</v>
      </c>
      <c r="F1140">
        <v>67</v>
      </c>
    </row>
    <row r="1141" spans="1:6" x14ac:dyDescent="0.35">
      <c r="A1141" t="s">
        <v>8405</v>
      </c>
      <c r="B1141" s="18">
        <v>169</v>
      </c>
      <c r="E1141" t="s">
        <v>8406</v>
      </c>
      <c r="F1141">
        <v>23</v>
      </c>
    </row>
    <row r="1142" spans="1:6" x14ac:dyDescent="0.35">
      <c r="A1142" t="s">
        <v>8405</v>
      </c>
      <c r="B1142" s="18">
        <v>205</v>
      </c>
      <c r="E1142" t="s">
        <v>8406</v>
      </c>
      <c r="F1142">
        <v>72</v>
      </c>
    </row>
    <row r="1143" spans="1:6" x14ac:dyDescent="0.35">
      <c r="A1143" t="s">
        <v>8405</v>
      </c>
      <c r="B1143" s="18">
        <v>206</v>
      </c>
      <c r="E1143" t="s">
        <v>8406</v>
      </c>
      <c r="F1143">
        <v>2</v>
      </c>
    </row>
    <row r="1144" spans="1:6" x14ac:dyDescent="0.35">
      <c r="A1144" t="s">
        <v>8405</v>
      </c>
      <c r="B1144" s="18">
        <v>84</v>
      </c>
      <c r="E1144" t="s">
        <v>8406</v>
      </c>
      <c r="F1144">
        <v>15</v>
      </c>
    </row>
    <row r="1145" spans="1:6" x14ac:dyDescent="0.35">
      <c r="A1145" t="s">
        <v>8405</v>
      </c>
      <c r="B1145" s="18">
        <v>210</v>
      </c>
      <c r="E1145" t="s">
        <v>8406</v>
      </c>
      <c r="F1145">
        <v>1</v>
      </c>
    </row>
    <row r="1146" spans="1:6" x14ac:dyDescent="0.35">
      <c r="A1146" t="s">
        <v>8405</v>
      </c>
      <c r="B1146" s="18">
        <v>181</v>
      </c>
      <c r="E1146" t="s">
        <v>8406</v>
      </c>
      <c r="F1146">
        <v>2</v>
      </c>
    </row>
    <row r="1147" spans="1:6" x14ac:dyDescent="0.35">
      <c r="A1147" t="s">
        <v>8405</v>
      </c>
      <c r="B1147" s="18">
        <v>60</v>
      </c>
      <c r="E1147" t="s">
        <v>8406</v>
      </c>
      <c r="F1147">
        <v>7</v>
      </c>
    </row>
    <row r="1148" spans="1:6" x14ac:dyDescent="0.35">
      <c r="A1148" t="s">
        <v>8405</v>
      </c>
      <c r="B1148" s="18">
        <v>445</v>
      </c>
      <c r="E1148" t="s">
        <v>8406</v>
      </c>
      <c r="F1148">
        <v>16</v>
      </c>
    </row>
    <row r="1149" spans="1:6" x14ac:dyDescent="0.35">
      <c r="A1149" t="s">
        <v>8405</v>
      </c>
      <c r="B1149" s="18">
        <v>17</v>
      </c>
      <c r="E1149" t="s">
        <v>8406</v>
      </c>
      <c r="F1149">
        <v>117</v>
      </c>
    </row>
    <row r="1150" spans="1:6" x14ac:dyDescent="0.35">
      <c r="A1150" t="s">
        <v>8405</v>
      </c>
      <c r="B1150" s="18">
        <v>194</v>
      </c>
      <c r="E1150" t="s">
        <v>8406</v>
      </c>
      <c r="F1150">
        <v>2</v>
      </c>
    </row>
    <row r="1151" spans="1:6" x14ac:dyDescent="0.35">
      <c r="A1151" t="s">
        <v>8405</v>
      </c>
      <c r="B1151" s="18">
        <v>404</v>
      </c>
      <c r="E1151" t="s">
        <v>8406</v>
      </c>
      <c r="F1151">
        <v>7</v>
      </c>
    </row>
    <row r="1152" spans="1:6" x14ac:dyDescent="0.35">
      <c r="A1152" t="s">
        <v>8405</v>
      </c>
      <c r="B1152" s="18">
        <v>194</v>
      </c>
      <c r="E1152" t="s">
        <v>8406</v>
      </c>
      <c r="F1152">
        <v>3</v>
      </c>
    </row>
    <row r="1153" spans="1:6" x14ac:dyDescent="0.35">
      <c r="A1153" t="s">
        <v>8405</v>
      </c>
      <c r="B1153" s="18">
        <v>902</v>
      </c>
      <c r="E1153" t="s">
        <v>8406</v>
      </c>
      <c r="F1153">
        <v>20</v>
      </c>
    </row>
    <row r="1154" spans="1:6" x14ac:dyDescent="0.35">
      <c r="A1154" t="s">
        <v>8405</v>
      </c>
      <c r="B1154" s="18">
        <v>1670</v>
      </c>
      <c r="E1154" t="s">
        <v>8406</v>
      </c>
      <c r="F1154">
        <v>50</v>
      </c>
    </row>
    <row r="1155" spans="1:6" x14ac:dyDescent="0.35">
      <c r="A1155" t="s">
        <v>8405</v>
      </c>
      <c r="B1155" s="18">
        <v>1328</v>
      </c>
      <c r="E1155" t="s">
        <v>8406</v>
      </c>
      <c r="F1155">
        <v>2</v>
      </c>
    </row>
    <row r="1156" spans="1:6" x14ac:dyDescent="0.35">
      <c r="A1156" t="s">
        <v>8405</v>
      </c>
      <c r="B1156" s="18">
        <v>944</v>
      </c>
      <c r="E1156" t="s">
        <v>8406</v>
      </c>
      <c r="F1156">
        <v>3</v>
      </c>
    </row>
    <row r="1157" spans="1:6" x14ac:dyDescent="0.35">
      <c r="A1157" t="s">
        <v>8405</v>
      </c>
      <c r="B1157" s="18">
        <v>147</v>
      </c>
      <c r="E1157" t="s">
        <v>8406</v>
      </c>
      <c r="F1157">
        <v>27</v>
      </c>
    </row>
    <row r="1158" spans="1:6" x14ac:dyDescent="0.35">
      <c r="A1158" t="s">
        <v>8405</v>
      </c>
      <c r="B1158" s="18">
        <v>99</v>
      </c>
      <c r="E1158" t="s">
        <v>8406</v>
      </c>
      <c r="F1158">
        <v>7</v>
      </c>
    </row>
    <row r="1159" spans="1:6" x14ac:dyDescent="0.35">
      <c r="A1159" t="s">
        <v>8405</v>
      </c>
      <c r="B1159" s="18">
        <v>79</v>
      </c>
      <c r="E1159" t="s">
        <v>8406</v>
      </c>
      <c r="F1159">
        <v>5</v>
      </c>
    </row>
    <row r="1160" spans="1:6" x14ac:dyDescent="0.35">
      <c r="A1160" t="s">
        <v>8405</v>
      </c>
      <c r="B1160" s="18">
        <v>75</v>
      </c>
      <c r="E1160" t="s">
        <v>8406</v>
      </c>
      <c r="F1160">
        <v>0</v>
      </c>
    </row>
    <row r="1161" spans="1:6" x14ac:dyDescent="0.35">
      <c r="A1161" t="s">
        <v>8405</v>
      </c>
      <c r="B1161" s="18">
        <v>207</v>
      </c>
      <c r="E1161" t="s">
        <v>8406</v>
      </c>
      <c r="F1161">
        <v>3</v>
      </c>
    </row>
    <row r="1162" spans="1:6" x14ac:dyDescent="0.35">
      <c r="A1162" t="s">
        <v>8405</v>
      </c>
      <c r="B1162" s="18">
        <v>102</v>
      </c>
      <c r="E1162" t="s">
        <v>8406</v>
      </c>
      <c r="F1162">
        <v>6</v>
      </c>
    </row>
    <row r="1163" spans="1:6" x14ac:dyDescent="0.35">
      <c r="A1163" t="s">
        <v>8405</v>
      </c>
      <c r="B1163" s="18">
        <v>32</v>
      </c>
      <c r="E1163" t="s">
        <v>8406</v>
      </c>
      <c r="F1163">
        <v>9</v>
      </c>
    </row>
    <row r="1164" spans="1:6" x14ac:dyDescent="0.35">
      <c r="A1164" t="s">
        <v>8405</v>
      </c>
      <c r="B1164" s="18">
        <v>480</v>
      </c>
      <c r="E1164" t="s">
        <v>8406</v>
      </c>
      <c r="F1164">
        <v>3</v>
      </c>
    </row>
    <row r="1165" spans="1:6" x14ac:dyDescent="0.35">
      <c r="A1165" t="s">
        <v>8405</v>
      </c>
      <c r="B1165" s="18">
        <v>11</v>
      </c>
      <c r="E1165" t="s">
        <v>8406</v>
      </c>
      <c r="F1165">
        <v>2</v>
      </c>
    </row>
    <row r="1166" spans="1:6" x14ac:dyDescent="0.35">
      <c r="A1166" t="s">
        <v>8405</v>
      </c>
      <c r="B1166" s="18">
        <v>12</v>
      </c>
      <c r="E1166" t="s">
        <v>8406</v>
      </c>
      <c r="F1166">
        <v>3</v>
      </c>
    </row>
    <row r="1167" spans="1:6" x14ac:dyDescent="0.35">
      <c r="A1167" t="s">
        <v>8405</v>
      </c>
      <c r="B1167" s="18">
        <v>48</v>
      </c>
      <c r="E1167" t="s">
        <v>8406</v>
      </c>
      <c r="F1167">
        <v>45</v>
      </c>
    </row>
    <row r="1168" spans="1:6" x14ac:dyDescent="0.35">
      <c r="A1168" t="s">
        <v>8405</v>
      </c>
      <c r="B1168" s="18">
        <v>59</v>
      </c>
      <c r="E1168" t="s">
        <v>8406</v>
      </c>
      <c r="F1168">
        <v>9</v>
      </c>
    </row>
    <row r="1169" spans="1:6" x14ac:dyDescent="0.35">
      <c r="A1169" t="s">
        <v>8405</v>
      </c>
      <c r="B1169" s="18">
        <v>79</v>
      </c>
      <c r="E1169" t="s">
        <v>8406</v>
      </c>
      <c r="F1169">
        <v>9</v>
      </c>
    </row>
    <row r="1170" spans="1:6" x14ac:dyDescent="0.35">
      <c r="A1170" t="s">
        <v>8405</v>
      </c>
      <c r="B1170" s="18">
        <v>14</v>
      </c>
      <c r="E1170" t="s">
        <v>8406</v>
      </c>
      <c r="F1170">
        <v>21</v>
      </c>
    </row>
    <row r="1171" spans="1:6" x14ac:dyDescent="0.35">
      <c r="A1171" t="s">
        <v>8405</v>
      </c>
      <c r="B1171" s="18">
        <v>106</v>
      </c>
      <c r="E1171" t="s">
        <v>8406</v>
      </c>
      <c r="F1171">
        <v>17</v>
      </c>
    </row>
    <row r="1172" spans="1:6" x14ac:dyDescent="0.35">
      <c r="A1172" t="s">
        <v>8405</v>
      </c>
      <c r="B1172" s="18">
        <v>25</v>
      </c>
      <c r="E1172" t="s">
        <v>8406</v>
      </c>
      <c r="F1172">
        <v>1</v>
      </c>
    </row>
    <row r="1173" spans="1:6" x14ac:dyDescent="0.35">
      <c r="A1173" t="s">
        <v>8405</v>
      </c>
      <c r="B1173" s="18">
        <v>25</v>
      </c>
      <c r="E1173" t="s">
        <v>8406</v>
      </c>
      <c r="F1173">
        <v>1</v>
      </c>
    </row>
    <row r="1174" spans="1:6" x14ac:dyDescent="0.35">
      <c r="A1174" t="s">
        <v>8405</v>
      </c>
      <c r="B1174" s="18">
        <v>29</v>
      </c>
      <c r="E1174" t="s">
        <v>8406</v>
      </c>
      <c r="F1174">
        <v>14</v>
      </c>
    </row>
    <row r="1175" spans="1:6" x14ac:dyDescent="0.35">
      <c r="A1175" t="s">
        <v>8405</v>
      </c>
      <c r="B1175" s="18">
        <v>43</v>
      </c>
      <c r="E1175" t="s">
        <v>8406</v>
      </c>
      <c r="F1175">
        <v>42</v>
      </c>
    </row>
    <row r="1176" spans="1:6" x14ac:dyDescent="0.35">
      <c r="A1176" t="s">
        <v>8405</v>
      </c>
      <c r="B1176" s="18">
        <v>46</v>
      </c>
      <c r="E1176" t="s">
        <v>8406</v>
      </c>
      <c r="F1176">
        <v>27</v>
      </c>
    </row>
    <row r="1177" spans="1:6" x14ac:dyDescent="0.35">
      <c r="A1177" t="s">
        <v>8405</v>
      </c>
      <c r="B1177" s="18">
        <v>27</v>
      </c>
      <c r="E1177" t="s">
        <v>8406</v>
      </c>
      <c r="F1177">
        <v>5</v>
      </c>
    </row>
    <row r="1178" spans="1:6" x14ac:dyDescent="0.35">
      <c r="A1178" t="s">
        <v>8405</v>
      </c>
      <c r="B1178" s="18">
        <v>112</v>
      </c>
      <c r="E1178" t="s">
        <v>8406</v>
      </c>
      <c r="F1178">
        <v>13</v>
      </c>
    </row>
    <row r="1179" spans="1:6" x14ac:dyDescent="0.35">
      <c r="A1179" t="s">
        <v>8405</v>
      </c>
      <c r="B1179" s="18">
        <v>34</v>
      </c>
      <c r="E1179" t="s">
        <v>8406</v>
      </c>
      <c r="F1179">
        <v>12</v>
      </c>
    </row>
    <row r="1180" spans="1:6" x14ac:dyDescent="0.35">
      <c r="A1180" t="s">
        <v>8405</v>
      </c>
      <c r="B1180" s="18">
        <v>145</v>
      </c>
      <c r="E1180" t="s">
        <v>8406</v>
      </c>
      <c r="F1180">
        <v>90</v>
      </c>
    </row>
    <row r="1181" spans="1:6" x14ac:dyDescent="0.35">
      <c r="A1181" t="s">
        <v>8405</v>
      </c>
      <c r="B1181" s="18">
        <v>19</v>
      </c>
      <c r="E1181" t="s">
        <v>8406</v>
      </c>
      <c r="F1181">
        <v>2</v>
      </c>
    </row>
    <row r="1182" spans="1:6" x14ac:dyDescent="0.35">
      <c r="A1182" t="s">
        <v>8405</v>
      </c>
      <c r="B1182" s="18">
        <v>288</v>
      </c>
      <c r="E1182" t="s">
        <v>8406</v>
      </c>
      <c r="F1182">
        <v>5</v>
      </c>
    </row>
    <row r="1183" spans="1:6" x14ac:dyDescent="0.35">
      <c r="A1183" t="s">
        <v>8405</v>
      </c>
      <c r="B1183" s="18">
        <v>14</v>
      </c>
      <c r="E1183" t="s">
        <v>8406</v>
      </c>
      <c r="F1183">
        <v>31</v>
      </c>
    </row>
    <row r="1184" spans="1:6" x14ac:dyDescent="0.35">
      <c r="A1184" t="s">
        <v>8405</v>
      </c>
      <c r="B1184" s="18">
        <v>7</v>
      </c>
      <c r="E1184" t="s">
        <v>8406</v>
      </c>
      <c r="F1184">
        <v>4</v>
      </c>
    </row>
    <row r="1185" spans="1:6" x14ac:dyDescent="0.35">
      <c r="A1185" t="s">
        <v>8405</v>
      </c>
      <c r="B1185" s="18">
        <v>211</v>
      </c>
      <c r="E1185" t="s">
        <v>8406</v>
      </c>
      <c r="F1185">
        <v>29</v>
      </c>
    </row>
    <row r="1186" spans="1:6" x14ac:dyDescent="0.35">
      <c r="A1186" t="s">
        <v>8405</v>
      </c>
      <c r="B1186" s="18">
        <v>85</v>
      </c>
      <c r="E1186" t="s">
        <v>8406</v>
      </c>
      <c r="F1186">
        <v>2</v>
      </c>
    </row>
    <row r="1187" spans="1:6" x14ac:dyDescent="0.35">
      <c r="A1187" t="s">
        <v>8405</v>
      </c>
      <c r="B1187" s="18">
        <v>103</v>
      </c>
      <c r="E1187" t="s">
        <v>8406</v>
      </c>
      <c r="F1187">
        <v>114</v>
      </c>
    </row>
    <row r="1188" spans="1:6" x14ac:dyDescent="0.35">
      <c r="A1188" t="s">
        <v>8405</v>
      </c>
      <c r="B1188" s="18">
        <v>113</v>
      </c>
      <c r="E1188" t="s">
        <v>8406</v>
      </c>
      <c r="F1188">
        <v>1</v>
      </c>
    </row>
    <row r="1189" spans="1:6" x14ac:dyDescent="0.35">
      <c r="A1189" t="s">
        <v>8405</v>
      </c>
      <c r="B1189" s="18">
        <v>167</v>
      </c>
      <c r="E1189" t="s">
        <v>8406</v>
      </c>
      <c r="F1189">
        <v>76</v>
      </c>
    </row>
    <row r="1190" spans="1:6" x14ac:dyDescent="0.35">
      <c r="A1190" t="s">
        <v>8405</v>
      </c>
      <c r="B1190" s="18">
        <v>73</v>
      </c>
      <c r="E1190" t="s">
        <v>8406</v>
      </c>
      <c r="F1190">
        <v>9</v>
      </c>
    </row>
    <row r="1191" spans="1:6" x14ac:dyDescent="0.35">
      <c r="A1191" t="s">
        <v>8405</v>
      </c>
      <c r="B1191" s="18">
        <v>75</v>
      </c>
      <c r="E1191" t="s">
        <v>8406</v>
      </c>
      <c r="F1191">
        <v>37</v>
      </c>
    </row>
    <row r="1192" spans="1:6" x14ac:dyDescent="0.35">
      <c r="A1192" t="s">
        <v>8405</v>
      </c>
      <c r="B1192" s="18">
        <v>614</v>
      </c>
      <c r="E1192" t="s">
        <v>8406</v>
      </c>
      <c r="F1192">
        <v>0</v>
      </c>
    </row>
    <row r="1193" spans="1:6" x14ac:dyDescent="0.35">
      <c r="A1193" t="s">
        <v>8405</v>
      </c>
      <c r="B1193" s="18">
        <v>107</v>
      </c>
      <c r="E1193" t="s">
        <v>8406</v>
      </c>
      <c r="F1193">
        <v>1</v>
      </c>
    </row>
    <row r="1194" spans="1:6" x14ac:dyDescent="0.35">
      <c r="A1194" t="s">
        <v>8405</v>
      </c>
      <c r="B1194" s="18">
        <v>1224</v>
      </c>
      <c r="E1194" t="s">
        <v>8406</v>
      </c>
      <c r="F1194">
        <v>10</v>
      </c>
    </row>
    <row r="1195" spans="1:6" x14ac:dyDescent="0.35">
      <c r="A1195" t="s">
        <v>8405</v>
      </c>
      <c r="B1195" s="18">
        <v>104</v>
      </c>
      <c r="E1195" t="s">
        <v>8406</v>
      </c>
      <c r="F1195">
        <v>1</v>
      </c>
    </row>
    <row r="1196" spans="1:6" x14ac:dyDescent="0.35">
      <c r="A1196" t="s">
        <v>8405</v>
      </c>
      <c r="B1196" s="18">
        <v>79</v>
      </c>
      <c r="E1196" t="s">
        <v>8406</v>
      </c>
      <c r="F1196">
        <v>2</v>
      </c>
    </row>
    <row r="1197" spans="1:6" x14ac:dyDescent="0.35">
      <c r="A1197" t="s">
        <v>8405</v>
      </c>
      <c r="B1197" s="18">
        <v>157</v>
      </c>
      <c r="E1197" t="s">
        <v>8406</v>
      </c>
      <c r="F1197">
        <v>1</v>
      </c>
    </row>
    <row r="1198" spans="1:6" x14ac:dyDescent="0.35">
      <c r="A1198" t="s">
        <v>8405</v>
      </c>
      <c r="B1198" s="18">
        <v>50</v>
      </c>
      <c r="E1198" t="s">
        <v>8406</v>
      </c>
      <c r="F1198">
        <v>10</v>
      </c>
    </row>
    <row r="1199" spans="1:6" x14ac:dyDescent="0.35">
      <c r="A1199" t="s">
        <v>8405</v>
      </c>
      <c r="B1199" s="18">
        <v>64</v>
      </c>
      <c r="E1199" t="s">
        <v>8406</v>
      </c>
      <c r="F1199">
        <v>9</v>
      </c>
    </row>
    <row r="1200" spans="1:6" x14ac:dyDescent="0.35">
      <c r="A1200" t="s">
        <v>8405</v>
      </c>
      <c r="B1200" s="18">
        <v>200</v>
      </c>
      <c r="E1200" t="s">
        <v>8406</v>
      </c>
      <c r="F1200">
        <v>19</v>
      </c>
    </row>
    <row r="1201" spans="1:6" x14ac:dyDescent="0.35">
      <c r="A1201" t="s">
        <v>8405</v>
      </c>
      <c r="B1201" s="18">
        <v>22</v>
      </c>
      <c r="E1201" t="s">
        <v>8406</v>
      </c>
      <c r="F1201">
        <v>0</v>
      </c>
    </row>
    <row r="1202" spans="1:6" x14ac:dyDescent="0.35">
      <c r="A1202" t="s">
        <v>8405</v>
      </c>
      <c r="B1202" s="18">
        <v>163</v>
      </c>
      <c r="E1202" t="s">
        <v>8406</v>
      </c>
      <c r="F1202">
        <v>4</v>
      </c>
    </row>
    <row r="1203" spans="1:6" x14ac:dyDescent="0.35">
      <c r="A1203" t="s">
        <v>8405</v>
      </c>
      <c r="B1203" s="18">
        <v>77</v>
      </c>
      <c r="E1203" t="s">
        <v>8406</v>
      </c>
      <c r="F1203">
        <v>8</v>
      </c>
    </row>
    <row r="1204" spans="1:6" x14ac:dyDescent="0.35">
      <c r="A1204" t="s">
        <v>8405</v>
      </c>
      <c r="B1204" s="18">
        <v>89</v>
      </c>
      <c r="E1204" t="s">
        <v>8406</v>
      </c>
      <c r="F1204">
        <v>24</v>
      </c>
    </row>
    <row r="1205" spans="1:6" x14ac:dyDescent="0.35">
      <c r="A1205" t="s">
        <v>8405</v>
      </c>
      <c r="B1205" s="18">
        <v>3355</v>
      </c>
      <c r="E1205" t="s">
        <v>8406</v>
      </c>
      <c r="F1205">
        <v>0</v>
      </c>
    </row>
    <row r="1206" spans="1:6" x14ac:dyDescent="0.35">
      <c r="A1206" t="s">
        <v>8405</v>
      </c>
      <c r="B1206" s="18">
        <v>537</v>
      </c>
      <c r="E1206" t="s">
        <v>8406</v>
      </c>
      <c r="F1206">
        <v>39</v>
      </c>
    </row>
    <row r="1207" spans="1:6" x14ac:dyDescent="0.35">
      <c r="A1207" t="s">
        <v>8405</v>
      </c>
      <c r="B1207" s="18">
        <v>125</v>
      </c>
      <c r="E1207" t="s">
        <v>8406</v>
      </c>
      <c r="F1207">
        <v>6</v>
      </c>
    </row>
    <row r="1208" spans="1:6" x14ac:dyDescent="0.35">
      <c r="A1208" t="s">
        <v>8405</v>
      </c>
      <c r="B1208" s="18">
        <v>163</v>
      </c>
      <c r="E1208" t="s">
        <v>8406</v>
      </c>
      <c r="F1208">
        <v>4</v>
      </c>
    </row>
    <row r="1209" spans="1:6" x14ac:dyDescent="0.35">
      <c r="A1209" t="s">
        <v>8405</v>
      </c>
      <c r="B1209" s="18">
        <v>283</v>
      </c>
      <c r="E1209" t="s">
        <v>8406</v>
      </c>
      <c r="F1209">
        <v>3</v>
      </c>
    </row>
    <row r="1210" spans="1:6" x14ac:dyDescent="0.35">
      <c r="A1210" t="s">
        <v>8405</v>
      </c>
      <c r="B1210" s="18">
        <v>352</v>
      </c>
      <c r="E1210" t="s">
        <v>8406</v>
      </c>
      <c r="F1210">
        <v>53</v>
      </c>
    </row>
    <row r="1211" spans="1:6" x14ac:dyDescent="0.35">
      <c r="A1211" t="s">
        <v>8405</v>
      </c>
      <c r="B1211" s="18">
        <v>94</v>
      </c>
      <c r="E1211" t="s">
        <v>8406</v>
      </c>
      <c r="F1211">
        <v>1</v>
      </c>
    </row>
    <row r="1212" spans="1:6" x14ac:dyDescent="0.35">
      <c r="A1212" t="s">
        <v>8405</v>
      </c>
      <c r="B1212" s="18">
        <v>67</v>
      </c>
      <c r="E1212" t="s">
        <v>8406</v>
      </c>
      <c r="F1212">
        <v>2</v>
      </c>
    </row>
    <row r="1213" spans="1:6" x14ac:dyDescent="0.35">
      <c r="A1213" t="s">
        <v>8405</v>
      </c>
      <c r="B1213" s="18">
        <v>221</v>
      </c>
      <c r="E1213" t="s">
        <v>8406</v>
      </c>
      <c r="F1213">
        <v>25</v>
      </c>
    </row>
    <row r="1214" spans="1:6" x14ac:dyDescent="0.35">
      <c r="A1214" t="s">
        <v>8405</v>
      </c>
      <c r="B1214" s="18">
        <v>2165</v>
      </c>
      <c r="E1214" t="s">
        <v>8406</v>
      </c>
      <c r="F1214">
        <v>6</v>
      </c>
    </row>
    <row r="1215" spans="1:6" x14ac:dyDescent="0.35">
      <c r="A1215" t="s">
        <v>8405</v>
      </c>
      <c r="B1215" s="18">
        <v>179</v>
      </c>
      <c r="E1215" t="s">
        <v>8406</v>
      </c>
      <c r="F1215">
        <v>0</v>
      </c>
    </row>
    <row r="1216" spans="1:6" x14ac:dyDescent="0.35">
      <c r="A1216" t="s">
        <v>8405</v>
      </c>
      <c r="B1216" s="18">
        <v>123</v>
      </c>
      <c r="E1216" t="s">
        <v>8406</v>
      </c>
      <c r="F1216">
        <v>12</v>
      </c>
    </row>
    <row r="1217" spans="1:6" x14ac:dyDescent="0.35">
      <c r="A1217" t="s">
        <v>8405</v>
      </c>
      <c r="B1217" s="18">
        <v>1104</v>
      </c>
      <c r="E1217" t="s">
        <v>8406</v>
      </c>
      <c r="F1217">
        <v>0</v>
      </c>
    </row>
    <row r="1218" spans="1:6" x14ac:dyDescent="0.35">
      <c r="A1218" t="s">
        <v>8405</v>
      </c>
      <c r="B1218" s="18">
        <v>403</v>
      </c>
      <c r="E1218" t="s">
        <v>8406</v>
      </c>
      <c r="F1218">
        <v>36</v>
      </c>
    </row>
    <row r="1219" spans="1:6" x14ac:dyDescent="0.35">
      <c r="A1219" t="s">
        <v>8405</v>
      </c>
      <c r="B1219" s="18">
        <v>109</v>
      </c>
      <c r="E1219" t="s">
        <v>8406</v>
      </c>
      <c r="F1219">
        <v>0</v>
      </c>
    </row>
    <row r="1220" spans="1:6" x14ac:dyDescent="0.35">
      <c r="A1220" t="s">
        <v>8405</v>
      </c>
      <c r="B1220" s="18">
        <v>372</v>
      </c>
      <c r="E1220" t="s">
        <v>8406</v>
      </c>
      <c r="F1220">
        <v>2</v>
      </c>
    </row>
    <row r="1221" spans="1:6" x14ac:dyDescent="0.35">
      <c r="A1221" t="s">
        <v>8405</v>
      </c>
      <c r="B1221" s="18">
        <v>311</v>
      </c>
      <c r="E1221" t="s">
        <v>8406</v>
      </c>
      <c r="F1221">
        <v>1</v>
      </c>
    </row>
    <row r="1222" spans="1:6" x14ac:dyDescent="0.35">
      <c r="A1222" t="s">
        <v>8405</v>
      </c>
      <c r="B1222" s="18">
        <v>61</v>
      </c>
      <c r="E1222" t="s">
        <v>8406</v>
      </c>
      <c r="F1222">
        <v>59</v>
      </c>
    </row>
    <row r="1223" spans="1:6" x14ac:dyDescent="0.35">
      <c r="A1223" t="s">
        <v>8405</v>
      </c>
      <c r="B1223" s="18">
        <v>115</v>
      </c>
      <c r="E1223" t="s">
        <v>8406</v>
      </c>
      <c r="F1223">
        <v>1</v>
      </c>
    </row>
    <row r="1224" spans="1:6" x14ac:dyDescent="0.35">
      <c r="A1224" t="s">
        <v>8405</v>
      </c>
      <c r="B1224" s="18">
        <v>111</v>
      </c>
      <c r="E1224" t="s">
        <v>8406</v>
      </c>
      <c r="F1224">
        <v>31</v>
      </c>
    </row>
    <row r="1225" spans="1:6" x14ac:dyDescent="0.35">
      <c r="A1225" t="s">
        <v>8405</v>
      </c>
      <c r="B1225" s="18">
        <v>337</v>
      </c>
      <c r="E1225" t="s">
        <v>8406</v>
      </c>
      <c r="F1225">
        <v>18</v>
      </c>
    </row>
    <row r="1226" spans="1:6" x14ac:dyDescent="0.35">
      <c r="A1226" t="s">
        <v>8405</v>
      </c>
      <c r="B1226" s="18">
        <v>9</v>
      </c>
      <c r="E1226" t="s">
        <v>8406</v>
      </c>
      <c r="F1226">
        <v>10</v>
      </c>
    </row>
    <row r="1227" spans="1:6" x14ac:dyDescent="0.35">
      <c r="A1227" t="s">
        <v>8405</v>
      </c>
      <c r="B1227" s="18">
        <v>120</v>
      </c>
      <c r="E1227" t="s">
        <v>8406</v>
      </c>
      <c r="F1227">
        <v>0</v>
      </c>
    </row>
    <row r="1228" spans="1:6" x14ac:dyDescent="0.35">
      <c r="A1228" t="s">
        <v>8405</v>
      </c>
      <c r="B1228" s="18">
        <v>102</v>
      </c>
      <c r="E1228" t="s">
        <v>8406</v>
      </c>
      <c r="F1228">
        <v>14</v>
      </c>
    </row>
    <row r="1229" spans="1:6" x14ac:dyDescent="0.35">
      <c r="A1229" t="s">
        <v>8405</v>
      </c>
      <c r="B1229" s="18">
        <v>186</v>
      </c>
      <c r="E1229" t="s">
        <v>8406</v>
      </c>
      <c r="F1229">
        <v>2</v>
      </c>
    </row>
    <row r="1230" spans="1:6" x14ac:dyDescent="0.35">
      <c r="A1230" t="s">
        <v>8405</v>
      </c>
      <c r="B1230" s="18">
        <v>15</v>
      </c>
      <c r="E1230" t="s">
        <v>8406</v>
      </c>
      <c r="F1230">
        <v>1</v>
      </c>
    </row>
    <row r="1231" spans="1:6" x14ac:dyDescent="0.35">
      <c r="A1231" t="s">
        <v>8405</v>
      </c>
      <c r="B1231" s="18">
        <v>67</v>
      </c>
      <c r="E1231" t="s">
        <v>8406</v>
      </c>
      <c r="F1231">
        <v>3</v>
      </c>
    </row>
    <row r="1232" spans="1:6" x14ac:dyDescent="0.35">
      <c r="A1232" t="s">
        <v>8405</v>
      </c>
      <c r="B1232" s="18">
        <v>130</v>
      </c>
      <c r="E1232" t="s">
        <v>8406</v>
      </c>
      <c r="F1232">
        <v>0</v>
      </c>
    </row>
    <row r="1233" spans="1:6" x14ac:dyDescent="0.35">
      <c r="A1233" t="s">
        <v>8405</v>
      </c>
      <c r="B1233" s="18">
        <v>16</v>
      </c>
      <c r="E1233" t="s">
        <v>8406</v>
      </c>
      <c r="F1233">
        <v>2</v>
      </c>
    </row>
    <row r="1234" spans="1:6" x14ac:dyDescent="0.35">
      <c r="A1234" t="s">
        <v>8405</v>
      </c>
      <c r="B1234" s="18">
        <v>67</v>
      </c>
      <c r="E1234" t="s">
        <v>8406</v>
      </c>
      <c r="F1234">
        <v>0</v>
      </c>
    </row>
    <row r="1235" spans="1:6" x14ac:dyDescent="0.35">
      <c r="A1235" t="s">
        <v>8405</v>
      </c>
      <c r="B1235" s="18">
        <v>124</v>
      </c>
      <c r="E1235" t="s">
        <v>8406</v>
      </c>
      <c r="F1235">
        <v>12</v>
      </c>
    </row>
    <row r="1236" spans="1:6" x14ac:dyDescent="0.35">
      <c r="A1236" t="s">
        <v>8405</v>
      </c>
      <c r="B1236" s="18">
        <v>80</v>
      </c>
      <c r="E1236" t="s">
        <v>8406</v>
      </c>
      <c r="F1236">
        <v>1</v>
      </c>
    </row>
    <row r="1237" spans="1:6" x14ac:dyDescent="0.35">
      <c r="A1237" t="s">
        <v>8405</v>
      </c>
      <c r="B1237" s="18">
        <v>282</v>
      </c>
      <c r="E1237" t="s">
        <v>8406</v>
      </c>
      <c r="F1237">
        <v>8</v>
      </c>
    </row>
    <row r="1238" spans="1:6" x14ac:dyDescent="0.35">
      <c r="A1238" t="s">
        <v>8405</v>
      </c>
      <c r="B1238" s="18">
        <v>68</v>
      </c>
      <c r="E1238" t="s">
        <v>8406</v>
      </c>
      <c r="F1238">
        <v>2</v>
      </c>
    </row>
    <row r="1239" spans="1:6" x14ac:dyDescent="0.35">
      <c r="A1239" t="s">
        <v>8405</v>
      </c>
      <c r="B1239" s="18">
        <v>86</v>
      </c>
      <c r="E1239" t="s">
        <v>8406</v>
      </c>
      <c r="F1239">
        <v>31</v>
      </c>
    </row>
    <row r="1240" spans="1:6" x14ac:dyDescent="0.35">
      <c r="A1240" t="s">
        <v>8405</v>
      </c>
      <c r="B1240" s="18">
        <v>115</v>
      </c>
      <c r="E1240" t="s">
        <v>8406</v>
      </c>
      <c r="F1240">
        <v>5</v>
      </c>
    </row>
    <row r="1241" spans="1:6" x14ac:dyDescent="0.35">
      <c r="A1241" t="s">
        <v>8405</v>
      </c>
      <c r="B1241" s="18">
        <v>75</v>
      </c>
      <c r="E1241" t="s">
        <v>8406</v>
      </c>
      <c r="F1241">
        <v>1</v>
      </c>
    </row>
    <row r="1242" spans="1:6" x14ac:dyDescent="0.35">
      <c r="A1242" t="s">
        <v>8405</v>
      </c>
      <c r="B1242" s="18">
        <v>43</v>
      </c>
      <c r="E1242" t="s">
        <v>8406</v>
      </c>
      <c r="F1242">
        <v>12</v>
      </c>
    </row>
    <row r="1243" spans="1:6" x14ac:dyDescent="0.35">
      <c r="A1243" t="s">
        <v>8405</v>
      </c>
      <c r="B1243" s="18">
        <v>48</v>
      </c>
      <c r="E1243" t="s">
        <v>8406</v>
      </c>
      <c r="F1243">
        <v>4</v>
      </c>
    </row>
    <row r="1244" spans="1:6" x14ac:dyDescent="0.35">
      <c r="A1244" t="s">
        <v>8405</v>
      </c>
      <c r="B1244" s="18">
        <v>52</v>
      </c>
      <c r="E1244" t="s">
        <v>8406</v>
      </c>
      <c r="F1244">
        <v>0</v>
      </c>
    </row>
    <row r="1245" spans="1:6" x14ac:dyDescent="0.35">
      <c r="A1245" t="s">
        <v>8405</v>
      </c>
      <c r="B1245" s="18">
        <v>43</v>
      </c>
      <c r="E1245" t="s">
        <v>8406</v>
      </c>
      <c r="F1245">
        <v>7</v>
      </c>
    </row>
    <row r="1246" spans="1:6" x14ac:dyDescent="0.35">
      <c r="A1246" t="s">
        <v>8405</v>
      </c>
      <c r="B1246" s="18">
        <v>58</v>
      </c>
      <c r="E1246" t="s">
        <v>8406</v>
      </c>
      <c r="F1246">
        <v>2</v>
      </c>
    </row>
    <row r="1247" spans="1:6" x14ac:dyDescent="0.35">
      <c r="A1247" t="s">
        <v>8405</v>
      </c>
      <c r="B1247" s="18">
        <v>47</v>
      </c>
      <c r="E1247" t="s">
        <v>8406</v>
      </c>
      <c r="F1247">
        <v>1</v>
      </c>
    </row>
    <row r="1248" spans="1:6" x14ac:dyDescent="0.35">
      <c r="A1248" t="s">
        <v>8405</v>
      </c>
      <c r="B1248" s="18">
        <v>36</v>
      </c>
      <c r="E1248" t="s">
        <v>8406</v>
      </c>
      <c r="F1248">
        <v>4</v>
      </c>
    </row>
    <row r="1249" spans="1:6" x14ac:dyDescent="0.35">
      <c r="A1249" t="s">
        <v>8405</v>
      </c>
      <c r="B1249" s="18">
        <v>17</v>
      </c>
      <c r="E1249" t="s">
        <v>8406</v>
      </c>
      <c r="F1249">
        <v>6</v>
      </c>
    </row>
    <row r="1250" spans="1:6" x14ac:dyDescent="0.35">
      <c r="A1250" t="s">
        <v>8405</v>
      </c>
      <c r="B1250" s="18">
        <v>104</v>
      </c>
      <c r="E1250" t="s">
        <v>8406</v>
      </c>
      <c r="F1250">
        <v>8</v>
      </c>
    </row>
    <row r="1251" spans="1:6" x14ac:dyDescent="0.35">
      <c r="A1251" t="s">
        <v>8405</v>
      </c>
      <c r="B1251" s="18">
        <v>47</v>
      </c>
      <c r="E1251" t="s">
        <v>8406</v>
      </c>
      <c r="F1251">
        <v>14</v>
      </c>
    </row>
    <row r="1252" spans="1:6" x14ac:dyDescent="0.35">
      <c r="A1252" t="s">
        <v>8405</v>
      </c>
      <c r="B1252" s="18">
        <v>38</v>
      </c>
      <c r="E1252" t="s">
        <v>8406</v>
      </c>
      <c r="F1252">
        <v>0</v>
      </c>
    </row>
    <row r="1253" spans="1:6" x14ac:dyDescent="0.35">
      <c r="A1253" t="s">
        <v>8405</v>
      </c>
      <c r="B1253" s="18">
        <v>81</v>
      </c>
      <c r="E1253" t="s">
        <v>8406</v>
      </c>
      <c r="F1253">
        <v>4</v>
      </c>
    </row>
    <row r="1254" spans="1:6" x14ac:dyDescent="0.35">
      <c r="A1254" t="s">
        <v>8405</v>
      </c>
      <c r="B1254" s="18">
        <v>55</v>
      </c>
      <c r="E1254" t="s">
        <v>8406</v>
      </c>
      <c r="F1254">
        <v>0</v>
      </c>
    </row>
    <row r="1255" spans="1:6" x14ac:dyDescent="0.35">
      <c r="A1255" t="s">
        <v>8405</v>
      </c>
      <c r="B1255" s="18">
        <v>41</v>
      </c>
      <c r="E1255" t="s">
        <v>8406</v>
      </c>
      <c r="F1255">
        <v>0</v>
      </c>
    </row>
    <row r="1256" spans="1:6" x14ac:dyDescent="0.35">
      <c r="A1256" t="s">
        <v>8405</v>
      </c>
      <c r="B1256" s="18">
        <v>79</v>
      </c>
      <c r="E1256" t="s">
        <v>8406</v>
      </c>
      <c r="F1256">
        <v>1</v>
      </c>
    </row>
    <row r="1257" spans="1:6" x14ac:dyDescent="0.35">
      <c r="A1257" t="s">
        <v>8405</v>
      </c>
      <c r="B1257" s="18">
        <v>16</v>
      </c>
      <c r="E1257" t="s">
        <v>8406</v>
      </c>
      <c r="F1257">
        <v>1</v>
      </c>
    </row>
    <row r="1258" spans="1:6" x14ac:dyDescent="0.35">
      <c r="A1258" t="s">
        <v>8405</v>
      </c>
      <c r="B1258" s="18">
        <v>8</v>
      </c>
      <c r="E1258" t="s">
        <v>8406</v>
      </c>
      <c r="F1258">
        <v>1</v>
      </c>
    </row>
    <row r="1259" spans="1:6" x14ac:dyDescent="0.35">
      <c r="A1259" t="s">
        <v>8405</v>
      </c>
      <c r="B1259" s="18">
        <v>95</v>
      </c>
      <c r="E1259" t="s">
        <v>8406</v>
      </c>
      <c r="F1259">
        <v>1</v>
      </c>
    </row>
    <row r="1260" spans="1:6" x14ac:dyDescent="0.35">
      <c r="A1260" t="s">
        <v>8405</v>
      </c>
      <c r="B1260" s="18">
        <v>25</v>
      </c>
      <c r="E1260" t="s">
        <v>8406</v>
      </c>
      <c r="F1260">
        <v>4</v>
      </c>
    </row>
    <row r="1261" spans="1:6" x14ac:dyDescent="0.35">
      <c r="A1261" t="s">
        <v>8405</v>
      </c>
      <c r="B1261" s="18">
        <v>19</v>
      </c>
      <c r="E1261" t="s">
        <v>8406</v>
      </c>
      <c r="F1261">
        <v>0</v>
      </c>
    </row>
    <row r="1262" spans="1:6" x14ac:dyDescent="0.35">
      <c r="A1262" t="s">
        <v>8405</v>
      </c>
      <c r="B1262" s="18">
        <v>90</v>
      </c>
      <c r="E1262" t="s">
        <v>8406</v>
      </c>
      <c r="F1262">
        <v>0</v>
      </c>
    </row>
    <row r="1263" spans="1:6" x14ac:dyDescent="0.35">
      <c r="A1263" t="s">
        <v>8405</v>
      </c>
      <c r="B1263" s="18">
        <v>41</v>
      </c>
      <c r="E1263" t="s">
        <v>8406</v>
      </c>
      <c r="F1263">
        <v>2</v>
      </c>
    </row>
    <row r="1264" spans="1:6" x14ac:dyDescent="0.35">
      <c r="A1264" t="s">
        <v>8405</v>
      </c>
      <c r="B1264" s="18">
        <v>30</v>
      </c>
      <c r="E1264" t="s">
        <v>8406</v>
      </c>
      <c r="F1264">
        <v>24</v>
      </c>
    </row>
    <row r="1265" spans="1:6" x14ac:dyDescent="0.35">
      <c r="A1265" t="s">
        <v>8405</v>
      </c>
      <c r="B1265" s="18">
        <v>38</v>
      </c>
      <c r="E1265" t="s">
        <v>8406</v>
      </c>
      <c r="F1265">
        <v>1</v>
      </c>
    </row>
    <row r="1266" spans="1:6" x14ac:dyDescent="0.35">
      <c r="A1266" t="s">
        <v>8405</v>
      </c>
      <c r="B1266" s="18">
        <v>65</v>
      </c>
      <c r="E1266" t="s">
        <v>8406</v>
      </c>
      <c r="F1266">
        <v>2</v>
      </c>
    </row>
    <row r="1267" spans="1:6" x14ac:dyDescent="0.35">
      <c r="A1267" t="s">
        <v>8405</v>
      </c>
      <c r="B1267" s="18">
        <v>75</v>
      </c>
      <c r="E1267" t="s">
        <v>8406</v>
      </c>
      <c r="F1267">
        <v>1</v>
      </c>
    </row>
    <row r="1268" spans="1:6" x14ac:dyDescent="0.35">
      <c r="A1268" t="s">
        <v>8405</v>
      </c>
      <c r="B1268" s="18">
        <v>16</v>
      </c>
      <c r="E1268" t="s">
        <v>8406</v>
      </c>
      <c r="F1268">
        <v>37</v>
      </c>
    </row>
    <row r="1269" spans="1:6" x14ac:dyDescent="0.35">
      <c r="A1269" t="s">
        <v>8405</v>
      </c>
      <c r="B1269" s="18">
        <v>10</v>
      </c>
      <c r="E1269" t="s">
        <v>8406</v>
      </c>
      <c r="F1269">
        <v>5</v>
      </c>
    </row>
    <row r="1270" spans="1:6" x14ac:dyDescent="0.35">
      <c r="A1270" t="s">
        <v>8405</v>
      </c>
      <c r="B1270" s="18">
        <v>27</v>
      </c>
      <c r="E1270" t="s">
        <v>8406</v>
      </c>
      <c r="F1270">
        <v>4</v>
      </c>
    </row>
    <row r="1271" spans="1:6" x14ac:dyDescent="0.35">
      <c r="A1271" t="s">
        <v>8405</v>
      </c>
      <c r="B1271" s="18">
        <v>259</v>
      </c>
      <c r="E1271" t="s">
        <v>8406</v>
      </c>
      <c r="F1271">
        <v>16</v>
      </c>
    </row>
    <row r="1272" spans="1:6" x14ac:dyDescent="0.35">
      <c r="A1272" t="s">
        <v>8405</v>
      </c>
      <c r="B1272" s="18">
        <v>39</v>
      </c>
      <c r="E1272" t="s">
        <v>8406</v>
      </c>
      <c r="F1272">
        <v>9</v>
      </c>
    </row>
    <row r="1273" spans="1:6" x14ac:dyDescent="0.35">
      <c r="A1273" t="s">
        <v>8405</v>
      </c>
      <c r="B1273" s="18">
        <v>42</v>
      </c>
      <c r="E1273" t="s">
        <v>8406</v>
      </c>
      <c r="F1273">
        <v>0</v>
      </c>
    </row>
    <row r="1274" spans="1:6" x14ac:dyDescent="0.35">
      <c r="A1274" t="s">
        <v>8405</v>
      </c>
      <c r="B1274" s="18">
        <v>10</v>
      </c>
      <c r="E1274" t="s">
        <v>8406</v>
      </c>
      <c r="F1274">
        <v>40</v>
      </c>
    </row>
    <row r="1275" spans="1:6" x14ac:dyDescent="0.35">
      <c r="A1275" t="s">
        <v>8405</v>
      </c>
      <c r="B1275" s="18">
        <v>56</v>
      </c>
      <c r="E1275" t="s">
        <v>8406</v>
      </c>
      <c r="F1275">
        <v>0</v>
      </c>
    </row>
    <row r="1276" spans="1:6" x14ac:dyDescent="0.35">
      <c r="A1276" t="s">
        <v>8405</v>
      </c>
      <c r="B1276" s="18">
        <v>20</v>
      </c>
      <c r="E1276" t="s">
        <v>8406</v>
      </c>
      <c r="F1276">
        <v>2</v>
      </c>
    </row>
    <row r="1277" spans="1:6" x14ac:dyDescent="0.35">
      <c r="A1277" t="s">
        <v>8405</v>
      </c>
      <c r="B1277" s="18">
        <v>170</v>
      </c>
      <c r="E1277" t="s">
        <v>8406</v>
      </c>
      <c r="F1277">
        <v>1</v>
      </c>
    </row>
    <row r="1278" spans="1:6" x14ac:dyDescent="0.35">
      <c r="A1278" t="s">
        <v>8405</v>
      </c>
      <c r="B1278" s="18">
        <v>29</v>
      </c>
      <c r="E1278" t="s">
        <v>8406</v>
      </c>
      <c r="F1278">
        <v>9</v>
      </c>
    </row>
    <row r="1279" spans="1:6" x14ac:dyDescent="0.35">
      <c r="A1279" t="s">
        <v>8405</v>
      </c>
      <c r="B1279" s="18">
        <v>132</v>
      </c>
      <c r="E1279" t="s">
        <v>8406</v>
      </c>
      <c r="F1279">
        <v>34</v>
      </c>
    </row>
    <row r="1280" spans="1:6" x14ac:dyDescent="0.35">
      <c r="A1280" t="s">
        <v>8405</v>
      </c>
      <c r="B1280" s="18">
        <v>27</v>
      </c>
      <c r="E1280" t="s">
        <v>8406</v>
      </c>
      <c r="F1280">
        <v>23</v>
      </c>
    </row>
    <row r="1281" spans="1:6" x14ac:dyDescent="0.35">
      <c r="A1281" t="s">
        <v>8405</v>
      </c>
      <c r="B1281" s="18">
        <v>26</v>
      </c>
      <c r="E1281" t="s">
        <v>8406</v>
      </c>
      <c r="F1281">
        <v>19</v>
      </c>
    </row>
    <row r="1282" spans="1:6" x14ac:dyDescent="0.35">
      <c r="A1282" t="s">
        <v>8405</v>
      </c>
      <c r="B1282" s="18">
        <v>43</v>
      </c>
      <c r="E1282" t="s">
        <v>8406</v>
      </c>
      <c r="F1282">
        <v>50</v>
      </c>
    </row>
    <row r="1283" spans="1:6" x14ac:dyDescent="0.35">
      <c r="A1283" t="s">
        <v>8405</v>
      </c>
      <c r="B1283" s="18">
        <v>80</v>
      </c>
      <c r="E1283" t="s">
        <v>8406</v>
      </c>
      <c r="F1283">
        <v>12</v>
      </c>
    </row>
    <row r="1284" spans="1:6" x14ac:dyDescent="0.35">
      <c r="A1284" t="s">
        <v>8405</v>
      </c>
      <c r="B1284" s="18">
        <v>33</v>
      </c>
      <c r="E1284" t="s">
        <v>8406</v>
      </c>
      <c r="F1284">
        <v>8</v>
      </c>
    </row>
    <row r="1285" spans="1:6" x14ac:dyDescent="0.35">
      <c r="A1285" t="s">
        <v>8405</v>
      </c>
      <c r="B1285" s="18">
        <v>71</v>
      </c>
      <c r="E1285" t="s">
        <v>8406</v>
      </c>
      <c r="F1285">
        <v>9</v>
      </c>
    </row>
    <row r="1286" spans="1:6" x14ac:dyDescent="0.35">
      <c r="A1286" t="s">
        <v>8405</v>
      </c>
      <c r="B1286" s="18">
        <v>81</v>
      </c>
      <c r="E1286" t="s">
        <v>8406</v>
      </c>
      <c r="F1286">
        <v>43</v>
      </c>
    </row>
    <row r="1287" spans="1:6" x14ac:dyDescent="0.35">
      <c r="A1287" t="s">
        <v>8405</v>
      </c>
      <c r="B1287" s="18">
        <v>76</v>
      </c>
      <c r="E1287" t="s">
        <v>8406</v>
      </c>
      <c r="F1287">
        <v>28</v>
      </c>
    </row>
    <row r="1288" spans="1:6" x14ac:dyDescent="0.35">
      <c r="A1288" t="s">
        <v>8405</v>
      </c>
      <c r="B1288" s="18">
        <v>48</v>
      </c>
      <c r="E1288" t="s">
        <v>8406</v>
      </c>
      <c r="F1288">
        <v>4</v>
      </c>
    </row>
    <row r="1289" spans="1:6" x14ac:dyDescent="0.35">
      <c r="A1289" t="s">
        <v>8405</v>
      </c>
      <c r="B1289" s="18">
        <v>61</v>
      </c>
      <c r="E1289" t="s">
        <v>8406</v>
      </c>
      <c r="F1289">
        <v>24</v>
      </c>
    </row>
    <row r="1290" spans="1:6" x14ac:dyDescent="0.35">
      <c r="A1290" t="s">
        <v>8405</v>
      </c>
      <c r="B1290" s="18">
        <v>60</v>
      </c>
      <c r="E1290" t="s">
        <v>8406</v>
      </c>
      <c r="F1290">
        <v>2</v>
      </c>
    </row>
    <row r="1291" spans="1:6" x14ac:dyDescent="0.35">
      <c r="A1291" t="s">
        <v>8405</v>
      </c>
      <c r="B1291" s="18">
        <v>136</v>
      </c>
      <c r="E1291" t="s">
        <v>8406</v>
      </c>
      <c r="F1291">
        <v>2</v>
      </c>
    </row>
    <row r="1292" spans="1:6" x14ac:dyDescent="0.35">
      <c r="A1292" t="s">
        <v>8405</v>
      </c>
      <c r="B1292" s="18">
        <v>14</v>
      </c>
      <c r="E1292" t="s">
        <v>8406</v>
      </c>
      <c r="F1292">
        <v>20</v>
      </c>
    </row>
    <row r="1293" spans="1:6" x14ac:dyDescent="0.35">
      <c r="A1293" t="s">
        <v>8405</v>
      </c>
      <c r="B1293" s="18">
        <v>78</v>
      </c>
      <c r="E1293" t="s">
        <v>8406</v>
      </c>
      <c r="F1293">
        <v>1</v>
      </c>
    </row>
    <row r="1294" spans="1:6" x14ac:dyDescent="0.35">
      <c r="A1294" t="s">
        <v>8405</v>
      </c>
      <c r="B1294" s="18">
        <v>4</v>
      </c>
      <c r="E1294" t="s">
        <v>8406</v>
      </c>
      <c r="F1294">
        <v>1</v>
      </c>
    </row>
    <row r="1295" spans="1:6" x14ac:dyDescent="0.35">
      <c r="A1295" t="s">
        <v>8405</v>
      </c>
      <c r="B1295" s="18">
        <v>11</v>
      </c>
      <c r="E1295" t="s">
        <v>8406</v>
      </c>
      <c r="F1295">
        <v>4</v>
      </c>
    </row>
    <row r="1296" spans="1:6" x14ac:dyDescent="0.35">
      <c r="A1296" t="s">
        <v>8405</v>
      </c>
      <c r="B1296" s="18">
        <v>185</v>
      </c>
      <c r="E1296" t="s">
        <v>8406</v>
      </c>
      <c r="F1296">
        <v>1</v>
      </c>
    </row>
    <row r="1297" spans="1:6" x14ac:dyDescent="0.35">
      <c r="A1297" t="s">
        <v>8405</v>
      </c>
      <c r="B1297" s="18">
        <v>59</v>
      </c>
      <c r="E1297" t="s">
        <v>8406</v>
      </c>
      <c r="F1297">
        <v>1</v>
      </c>
    </row>
    <row r="1298" spans="1:6" x14ac:dyDescent="0.35">
      <c r="A1298" t="s">
        <v>8405</v>
      </c>
      <c r="B1298" s="18">
        <v>27</v>
      </c>
      <c r="E1298" t="s">
        <v>8406</v>
      </c>
      <c r="F1298">
        <v>13</v>
      </c>
    </row>
    <row r="1299" spans="1:6" x14ac:dyDescent="0.35">
      <c r="A1299" t="s">
        <v>8405</v>
      </c>
      <c r="B1299" s="18">
        <v>63</v>
      </c>
      <c r="E1299" t="s">
        <v>8406</v>
      </c>
      <c r="F1299">
        <v>1</v>
      </c>
    </row>
    <row r="1300" spans="1:6" x14ac:dyDescent="0.35">
      <c r="A1300" t="s">
        <v>8405</v>
      </c>
      <c r="B1300" s="18">
        <v>13</v>
      </c>
      <c r="E1300" t="s">
        <v>8406</v>
      </c>
      <c r="F1300">
        <v>1</v>
      </c>
    </row>
    <row r="1301" spans="1:6" x14ac:dyDescent="0.35">
      <c r="A1301" t="s">
        <v>8405</v>
      </c>
      <c r="B1301" s="18">
        <v>13</v>
      </c>
      <c r="E1301" t="s">
        <v>8406</v>
      </c>
      <c r="F1301">
        <v>0</v>
      </c>
    </row>
    <row r="1302" spans="1:6" x14ac:dyDescent="0.35">
      <c r="A1302" t="s">
        <v>8405</v>
      </c>
      <c r="B1302" s="18">
        <v>57</v>
      </c>
      <c r="E1302" t="s">
        <v>8406</v>
      </c>
      <c r="F1302">
        <v>3</v>
      </c>
    </row>
    <row r="1303" spans="1:6" x14ac:dyDescent="0.35">
      <c r="A1303" t="s">
        <v>8405</v>
      </c>
      <c r="B1303" s="18">
        <v>61</v>
      </c>
      <c r="E1303" t="s">
        <v>8406</v>
      </c>
      <c r="F1303">
        <v>14</v>
      </c>
    </row>
    <row r="1304" spans="1:6" x14ac:dyDescent="0.35">
      <c r="A1304" t="s">
        <v>8405</v>
      </c>
      <c r="B1304" s="18">
        <v>65</v>
      </c>
      <c r="E1304" t="s">
        <v>8406</v>
      </c>
      <c r="F1304">
        <v>2</v>
      </c>
    </row>
    <row r="1305" spans="1:6" x14ac:dyDescent="0.35">
      <c r="A1305" t="s">
        <v>8405</v>
      </c>
      <c r="B1305" s="18">
        <v>134</v>
      </c>
      <c r="E1305" t="s">
        <v>8406</v>
      </c>
      <c r="F1305">
        <v>5</v>
      </c>
    </row>
    <row r="1306" spans="1:6" x14ac:dyDescent="0.35">
      <c r="A1306" t="s">
        <v>8405</v>
      </c>
      <c r="B1306" s="18">
        <v>37</v>
      </c>
      <c r="E1306" t="s">
        <v>8406</v>
      </c>
      <c r="F1306">
        <v>14</v>
      </c>
    </row>
    <row r="1307" spans="1:6" x14ac:dyDescent="0.35">
      <c r="A1307" t="s">
        <v>8405</v>
      </c>
      <c r="B1307" s="18">
        <v>37</v>
      </c>
      <c r="E1307" t="s">
        <v>8406</v>
      </c>
      <c r="F1307">
        <v>9</v>
      </c>
    </row>
    <row r="1308" spans="1:6" x14ac:dyDescent="0.35">
      <c r="A1308" t="s">
        <v>8405</v>
      </c>
      <c r="B1308" s="18">
        <v>150</v>
      </c>
      <c r="E1308" t="s">
        <v>8406</v>
      </c>
      <c r="F1308">
        <v>8</v>
      </c>
    </row>
    <row r="1309" spans="1:6" x14ac:dyDescent="0.35">
      <c r="A1309" t="s">
        <v>8405</v>
      </c>
      <c r="B1309" s="18">
        <v>56</v>
      </c>
      <c r="E1309" t="s">
        <v>8406</v>
      </c>
      <c r="F1309">
        <v>7</v>
      </c>
    </row>
    <row r="1310" spans="1:6" x14ac:dyDescent="0.35">
      <c r="A1310" t="s">
        <v>8405</v>
      </c>
      <c r="B1310" s="18">
        <v>18</v>
      </c>
      <c r="E1310" t="s">
        <v>8406</v>
      </c>
      <c r="F1310">
        <v>0</v>
      </c>
    </row>
    <row r="1311" spans="1:6" x14ac:dyDescent="0.35">
      <c r="A1311" t="s">
        <v>8405</v>
      </c>
      <c r="B1311" s="18">
        <v>60</v>
      </c>
      <c r="E1311" t="s">
        <v>8406</v>
      </c>
      <c r="F1311">
        <v>84</v>
      </c>
    </row>
    <row r="1312" spans="1:6" x14ac:dyDescent="0.35">
      <c r="A1312" t="s">
        <v>8405</v>
      </c>
      <c r="B1312" s="18">
        <v>67</v>
      </c>
      <c r="E1312" t="s">
        <v>8406</v>
      </c>
      <c r="F1312">
        <v>11</v>
      </c>
    </row>
    <row r="1313" spans="1:6" x14ac:dyDescent="0.35">
      <c r="A1313" t="s">
        <v>8405</v>
      </c>
      <c r="B1313" s="18">
        <v>35</v>
      </c>
      <c r="E1313" t="s">
        <v>8406</v>
      </c>
      <c r="F1313">
        <v>1</v>
      </c>
    </row>
    <row r="1314" spans="1:6" x14ac:dyDescent="0.35">
      <c r="A1314" t="s">
        <v>8405</v>
      </c>
      <c r="B1314" s="18">
        <v>34</v>
      </c>
      <c r="E1314" t="s">
        <v>8406</v>
      </c>
      <c r="F1314">
        <v>4</v>
      </c>
    </row>
    <row r="1315" spans="1:6" x14ac:dyDescent="0.35">
      <c r="A1315" t="s">
        <v>8405</v>
      </c>
      <c r="B1315" s="18">
        <v>36</v>
      </c>
      <c r="E1315" t="s">
        <v>8406</v>
      </c>
      <c r="F1315">
        <v>10</v>
      </c>
    </row>
    <row r="1316" spans="1:6" x14ac:dyDescent="0.35">
      <c r="A1316" t="s">
        <v>8405</v>
      </c>
      <c r="B1316" s="18">
        <v>18</v>
      </c>
      <c r="E1316" t="s">
        <v>8406</v>
      </c>
      <c r="F1316">
        <v>16</v>
      </c>
    </row>
    <row r="1317" spans="1:6" x14ac:dyDescent="0.35">
      <c r="A1317" t="s">
        <v>8405</v>
      </c>
      <c r="B1317" s="18">
        <v>25</v>
      </c>
      <c r="E1317" t="s">
        <v>8406</v>
      </c>
      <c r="F1317">
        <v>2</v>
      </c>
    </row>
    <row r="1318" spans="1:6" x14ac:dyDescent="0.35">
      <c r="A1318" t="s">
        <v>8405</v>
      </c>
      <c r="B1318" s="18">
        <v>21</v>
      </c>
      <c r="E1318" t="s">
        <v>8406</v>
      </c>
      <c r="F1318">
        <v>5</v>
      </c>
    </row>
    <row r="1319" spans="1:6" x14ac:dyDescent="0.35">
      <c r="A1319" t="s">
        <v>8405</v>
      </c>
      <c r="B1319" s="18">
        <v>151</v>
      </c>
      <c r="E1319" t="s">
        <v>8406</v>
      </c>
      <c r="F1319">
        <v>1</v>
      </c>
    </row>
    <row r="1320" spans="1:6" x14ac:dyDescent="0.35">
      <c r="A1320" t="s">
        <v>8405</v>
      </c>
      <c r="B1320" s="18">
        <v>489</v>
      </c>
      <c r="E1320" t="s">
        <v>8406</v>
      </c>
      <c r="F1320">
        <v>31</v>
      </c>
    </row>
    <row r="1321" spans="1:6" x14ac:dyDescent="0.35">
      <c r="A1321" t="s">
        <v>8405</v>
      </c>
      <c r="B1321" s="18">
        <v>50</v>
      </c>
      <c r="E1321" t="s">
        <v>8406</v>
      </c>
      <c r="F1321">
        <v>0</v>
      </c>
    </row>
    <row r="1322" spans="1:6" x14ac:dyDescent="0.35">
      <c r="A1322" t="s">
        <v>8405</v>
      </c>
      <c r="B1322" s="18">
        <v>321</v>
      </c>
      <c r="E1322" t="s">
        <v>8406</v>
      </c>
      <c r="F1322">
        <v>2</v>
      </c>
    </row>
    <row r="1323" spans="1:6" x14ac:dyDescent="0.35">
      <c r="A1323" t="s">
        <v>8405</v>
      </c>
      <c r="B1323" s="18">
        <v>1762</v>
      </c>
      <c r="E1323" t="s">
        <v>8406</v>
      </c>
      <c r="F1323">
        <v>7</v>
      </c>
    </row>
    <row r="1324" spans="1:6" x14ac:dyDescent="0.35">
      <c r="A1324" t="s">
        <v>8405</v>
      </c>
      <c r="B1324" s="18">
        <v>385</v>
      </c>
      <c r="E1324" t="s">
        <v>8406</v>
      </c>
      <c r="F1324">
        <v>16</v>
      </c>
    </row>
    <row r="1325" spans="1:6" x14ac:dyDescent="0.35">
      <c r="A1325" t="s">
        <v>8405</v>
      </c>
      <c r="B1325" s="18">
        <v>398</v>
      </c>
      <c r="E1325" t="s">
        <v>8406</v>
      </c>
      <c r="F1325">
        <v>4</v>
      </c>
    </row>
    <row r="1326" spans="1:6" x14ac:dyDescent="0.35">
      <c r="A1326" t="s">
        <v>8405</v>
      </c>
      <c r="B1326" s="18">
        <v>304</v>
      </c>
      <c r="E1326" t="s">
        <v>8406</v>
      </c>
      <c r="F1326">
        <v>4</v>
      </c>
    </row>
    <row r="1327" spans="1:6" x14ac:dyDescent="0.35">
      <c r="A1327" t="s">
        <v>8405</v>
      </c>
      <c r="B1327" s="18">
        <v>676</v>
      </c>
      <c r="E1327" t="s">
        <v>8406</v>
      </c>
      <c r="F1327">
        <v>4</v>
      </c>
    </row>
    <row r="1328" spans="1:6" x14ac:dyDescent="0.35">
      <c r="A1328" t="s">
        <v>8405</v>
      </c>
      <c r="B1328" s="18">
        <v>577</v>
      </c>
      <c r="E1328" t="s">
        <v>8406</v>
      </c>
      <c r="F1328">
        <v>3</v>
      </c>
    </row>
    <row r="1329" spans="1:6" x14ac:dyDescent="0.35">
      <c r="A1329" t="s">
        <v>8405</v>
      </c>
      <c r="B1329" s="18">
        <v>3663</v>
      </c>
      <c r="E1329" t="s">
        <v>8406</v>
      </c>
      <c r="F1329">
        <v>36</v>
      </c>
    </row>
    <row r="1330" spans="1:6" x14ac:dyDescent="0.35">
      <c r="A1330" t="s">
        <v>8405</v>
      </c>
      <c r="B1330" s="18">
        <v>294</v>
      </c>
      <c r="E1330" t="s">
        <v>8406</v>
      </c>
      <c r="F1330">
        <v>1</v>
      </c>
    </row>
    <row r="1331" spans="1:6" x14ac:dyDescent="0.35">
      <c r="A1331" t="s">
        <v>8405</v>
      </c>
      <c r="B1331" s="18">
        <v>28</v>
      </c>
      <c r="E1331" t="s">
        <v>8406</v>
      </c>
      <c r="F1331">
        <v>7</v>
      </c>
    </row>
    <row r="1332" spans="1:6" x14ac:dyDescent="0.35">
      <c r="A1332" t="s">
        <v>8405</v>
      </c>
      <c r="B1332" s="18">
        <v>100</v>
      </c>
      <c r="E1332" t="s">
        <v>8406</v>
      </c>
      <c r="F1332">
        <v>27</v>
      </c>
    </row>
    <row r="1333" spans="1:6" x14ac:dyDescent="0.35">
      <c r="A1333" t="s">
        <v>8405</v>
      </c>
      <c r="B1333" s="18">
        <v>72</v>
      </c>
      <c r="E1333" t="s">
        <v>8406</v>
      </c>
      <c r="F1333">
        <v>1</v>
      </c>
    </row>
    <row r="1334" spans="1:6" x14ac:dyDescent="0.35">
      <c r="A1334" t="s">
        <v>8405</v>
      </c>
      <c r="B1334" s="18">
        <v>238</v>
      </c>
      <c r="E1334" t="s">
        <v>8406</v>
      </c>
      <c r="F1334">
        <v>0</v>
      </c>
    </row>
    <row r="1335" spans="1:6" x14ac:dyDescent="0.35">
      <c r="A1335" t="s">
        <v>8405</v>
      </c>
      <c r="B1335" s="18">
        <v>159</v>
      </c>
      <c r="E1335" t="s">
        <v>8406</v>
      </c>
      <c r="F1335">
        <v>1</v>
      </c>
    </row>
    <row r="1336" spans="1:6" x14ac:dyDescent="0.35">
      <c r="A1336" t="s">
        <v>8405</v>
      </c>
      <c r="B1336" s="18">
        <v>77</v>
      </c>
      <c r="E1336" t="s">
        <v>8406</v>
      </c>
      <c r="F1336">
        <v>3</v>
      </c>
    </row>
    <row r="1337" spans="1:6" x14ac:dyDescent="0.35">
      <c r="A1337" t="s">
        <v>8405</v>
      </c>
      <c r="B1337" s="18">
        <v>53</v>
      </c>
      <c r="E1337" t="s">
        <v>8406</v>
      </c>
      <c r="F1337">
        <v>3</v>
      </c>
    </row>
    <row r="1338" spans="1:6" x14ac:dyDescent="0.35">
      <c r="A1338" t="s">
        <v>8405</v>
      </c>
      <c r="B1338" s="18">
        <v>1251</v>
      </c>
      <c r="E1338" t="s">
        <v>8406</v>
      </c>
      <c r="F1338">
        <v>3</v>
      </c>
    </row>
    <row r="1339" spans="1:6" x14ac:dyDescent="0.35">
      <c r="A1339" t="s">
        <v>8405</v>
      </c>
      <c r="B1339" s="18">
        <v>465</v>
      </c>
      <c r="E1339" t="s">
        <v>8406</v>
      </c>
      <c r="F1339">
        <v>0</v>
      </c>
    </row>
    <row r="1340" spans="1:6" x14ac:dyDescent="0.35">
      <c r="A1340" t="s">
        <v>8405</v>
      </c>
      <c r="B1340" s="18">
        <v>74</v>
      </c>
      <c r="E1340" t="s">
        <v>8406</v>
      </c>
      <c r="F1340">
        <v>6</v>
      </c>
    </row>
    <row r="1341" spans="1:6" x14ac:dyDescent="0.35">
      <c r="A1341" t="s">
        <v>8405</v>
      </c>
      <c r="B1341" s="18">
        <v>62</v>
      </c>
      <c r="E1341" t="s">
        <v>8406</v>
      </c>
      <c r="F1341">
        <v>17</v>
      </c>
    </row>
    <row r="1342" spans="1:6" x14ac:dyDescent="0.35">
      <c r="A1342" t="s">
        <v>8405</v>
      </c>
      <c r="B1342" s="18">
        <v>3468</v>
      </c>
      <c r="E1342" t="s">
        <v>8406</v>
      </c>
      <c r="F1342">
        <v>40</v>
      </c>
    </row>
    <row r="1343" spans="1:6" x14ac:dyDescent="0.35">
      <c r="A1343" t="s">
        <v>8405</v>
      </c>
      <c r="B1343" s="18">
        <v>52</v>
      </c>
      <c r="E1343" t="s">
        <v>8406</v>
      </c>
      <c r="F1343">
        <v>3</v>
      </c>
    </row>
    <row r="1344" spans="1:6" x14ac:dyDescent="0.35">
      <c r="A1344" t="s">
        <v>8405</v>
      </c>
      <c r="B1344" s="18">
        <v>50</v>
      </c>
      <c r="E1344" t="s">
        <v>8406</v>
      </c>
      <c r="F1344">
        <v>1</v>
      </c>
    </row>
    <row r="1345" spans="1:6" x14ac:dyDescent="0.35">
      <c r="A1345" t="s">
        <v>8405</v>
      </c>
      <c r="B1345" s="18">
        <v>45</v>
      </c>
      <c r="E1345" t="s">
        <v>8406</v>
      </c>
      <c r="F1345">
        <v>2</v>
      </c>
    </row>
    <row r="1346" spans="1:6" x14ac:dyDescent="0.35">
      <c r="A1346" t="s">
        <v>8405</v>
      </c>
      <c r="B1346" s="18">
        <v>21</v>
      </c>
      <c r="E1346" t="s">
        <v>8406</v>
      </c>
      <c r="F1346">
        <v>7</v>
      </c>
    </row>
    <row r="1347" spans="1:6" x14ac:dyDescent="0.35">
      <c r="A1347" t="s">
        <v>8405</v>
      </c>
      <c r="B1347" s="18">
        <v>100</v>
      </c>
      <c r="E1347" t="s">
        <v>8406</v>
      </c>
      <c r="F1347">
        <v>14</v>
      </c>
    </row>
    <row r="1348" spans="1:6" x14ac:dyDescent="0.35">
      <c r="A1348" t="s">
        <v>8405</v>
      </c>
      <c r="B1348" s="18">
        <v>81</v>
      </c>
      <c r="E1348" t="s">
        <v>8406</v>
      </c>
      <c r="F1348">
        <v>0</v>
      </c>
    </row>
    <row r="1349" spans="1:6" x14ac:dyDescent="0.35">
      <c r="A1349" t="s">
        <v>8405</v>
      </c>
      <c r="B1349" s="18">
        <v>286</v>
      </c>
      <c r="E1349" t="s">
        <v>8406</v>
      </c>
      <c r="F1349">
        <v>0</v>
      </c>
    </row>
    <row r="1350" spans="1:6" x14ac:dyDescent="0.35">
      <c r="A1350" t="s">
        <v>8405</v>
      </c>
      <c r="B1350" s="18">
        <v>42</v>
      </c>
      <c r="E1350" t="s">
        <v>8406</v>
      </c>
      <c r="F1350">
        <v>1</v>
      </c>
    </row>
    <row r="1351" spans="1:6" x14ac:dyDescent="0.35">
      <c r="A1351" t="s">
        <v>8405</v>
      </c>
      <c r="B1351" s="18">
        <v>199</v>
      </c>
      <c r="E1351" t="s">
        <v>8406</v>
      </c>
      <c r="F1351">
        <v>12</v>
      </c>
    </row>
    <row r="1352" spans="1:6" x14ac:dyDescent="0.35">
      <c r="A1352" t="s">
        <v>8405</v>
      </c>
      <c r="B1352" s="18">
        <v>25</v>
      </c>
      <c r="E1352" t="s">
        <v>8406</v>
      </c>
      <c r="F1352">
        <v>12</v>
      </c>
    </row>
    <row r="1353" spans="1:6" x14ac:dyDescent="0.35">
      <c r="A1353" t="s">
        <v>8405</v>
      </c>
      <c r="B1353" s="18">
        <v>84</v>
      </c>
      <c r="E1353" t="s">
        <v>8406</v>
      </c>
      <c r="F1353">
        <v>23</v>
      </c>
    </row>
    <row r="1354" spans="1:6" x14ac:dyDescent="0.35">
      <c r="A1354" t="s">
        <v>8405</v>
      </c>
      <c r="B1354" s="18">
        <v>50</v>
      </c>
      <c r="E1354" t="s">
        <v>8406</v>
      </c>
      <c r="F1354">
        <v>0</v>
      </c>
    </row>
    <row r="1355" spans="1:6" x14ac:dyDescent="0.35">
      <c r="A1355" t="s">
        <v>8405</v>
      </c>
      <c r="B1355" s="18">
        <v>26</v>
      </c>
      <c r="E1355" t="s">
        <v>8406</v>
      </c>
      <c r="F1355">
        <v>10</v>
      </c>
    </row>
    <row r="1356" spans="1:6" x14ac:dyDescent="0.35">
      <c r="A1356" t="s">
        <v>8405</v>
      </c>
      <c r="B1356" s="18">
        <v>14</v>
      </c>
      <c r="E1356" t="s">
        <v>8406</v>
      </c>
      <c r="F1356">
        <v>5</v>
      </c>
    </row>
    <row r="1357" spans="1:6" x14ac:dyDescent="0.35">
      <c r="A1357" t="s">
        <v>8405</v>
      </c>
      <c r="B1357" s="18">
        <v>49</v>
      </c>
      <c r="E1357" t="s">
        <v>8406</v>
      </c>
      <c r="F1357">
        <v>1</v>
      </c>
    </row>
    <row r="1358" spans="1:6" x14ac:dyDescent="0.35">
      <c r="A1358" t="s">
        <v>8405</v>
      </c>
      <c r="B1358" s="18">
        <v>69</v>
      </c>
      <c r="E1358" t="s">
        <v>8406</v>
      </c>
      <c r="F1358">
        <v>2</v>
      </c>
    </row>
    <row r="1359" spans="1:6" x14ac:dyDescent="0.35">
      <c r="A1359" t="s">
        <v>8405</v>
      </c>
      <c r="B1359" s="18">
        <v>60</v>
      </c>
      <c r="E1359" t="s">
        <v>8406</v>
      </c>
      <c r="F1359">
        <v>2</v>
      </c>
    </row>
    <row r="1360" spans="1:6" x14ac:dyDescent="0.35">
      <c r="A1360" t="s">
        <v>8405</v>
      </c>
      <c r="B1360" s="18">
        <v>80</v>
      </c>
      <c r="E1360" t="s">
        <v>8406</v>
      </c>
      <c r="F1360">
        <v>0</v>
      </c>
    </row>
    <row r="1361" spans="1:6" x14ac:dyDescent="0.35">
      <c r="A1361" t="s">
        <v>8405</v>
      </c>
      <c r="B1361" s="18">
        <v>56</v>
      </c>
      <c r="E1361" t="s">
        <v>8406</v>
      </c>
      <c r="F1361">
        <v>13</v>
      </c>
    </row>
    <row r="1362" spans="1:6" x14ac:dyDescent="0.35">
      <c r="A1362" t="s">
        <v>8405</v>
      </c>
      <c r="B1362" s="18">
        <v>104</v>
      </c>
      <c r="E1362" t="s">
        <v>8406</v>
      </c>
      <c r="F1362">
        <v>0</v>
      </c>
    </row>
    <row r="1363" spans="1:6" x14ac:dyDescent="0.35">
      <c r="A1363" t="s">
        <v>8405</v>
      </c>
      <c r="B1363" s="18">
        <v>46</v>
      </c>
      <c r="E1363" t="s">
        <v>8406</v>
      </c>
      <c r="F1363">
        <v>1</v>
      </c>
    </row>
    <row r="1364" spans="1:6" x14ac:dyDescent="0.35">
      <c r="A1364" t="s">
        <v>8405</v>
      </c>
      <c r="B1364" s="18">
        <v>206</v>
      </c>
      <c r="E1364" t="s">
        <v>8406</v>
      </c>
      <c r="F1364">
        <v>5</v>
      </c>
    </row>
    <row r="1365" spans="1:6" x14ac:dyDescent="0.35">
      <c r="A1365" t="s">
        <v>8405</v>
      </c>
      <c r="B1365" s="18">
        <v>18</v>
      </c>
      <c r="E1365" t="s">
        <v>8406</v>
      </c>
      <c r="F1365">
        <v>2</v>
      </c>
    </row>
    <row r="1366" spans="1:6" x14ac:dyDescent="0.35">
      <c r="A1366" t="s">
        <v>8405</v>
      </c>
      <c r="B1366" s="18">
        <v>28</v>
      </c>
      <c r="E1366" t="s">
        <v>8406</v>
      </c>
      <c r="F1366">
        <v>0</v>
      </c>
    </row>
    <row r="1367" spans="1:6" x14ac:dyDescent="0.35">
      <c r="A1367" t="s">
        <v>8405</v>
      </c>
      <c r="B1367" s="18">
        <v>11</v>
      </c>
      <c r="E1367" t="s">
        <v>8406</v>
      </c>
      <c r="F1367">
        <v>32</v>
      </c>
    </row>
    <row r="1368" spans="1:6" x14ac:dyDescent="0.35">
      <c r="A1368" t="s">
        <v>8405</v>
      </c>
      <c r="B1368" s="18">
        <v>263</v>
      </c>
      <c r="E1368" t="s">
        <v>8406</v>
      </c>
      <c r="F1368">
        <v>1</v>
      </c>
    </row>
    <row r="1369" spans="1:6" x14ac:dyDescent="0.35">
      <c r="A1369" t="s">
        <v>8405</v>
      </c>
      <c r="B1369" s="18">
        <v>394</v>
      </c>
      <c r="E1369" t="s">
        <v>8406</v>
      </c>
      <c r="F1369">
        <v>1</v>
      </c>
    </row>
    <row r="1370" spans="1:6" x14ac:dyDescent="0.35">
      <c r="A1370" t="s">
        <v>8405</v>
      </c>
      <c r="B1370" s="18">
        <v>1049</v>
      </c>
      <c r="E1370" t="s">
        <v>8406</v>
      </c>
      <c r="F1370">
        <v>1</v>
      </c>
    </row>
    <row r="1371" spans="1:6" x14ac:dyDescent="0.35">
      <c r="A1371" t="s">
        <v>8405</v>
      </c>
      <c r="B1371" s="18">
        <v>308</v>
      </c>
      <c r="E1371" t="s">
        <v>8406</v>
      </c>
      <c r="F1371">
        <v>0</v>
      </c>
    </row>
    <row r="1372" spans="1:6" x14ac:dyDescent="0.35">
      <c r="A1372" t="s">
        <v>8405</v>
      </c>
      <c r="B1372" s="18">
        <v>1088</v>
      </c>
      <c r="E1372" t="s">
        <v>8406</v>
      </c>
      <c r="F1372">
        <v>0</v>
      </c>
    </row>
    <row r="1373" spans="1:6" x14ac:dyDescent="0.35">
      <c r="A1373" t="s">
        <v>8405</v>
      </c>
      <c r="B1373" s="18">
        <v>73</v>
      </c>
      <c r="E1373" t="s">
        <v>8406</v>
      </c>
      <c r="F1373">
        <v>8</v>
      </c>
    </row>
    <row r="1374" spans="1:6" x14ac:dyDescent="0.35">
      <c r="A1374" t="s">
        <v>8405</v>
      </c>
      <c r="B1374" s="18">
        <v>143</v>
      </c>
      <c r="E1374" t="s">
        <v>8406</v>
      </c>
      <c r="F1374">
        <v>0</v>
      </c>
    </row>
    <row r="1375" spans="1:6" x14ac:dyDescent="0.35">
      <c r="A1375" t="s">
        <v>8405</v>
      </c>
      <c r="B1375" s="18">
        <v>1420</v>
      </c>
      <c r="E1375" t="s">
        <v>8406</v>
      </c>
      <c r="F1375">
        <v>1</v>
      </c>
    </row>
    <row r="1376" spans="1:6" x14ac:dyDescent="0.35">
      <c r="A1376" t="s">
        <v>8405</v>
      </c>
      <c r="B1376" s="18">
        <v>305</v>
      </c>
      <c r="E1376" t="s">
        <v>8406</v>
      </c>
      <c r="F1376">
        <v>16</v>
      </c>
    </row>
    <row r="1377" spans="1:6" x14ac:dyDescent="0.35">
      <c r="A1377" t="s">
        <v>8405</v>
      </c>
      <c r="B1377" s="18">
        <v>551</v>
      </c>
      <c r="E1377" t="s">
        <v>8406</v>
      </c>
      <c r="F1377">
        <v>12</v>
      </c>
    </row>
    <row r="1378" spans="1:6" x14ac:dyDescent="0.35">
      <c r="A1378" t="s">
        <v>8405</v>
      </c>
      <c r="B1378" s="18">
        <v>187</v>
      </c>
      <c r="E1378" t="s">
        <v>8406</v>
      </c>
      <c r="F1378">
        <v>4</v>
      </c>
    </row>
    <row r="1379" spans="1:6" x14ac:dyDescent="0.35">
      <c r="A1379" t="s">
        <v>8405</v>
      </c>
      <c r="B1379" s="18">
        <v>325</v>
      </c>
      <c r="E1379" t="s">
        <v>8406</v>
      </c>
      <c r="F1379">
        <v>2</v>
      </c>
    </row>
    <row r="1380" spans="1:6" x14ac:dyDescent="0.35">
      <c r="A1380" t="s">
        <v>8405</v>
      </c>
      <c r="B1380" s="18">
        <v>148</v>
      </c>
      <c r="E1380" t="s">
        <v>8406</v>
      </c>
      <c r="F1380">
        <v>3</v>
      </c>
    </row>
    <row r="1381" spans="1:6" x14ac:dyDescent="0.35">
      <c r="A1381" t="s">
        <v>8405</v>
      </c>
      <c r="B1381" s="18">
        <v>69</v>
      </c>
      <c r="E1381" t="s">
        <v>8406</v>
      </c>
      <c r="F1381">
        <v>0</v>
      </c>
    </row>
    <row r="1382" spans="1:6" x14ac:dyDescent="0.35">
      <c r="A1382" t="s">
        <v>8405</v>
      </c>
      <c r="B1382" s="18">
        <v>173</v>
      </c>
      <c r="E1382" t="s">
        <v>8406</v>
      </c>
      <c r="F1382">
        <v>3</v>
      </c>
    </row>
    <row r="1383" spans="1:6" x14ac:dyDescent="0.35">
      <c r="A1383" t="s">
        <v>8405</v>
      </c>
      <c r="B1383" s="18">
        <v>269</v>
      </c>
      <c r="E1383" t="s">
        <v>8406</v>
      </c>
      <c r="F1383">
        <v>4</v>
      </c>
    </row>
    <row r="1384" spans="1:6" x14ac:dyDescent="0.35">
      <c r="A1384" t="s">
        <v>8405</v>
      </c>
      <c r="B1384" s="18">
        <v>185</v>
      </c>
      <c r="E1384" t="s">
        <v>8406</v>
      </c>
      <c r="F1384">
        <v>2</v>
      </c>
    </row>
    <row r="1385" spans="1:6" x14ac:dyDescent="0.35">
      <c r="A1385" t="s">
        <v>8405</v>
      </c>
      <c r="B1385" s="18">
        <v>176</v>
      </c>
      <c r="E1385" t="s">
        <v>8406</v>
      </c>
      <c r="F1385">
        <v>10</v>
      </c>
    </row>
    <row r="1386" spans="1:6" x14ac:dyDescent="0.35">
      <c r="A1386" t="s">
        <v>8405</v>
      </c>
      <c r="B1386" s="18">
        <v>1019</v>
      </c>
      <c r="E1386" t="s">
        <v>8406</v>
      </c>
      <c r="F1386">
        <v>11</v>
      </c>
    </row>
    <row r="1387" spans="1:6" x14ac:dyDescent="0.35">
      <c r="A1387" t="s">
        <v>8405</v>
      </c>
      <c r="B1387" s="18">
        <v>113</v>
      </c>
      <c r="E1387" t="s">
        <v>8406</v>
      </c>
      <c r="F1387">
        <v>6</v>
      </c>
    </row>
    <row r="1388" spans="1:6" x14ac:dyDescent="0.35">
      <c r="A1388" t="s">
        <v>8405</v>
      </c>
      <c r="B1388" s="18">
        <v>404</v>
      </c>
      <c r="E1388" t="s">
        <v>8406</v>
      </c>
      <c r="F1388">
        <v>2</v>
      </c>
    </row>
    <row r="1389" spans="1:6" x14ac:dyDescent="0.35">
      <c r="A1389" t="s">
        <v>8405</v>
      </c>
      <c r="B1389" s="18">
        <v>707</v>
      </c>
      <c r="E1389" t="s">
        <v>8406</v>
      </c>
      <c r="F1389">
        <v>6</v>
      </c>
    </row>
    <row r="1390" spans="1:6" x14ac:dyDescent="0.35">
      <c r="A1390" t="s">
        <v>8405</v>
      </c>
      <c r="B1390" s="18">
        <v>392</v>
      </c>
      <c r="E1390" t="s">
        <v>8406</v>
      </c>
      <c r="F1390">
        <v>8</v>
      </c>
    </row>
    <row r="1391" spans="1:6" x14ac:dyDescent="0.35">
      <c r="A1391" t="s">
        <v>8405</v>
      </c>
      <c r="B1391" s="18">
        <v>23</v>
      </c>
      <c r="E1391" t="s">
        <v>8406</v>
      </c>
      <c r="F1391">
        <v>37</v>
      </c>
    </row>
    <row r="1392" spans="1:6" x14ac:dyDescent="0.35">
      <c r="A1392" t="s">
        <v>8405</v>
      </c>
      <c r="B1392" s="18">
        <v>682</v>
      </c>
      <c r="E1392" t="s">
        <v>8406</v>
      </c>
      <c r="F1392">
        <v>11</v>
      </c>
    </row>
    <row r="1393" spans="1:6" x14ac:dyDescent="0.35">
      <c r="A1393" t="s">
        <v>8405</v>
      </c>
      <c r="B1393" s="18">
        <v>37</v>
      </c>
      <c r="E1393" t="s">
        <v>8406</v>
      </c>
      <c r="F1393">
        <v>0</v>
      </c>
    </row>
    <row r="1394" spans="1:6" x14ac:dyDescent="0.35">
      <c r="A1394" t="s">
        <v>8405</v>
      </c>
      <c r="B1394" s="18">
        <v>146</v>
      </c>
      <c r="E1394" t="s">
        <v>8406</v>
      </c>
      <c r="F1394">
        <v>10</v>
      </c>
    </row>
    <row r="1395" spans="1:6" x14ac:dyDescent="0.35">
      <c r="A1395" t="s">
        <v>8405</v>
      </c>
      <c r="B1395" s="18">
        <v>119</v>
      </c>
      <c r="E1395" t="s">
        <v>8406</v>
      </c>
      <c r="F1395">
        <v>6</v>
      </c>
    </row>
    <row r="1396" spans="1:6" x14ac:dyDescent="0.35">
      <c r="A1396" t="s">
        <v>8405</v>
      </c>
      <c r="B1396" s="18">
        <v>163</v>
      </c>
      <c r="E1396" t="s">
        <v>8406</v>
      </c>
      <c r="F1396">
        <v>8</v>
      </c>
    </row>
    <row r="1397" spans="1:6" x14ac:dyDescent="0.35">
      <c r="A1397" t="s">
        <v>8405</v>
      </c>
      <c r="B1397" s="18">
        <v>339</v>
      </c>
      <c r="E1397" t="s">
        <v>8406</v>
      </c>
      <c r="F1397">
        <v>6</v>
      </c>
    </row>
    <row r="1398" spans="1:6" x14ac:dyDescent="0.35">
      <c r="A1398" t="s">
        <v>8405</v>
      </c>
      <c r="B1398" s="18">
        <v>58</v>
      </c>
      <c r="E1398" t="s">
        <v>8406</v>
      </c>
      <c r="F1398">
        <v>7</v>
      </c>
    </row>
    <row r="1399" spans="1:6" x14ac:dyDescent="0.35">
      <c r="A1399" t="s">
        <v>8405</v>
      </c>
      <c r="B1399" s="18">
        <v>456</v>
      </c>
      <c r="E1399" t="s">
        <v>8406</v>
      </c>
      <c r="F1399">
        <v>7</v>
      </c>
    </row>
    <row r="1400" spans="1:6" x14ac:dyDescent="0.35">
      <c r="A1400" t="s">
        <v>8405</v>
      </c>
      <c r="B1400" s="18">
        <v>15</v>
      </c>
      <c r="E1400" t="s">
        <v>8406</v>
      </c>
      <c r="F1400">
        <v>5</v>
      </c>
    </row>
    <row r="1401" spans="1:6" x14ac:dyDescent="0.35">
      <c r="A1401" t="s">
        <v>8405</v>
      </c>
      <c r="B1401" s="18">
        <v>191</v>
      </c>
      <c r="E1401" t="s">
        <v>8406</v>
      </c>
      <c r="F1401">
        <v>46</v>
      </c>
    </row>
    <row r="1402" spans="1:6" x14ac:dyDescent="0.35">
      <c r="A1402" t="s">
        <v>8405</v>
      </c>
      <c r="B1402" s="18">
        <v>17</v>
      </c>
      <c r="E1402" t="s">
        <v>8406</v>
      </c>
      <c r="F1402">
        <v>10</v>
      </c>
    </row>
    <row r="1403" spans="1:6" x14ac:dyDescent="0.35">
      <c r="A1403" t="s">
        <v>8405</v>
      </c>
      <c r="B1403" s="18">
        <v>28</v>
      </c>
      <c r="E1403" t="s">
        <v>8406</v>
      </c>
      <c r="F1403">
        <v>19</v>
      </c>
    </row>
    <row r="1404" spans="1:6" x14ac:dyDescent="0.35">
      <c r="A1404" t="s">
        <v>8405</v>
      </c>
      <c r="B1404" s="18">
        <v>18</v>
      </c>
      <c r="E1404" t="s">
        <v>8406</v>
      </c>
      <c r="F1404">
        <v>13</v>
      </c>
    </row>
    <row r="1405" spans="1:6" x14ac:dyDescent="0.35">
      <c r="A1405" t="s">
        <v>8405</v>
      </c>
      <c r="B1405" s="18">
        <v>61</v>
      </c>
      <c r="E1405" t="s">
        <v>8406</v>
      </c>
      <c r="F1405">
        <v>13</v>
      </c>
    </row>
    <row r="1406" spans="1:6" x14ac:dyDescent="0.35">
      <c r="A1406" t="s">
        <v>8405</v>
      </c>
      <c r="B1406" s="18">
        <v>108</v>
      </c>
      <c r="E1406" t="s">
        <v>8406</v>
      </c>
      <c r="F1406">
        <v>4</v>
      </c>
    </row>
    <row r="1407" spans="1:6" x14ac:dyDescent="0.35">
      <c r="A1407" t="s">
        <v>8405</v>
      </c>
      <c r="B1407" s="18">
        <v>142</v>
      </c>
      <c r="E1407" t="s">
        <v>8406</v>
      </c>
      <c r="F1407">
        <v>0</v>
      </c>
    </row>
    <row r="1408" spans="1:6" x14ac:dyDescent="0.35">
      <c r="A1408" t="s">
        <v>8405</v>
      </c>
      <c r="B1408" s="18">
        <v>74</v>
      </c>
      <c r="E1408" t="s">
        <v>8406</v>
      </c>
      <c r="F1408">
        <v>3</v>
      </c>
    </row>
    <row r="1409" spans="1:6" x14ac:dyDescent="0.35">
      <c r="A1409" t="s">
        <v>8405</v>
      </c>
      <c r="B1409" s="18">
        <v>38</v>
      </c>
      <c r="E1409" t="s">
        <v>8406</v>
      </c>
      <c r="F1409">
        <v>1</v>
      </c>
    </row>
    <row r="1410" spans="1:6" x14ac:dyDescent="0.35">
      <c r="A1410" t="s">
        <v>8405</v>
      </c>
      <c r="B1410" s="18">
        <v>20</v>
      </c>
      <c r="E1410" t="s">
        <v>8406</v>
      </c>
      <c r="F1410">
        <v>9</v>
      </c>
    </row>
    <row r="1411" spans="1:6" x14ac:dyDescent="0.35">
      <c r="A1411" t="s">
        <v>8405</v>
      </c>
      <c r="B1411" s="18">
        <v>24</v>
      </c>
      <c r="E1411" t="s">
        <v>8406</v>
      </c>
      <c r="F1411">
        <v>1</v>
      </c>
    </row>
    <row r="1412" spans="1:6" x14ac:dyDescent="0.35">
      <c r="A1412" t="s">
        <v>8405</v>
      </c>
      <c r="B1412" s="18">
        <v>66</v>
      </c>
      <c r="E1412" t="s">
        <v>8406</v>
      </c>
      <c r="F1412">
        <v>1</v>
      </c>
    </row>
    <row r="1413" spans="1:6" x14ac:dyDescent="0.35">
      <c r="A1413" t="s">
        <v>8405</v>
      </c>
      <c r="B1413" s="18">
        <v>28</v>
      </c>
      <c r="E1413" t="s">
        <v>8406</v>
      </c>
      <c r="F1413">
        <v>4</v>
      </c>
    </row>
    <row r="1414" spans="1:6" x14ac:dyDescent="0.35">
      <c r="A1414" t="s">
        <v>8405</v>
      </c>
      <c r="B1414" s="18">
        <v>24</v>
      </c>
      <c r="E1414" t="s">
        <v>8406</v>
      </c>
      <c r="F1414">
        <v>17</v>
      </c>
    </row>
    <row r="1415" spans="1:6" x14ac:dyDescent="0.35">
      <c r="A1415" t="s">
        <v>8405</v>
      </c>
      <c r="B1415" s="18">
        <v>73</v>
      </c>
      <c r="E1415" t="s">
        <v>8406</v>
      </c>
      <c r="F1415">
        <v>0</v>
      </c>
    </row>
    <row r="1416" spans="1:6" x14ac:dyDescent="0.35">
      <c r="A1416" t="s">
        <v>8405</v>
      </c>
      <c r="B1416" s="18">
        <v>3</v>
      </c>
      <c r="E1416" t="s">
        <v>8406</v>
      </c>
      <c r="F1416">
        <v>12</v>
      </c>
    </row>
    <row r="1417" spans="1:6" x14ac:dyDescent="0.35">
      <c r="A1417" t="s">
        <v>8405</v>
      </c>
      <c r="B1417" s="18">
        <v>20</v>
      </c>
      <c r="E1417" t="s">
        <v>8406</v>
      </c>
      <c r="F1417">
        <v>14</v>
      </c>
    </row>
    <row r="1418" spans="1:6" x14ac:dyDescent="0.35">
      <c r="A1418" t="s">
        <v>8405</v>
      </c>
      <c r="B1418" s="18">
        <v>21</v>
      </c>
      <c r="E1418" t="s">
        <v>8406</v>
      </c>
      <c r="F1418">
        <v>1</v>
      </c>
    </row>
    <row r="1419" spans="1:6" x14ac:dyDescent="0.35">
      <c r="A1419" t="s">
        <v>8405</v>
      </c>
      <c r="B1419" s="18">
        <v>94</v>
      </c>
      <c r="E1419" t="s">
        <v>8406</v>
      </c>
      <c r="F1419">
        <v>14</v>
      </c>
    </row>
    <row r="1420" spans="1:6" x14ac:dyDescent="0.35">
      <c r="A1420" t="s">
        <v>8405</v>
      </c>
      <c r="B1420" s="18">
        <v>139</v>
      </c>
      <c r="E1420" t="s">
        <v>8406</v>
      </c>
      <c r="F1420">
        <v>4</v>
      </c>
    </row>
    <row r="1421" spans="1:6" x14ac:dyDescent="0.35">
      <c r="A1421" t="s">
        <v>8405</v>
      </c>
      <c r="B1421" s="18">
        <v>130</v>
      </c>
      <c r="E1421" t="s">
        <v>8406</v>
      </c>
      <c r="F1421">
        <v>2</v>
      </c>
    </row>
    <row r="1422" spans="1:6" x14ac:dyDescent="0.35">
      <c r="A1422" t="s">
        <v>8405</v>
      </c>
      <c r="B1422" s="18">
        <v>31</v>
      </c>
      <c r="E1422" t="s">
        <v>8406</v>
      </c>
      <c r="F1422">
        <v>1</v>
      </c>
    </row>
    <row r="1423" spans="1:6" x14ac:dyDescent="0.35">
      <c r="A1423" t="s">
        <v>8405</v>
      </c>
      <c r="B1423" s="18">
        <v>13</v>
      </c>
      <c r="E1423" t="s">
        <v>8406</v>
      </c>
      <c r="F1423">
        <v>2</v>
      </c>
    </row>
    <row r="1424" spans="1:6" x14ac:dyDescent="0.35">
      <c r="A1424" t="s">
        <v>8405</v>
      </c>
      <c r="B1424" s="18">
        <v>90</v>
      </c>
      <c r="E1424" t="s">
        <v>8406</v>
      </c>
      <c r="F1424">
        <v>1</v>
      </c>
    </row>
    <row r="1425" spans="1:6" x14ac:dyDescent="0.35">
      <c r="A1425" t="s">
        <v>8405</v>
      </c>
      <c r="B1425" s="18">
        <v>141</v>
      </c>
      <c r="E1425" t="s">
        <v>8406</v>
      </c>
      <c r="F1425">
        <v>1</v>
      </c>
    </row>
    <row r="1426" spans="1:6" x14ac:dyDescent="0.35">
      <c r="A1426" t="s">
        <v>8405</v>
      </c>
      <c r="B1426" s="18">
        <v>23</v>
      </c>
      <c r="E1426" t="s">
        <v>8406</v>
      </c>
      <c r="F1426">
        <v>4</v>
      </c>
    </row>
    <row r="1427" spans="1:6" x14ac:dyDescent="0.35">
      <c r="A1427" t="s">
        <v>8405</v>
      </c>
      <c r="B1427" s="18">
        <v>18</v>
      </c>
      <c r="E1427" t="s">
        <v>8406</v>
      </c>
      <c r="F1427">
        <v>3</v>
      </c>
    </row>
    <row r="1428" spans="1:6" x14ac:dyDescent="0.35">
      <c r="A1428" t="s">
        <v>8405</v>
      </c>
      <c r="B1428" s="18">
        <v>76</v>
      </c>
      <c r="E1428" t="s">
        <v>8406</v>
      </c>
      <c r="F1428">
        <v>38</v>
      </c>
    </row>
    <row r="1429" spans="1:6" x14ac:dyDescent="0.35">
      <c r="A1429" t="s">
        <v>8405</v>
      </c>
      <c r="B1429" s="18">
        <v>93</v>
      </c>
      <c r="E1429" t="s">
        <v>8406</v>
      </c>
      <c r="F1429">
        <v>4</v>
      </c>
    </row>
    <row r="1430" spans="1:6" x14ac:dyDescent="0.35">
      <c r="A1430" t="s">
        <v>8405</v>
      </c>
      <c r="B1430" s="18">
        <v>69</v>
      </c>
      <c r="E1430" t="s">
        <v>8406</v>
      </c>
      <c r="F1430">
        <v>0</v>
      </c>
    </row>
    <row r="1431" spans="1:6" x14ac:dyDescent="0.35">
      <c r="A1431" t="s">
        <v>8405</v>
      </c>
      <c r="B1431" s="18">
        <v>21</v>
      </c>
      <c r="E1431" t="s">
        <v>8406</v>
      </c>
      <c r="F1431">
        <v>2</v>
      </c>
    </row>
    <row r="1432" spans="1:6" x14ac:dyDescent="0.35">
      <c r="A1432" t="s">
        <v>8405</v>
      </c>
      <c r="B1432" s="18">
        <v>57</v>
      </c>
      <c r="E1432" t="s">
        <v>8406</v>
      </c>
      <c r="F1432">
        <v>0</v>
      </c>
    </row>
    <row r="1433" spans="1:6" x14ac:dyDescent="0.35">
      <c r="A1433" t="s">
        <v>8405</v>
      </c>
      <c r="B1433" s="18">
        <v>108</v>
      </c>
      <c r="E1433" t="s">
        <v>8406</v>
      </c>
      <c r="F1433">
        <v>1</v>
      </c>
    </row>
    <row r="1434" spans="1:6" x14ac:dyDescent="0.35">
      <c r="A1434" t="s">
        <v>8405</v>
      </c>
      <c r="B1434" s="18">
        <v>83</v>
      </c>
      <c r="E1434" t="s">
        <v>8406</v>
      </c>
      <c r="F1434">
        <v>7</v>
      </c>
    </row>
    <row r="1435" spans="1:6" x14ac:dyDescent="0.35">
      <c r="A1435" t="s">
        <v>8405</v>
      </c>
      <c r="B1435" s="18">
        <v>96</v>
      </c>
      <c r="E1435" t="s">
        <v>8406</v>
      </c>
      <c r="F1435">
        <v>2</v>
      </c>
    </row>
    <row r="1436" spans="1:6" x14ac:dyDescent="0.35">
      <c r="A1436" t="s">
        <v>8405</v>
      </c>
      <c r="B1436" s="18">
        <v>64</v>
      </c>
      <c r="E1436" t="s">
        <v>8406</v>
      </c>
      <c r="F1436">
        <v>4</v>
      </c>
    </row>
    <row r="1437" spans="1:6" x14ac:dyDescent="0.35">
      <c r="A1437" t="s">
        <v>8405</v>
      </c>
      <c r="B1437" s="18">
        <v>14</v>
      </c>
      <c r="E1437" t="s">
        <v>8406</v>
      </c>
      <c r="F1437">
        <v>4</v>
      </c>
    </row>
    <row r="1438" spans="1:6" x14ac:dyDescent="0.35">
      <c r="A1438" t="s">
        <v>8405</v>
      </c>
      <c r="B1438" s="18">
        <v>169</v>
      </c>
      <c r="E1438" t="s">
        <v>8406</v>
      </c>
      <c r="F1438">
        <v>3</v>
      </c>
    </row>
    <row r="1439" spans="1:6" x14ac:dyDescent="0.35">
      <c r="A1439" t="s">
        <v>8405</v>
      </c>
      <c r="B1439" s="18">
        <v>33</v>
      </c>
      <c r="E1439" t="s">
        <v>8406</v>
      </c>
      <c r="F1439">
        <v>2</v>
      </c>
    </row>
    <row r="1440" spans="1:6" x14ac:dyDescent="0.35">
      <c r="A1440" t="s">
        <v>8405</v>
      </c>
      <c r="B1440" s="18">
        <v>102</v>
      </c>
      <c r="E1440" t="s">
        <v>8406</v>
      </c>
      <c r="F1440">
        <v>197</v>
      </c>
    </row>
    <row r="1441" spans="1:6" x14ac:dyDescent="0.35">
      <c r="A1441" t="s">
        <v>8405</v>
      </c>
      <c r="B1441" s="18">
        <v>104</v>
      </c>
      <c r="E1441" t="s">
        <v>8406</v>
      </c>
      <c r="F1441">
        <v>0</v>
      </c>
    </row>
    <row r="1442" spans="1:6" x14ac:dyDescent="0.35">
      <c r="A1442" t="s">
        <v>8405</v>
      </c>
      <c r="B1442" s="18">
        <v>20</v>
      </c>
      <c r="E1442" t="s">
        <v>8406</v>
      </c>
      <c r="F1442">
        <v>1</v>
      </c>
    </row>
    <row r="1443" spans="1:6" x14ac:dyDescent="0.35">
      <c r="A1443" t="s">
        <v>8405</v>
      </c>
      <c r="B1443" s="18">
        <v>35</v>
      </c>
      <c r="E1443" t="s">
        <v>8406</v>
      </c>
      <c r="F1443">
        <v>4</v>
      </c>
    </row>
    <row r="1444" spans="1:6" x14ac:dyDescent="0.35">
      <c r="A1444" t="s">
        <v>8405</v>
      </c>
      <c r="B1444" s="18">
        <v>94</v>
      </c>
      <c r="E1444" t="s">
        <v>8406</v>
      </c>
      <c r="F1444">
        <v>0</v>
      </c>
    </row>
    <row r="1445" spans="1:6" x14ac:dyDescent="0.35">
      <c r="A1445" t="s">
        <v>8405</v>
      </c>
      <c r="B1445" s="18">
        <v>14</v>
      </c>
      <c r="E1445" t="s">
        <v>8406</v>
      </c>
      <c r="F1445">
        <v>7</v>
      </c>
    </row>
    <row r="1446" spans="1:6" x14ac:dyDescent="0.35">
      <c r="A1446" t="s">
        <v>8405</v>
      </c>
      <c r="B1446" s="18">
        <v>15</v>
      </c>
      <c r="E1446" t="s">
        <v>8406</v>
      </c>
      <c r="F1446">
        <v>11</v>
      </c>
    </row>
    <row r="1447" spans="1:6" x14ac:dyDescent="0.35">
      <c r="A1447" t="s">
        <v>8405</v>
      </c>
      <c r="B1447" s="18">
        <v>51</v>
      </c>
      <c r="E1447" t="s">
        <v>8406</v>
      </c>
      <c r="F1447">
        <v>0</v>
      </c>
    </row>
    <row r="1448" spans="1:6" x14ac:dyDescent="0.35">
      <c r="A1448" t="s">
        <v>8405</v>
      </c>
      <c r="B1448" s="18">
        <v>19</v>
      </c>
      <c r="E1448" t="s">
        <v>8406</v>
      </c>
      <c r="F1448">
        <v>6</v>
      </c>
    </row>
    <row r="1449" spans="1:6" x14ac:dyDescent="0.35">
      <c r="A1449" t="s">
        <v>8405</v>
      </c>
      <c r="B1449" s="18">
        <v>23</v>
      </c>
      <c r="E1449" t="s">
        <v>8406</v>
      </c>
      <c r="F1449">
        <v>0</v>
      </c>
    </row>
    <row r="1450" spans="1:6" x14ac:dyDescent="0.35">
      <c r="A1450" t="s">
        <v>8405</v>
      </c>
      <c r="B1450" s="18">
        <v>97</v>
      </c>
      <c r="E1450" t="s">
        <v>8406</v>
      </c>
      <c r="F1450">
        <v>7</v>
      </c>
    </row>
    <row r="1451" spans="1:6" x14ac:dyDescent="0.35">
      <c r="A1451" t="s">
        <v>8405</v>
      </c>
      <c r="B1451" s="18">
        <v>76</v>
      </c>
      <c r="E1451" t="s">
        <v>8406</v>
      </c>
      <c r="F1451">
        <v>94</v>
      </c>
    </row>
    <row r="1452" spans="1:6" x14ac:dyDescent="0.35">
      <c r="A1452" t="s">
        <v>8405</v>
      </c>
      <c r="B1452" s="18">
        <v>11</v>
      </c>
      <c r="E1452" t="s">
        <v>8406</v>
      </c>
      <c r="F1452">
        <v>2</v>
      </c>
    </row>
    <row r="1453" spans="1:6" x14ac:dyDescent="0.35">
      <c r="A1453" t="s">
        <v>8405</v>
      </c>
      <c r="B1453" s="18">
        <v>52</v>
      </c>
      <c r="E1453" t="s">
        <v>8406</v>
      </c>
      <c r="F1453">
        <v>25</v>
      </c>
    </row>
    <row r="1454" spans="1:6" x14ac:dyDescent="0.35">
      <c r="A1454" t="s">
        <v>8405</v>
      </c>
      <c r="B1454" s="18">
        <v>95</v>
      </c>
      <c r="E1454" t="s">
        <v>8406</v>
      </c>
      <c r="F1454">
        <v>17</v>
      </c>
    </row>
    <row r="1455" spans="1:6" x14ac:dyDescent="0.35">
      <c r="A1455" t="s">
        <v>8405</v>
      </c>
      <c r="B1455" s="18">
        <v>35</v>
      </c>
      <c r="E1455" t="s">
        <v>8406</v>
      </c>
      <c r="F1455">
        <v>2</v>
      </c>
    </row>
    <row r="1456" spans="1:6" x14ac:dyDescent="0.35">
      <c r="A1456" t="s">
        <v>8405</v>
      </c>
      <c r="B1456" s="18">
        <v>21</v>
      </c>
      <c r="E1456" t="s">
        <v>8406</v>
      </c>
      <c r="F1456">
        <v>4</v>
      </c>
    </row>
    <row r="1457" spans="1:6" x14ac:dyDescent="0.35">
      <c r="A1457" t="s">
        <v>8405</v>
      </c>
      <c r="B1457" s="18">
        <v>93</v>
      </c>
      <c r="E1457" t="s">
        <v>8406</v>
      </c>
      <c r="F1457">
        <v>5</v>
      </c>
    </row>
    <row r="1458" spans="1:6" x14ac:dyDescent="0.35">
      <c r="A1458" t="s">
        <v>8405</v>
      </c>
      <c r="B1458" s="18">
        <v>11</v>
      </c>
      <c r="E1458" t="s">
        <v>8406</v>
      </c>
      <c r="F1458">
        <v>2</v>
      </c>
    </row>
    <row r="1459" spans="1:6" x14ac:dyDescent="0.35">
      <c r="A1459" t="s">
        <v>8405</v>
      </c>
      <c r="B1459" s="18">
        <v>21</v>
      </c>
      <c r="E1459" t="s">
        <v>8406</v>
      </c>
      <c r="F1459">
        <v>2</v>
      </c>
    </row>
    <row r="1460" spans="1:6" x14ac:dyDescent="0.35">
      <c r="A1460" t="s">
        <v>8405</v>
      </c>
      <c r="B1460" s="18">
        <v>54</v>
      </c>
      <c r="E1460" t="s">
        <v>8406</v>
      </c>
      <c r="F1460">
        <v>3</v>
      </c>
    </row>
    <row r="1461" spans="1:6" x14ac:dyDescent="0.35">
      <c r="A1461" t="s">
        <v>8405</v>
      </c>
      <c r="B1461" s="18">
        <v>31</v>
      </c>
      <c r="E1461" t="s">
        <v>8406</v>
      </c>
      <c r="F1461">
        <v>0</v>
      </c>
    </row>
    <row r="1462" spans="1:6" x14ac:dyDescent="0.35">
      <c r="A1462" t="s">
        <v>8405</v>
      </c>
      <c r="B1462" s="18">
        <v>132</v>
      </c>
      <c r="E1462" t="s">
        <v>8406</v>
      </c>
      <c r="F1462">
        <v>4</v>
      </c>
    </row>
    <row r="1463" spans="1:6" x14ac:dyDescent="0.35">
      <c r="A1463" t="s">
        <v>8405</v>
      </c>
      <c r="B1463" s="18">
        <v>3</v>
      </c>
      <c r="E1463" t="s">
        <v>8406</v>
      </c>
      <c r="F1463">
        <v>1</v>
      </c>
    </row>
    <row r="1464" spans="1:6" x14ac:dyDescent="0.35">
      <c r="A1464" t="s">
        <v>8405</v>
      </c>
      <c r="B1464" s="18">
        <v>6</v>
      </c>
      <c r="E1464" t="s">
        <v>8406</v>
      </c>
      <c r="F1464">
        <v>12</v>
      </c>
    </row>
    <row r="1465" spans="1:6" x14ac:dyDescent="0.35">
      <c r="A1465" t="s">
        <v>8405</v>
      </c>
      <c r="B1465" s="18">
        <v>10</v>
      </c>
      <c r="E1465" t="s">
        <v>8406</v>
      </c>
      <c r="F1465">
        <v>4</v>
      </c>
    </row>
    <row r="1466" spans="1:6" x14ac:dyDescent="0.35">
      <c r="A1466" t="s">
        <v>8405</v>
      </c>
      <c r="B1466" s="18">
        <v>147</v>
      </c>
      <c r="E1466" t="s">
        <v>8406</v>
      </c>
      <c r="F1466">
        <v>91</v>
      </c>
    </row>
    <row r="1467" spans="1:6" x14ac:dyDescent="0.35">
      <c r="A1467" t="s">
        <v>8405</v>
      </c>
      <c r="B1467" s="18">
        <v>199</v>
      </c>
      <c r="E1467" t="s">
        <v>8406</v>
      </c>
      <c r="F1467">
        <v>1</v>
      </c>
    </row>
    <row r="1468" spans="1:6" x14ac:dyDescent="0.35">
      <c r="A1468" t="s">
        <v>8405</v>
      </c>
      <c r="B1468" s="18">
        <v>50</v>
      </c>
      <c r="E1468" t="s">
        <v>8406</v>
      </c>
      <c r="F1468">
        <v>1</v>
      </c>
    </row>
    <row r="1469" spans="1:6" x14ac:dyDescent="0.35">
      <c r="A1469" t="s">
        <v>8405</v>
      </c>
      <c r="B1469" s="18">
        <v>21</v>
      </c>
      <c r="E1469" t="s">
        <v>8406</v>
      </c>
      <c r="F1469">
        <v>0</v>
      </c>
    </row>
    <row r="1470" spans="1:6" x14ac:dyDescent="0.35">
      <c r="A1470" t="s">
        <v>8405</v>
      </c>
      <c r="B1470" s="18">
        <v>24</v>
      </c>
      <c r="E1470" t="s">
        <v>8406</v>
      </c>
      <c r="F1470">
        <v>13</v>
      </c>
    </row>
    <row r="1471" spans="1:6" x14ac:dyDescent="0.35">
      <c r="A1471" t="s">
        <v>8405</v>
      </c>
      <c r="B1471" s="18">
        <v>32</v>
      </c>
      <c r="E1471" t="s">
        <v>8406</v>
      </c>
      <c r="F1471">
        <v>2</v>
      </c>
    </row>
    <row r="1472" spans="1:6" x14ac:dyDescent="0.35">
      <c r="A1472" t="s">
        <v>8405</v>
      </c>
      <c r="B1472" s="18">
        <v>62</v>
      </c>
      <c r="E1472" t="s">
        <v>8406</v>
      </c>
      <c r="F1472">
        <v>0</v>
      </c>
    </row>
    <row r="1473" spans="1:6" x14ac:dyDescent="0.35">
      <c r="A1473" t="s">
        <v>8405</v>
      </c>
      <c r="B1473" s="18">
        <v>9</v>
      </c>
      <c r="E1473" t="s">
        <v>8406</v>
      </c>
      <c r="F1473">
        <v>21</v>
      </c>
    </row>
    <row r="1474" spans="1:6" x14ac:dyDescent="0.35">
      <c r="A1474" t="s">
        <v>8405</v>
      </c>
      <c r="B1474" s="18">
        <v>38</v>
      </c>
      <c r="E1474" t="s">
        <v>8406</v>
      </c>
      <c r="F1474">
        <v>9</v>
      </c>
    </row>
    <row r="1475" spans="1:6" x14ac:dyDescent="0.35">
      <c r="A1475" t="s">
        <v>8405</v>
      </c>
      <c r="B1475" s="18">
        <v>54</v>
      </c>
      <c r="E1475" t="s">
        <v>8406</v>
      </c>
      <c r="F1475">
        <v>6</v>
      </c>
    </row>
    <row r="1476" spans="1:6" x14ac:dyDescent="0.35">
      <c r="A1476" t="s">
        <v>8405</v>
      </c>
      <c r="B1476" s="18">
        <v>37</v>
      </c>
      <c r="E1476" t="s">
        <v>8406</v>
      </c>
      <c r="F1476">
        <v>4</v>
      </c>
    </row>
    <row r="1477" spans="1:6" x14ac:dyDescent="0.35">
      <c r="A1477" t="s">
        <v>8405</v>
      </c>
      <c r="B1477" s="18">
        <v>39</v>
      </c>
      <c r="E1477" t="s">
        <v>8406</v>
      </c>
      <c r="F1477">
        <v>7</v>
      </c>
    </row>
    <row r="1478" spans="1:6" x14ac:dyDescent="0.35">
      <c r="A1478" t="s">
        <v>8405</v>
      </c>
      <c r="B1478" s="18">
        <v>34</v>
      </c>
      <c r="E1478" t="s">
        <v>8406</v>
      </c>
      <c r="F1478">
        <v>5</v>
      </c>
    </row>
    <row r="1479" spans="1:6" x14ac:dyDescent="0.35">
      <c r="A1479" t="s">
        <v>8405</v>
      </c>
      <c r="B1479" s="18">
        <v>55</v>
      </c>
      <c r="E1479" t="s">
        <v>8406</v>
      </c>
      <c r="F1479">
        <v>0</v>
      </c>
    </row>
    <row r="1480" spans="1:6" x14ac:dyDescent="0.35">
      <c r="A1480" t="s">
        <v>8405</v>
      </c>
      <c r="B1480" s="18">
        <v>32</v>
      </c>
      <c r="E1480" t="s">
        <v>8406</v>
      </c>
      <c r="F1480">
        <v>3</v>
      </c>
    </row>
    <row r="1481" spans="1:6" x14ac:dyDescent="0.35">
      <c r="A1481" t="s">
        <v>8405</v>
      </c>
      <c r="B1481" s="18">
        <v>25</v>
      </c>
      <c r="E1481" t="s">
        <v>8406</v>
      </c>
      <c r="F1481">
        <v>9</v>
      </c>
    </row>
    <row r="1482" spans="1:6" x14ac:dyDescent="0.35">
      <c r="A1482" t="s">
        <v>8405</v>
      </c>
      <c r="B1482" s="18">
        <v>33</v>
      </c>
      <c r="E1482" t="s">
        <v>8406</v>
      </c>
      <c r="F1482">
        <v>6</v>
      </c>
    </row>
    <row r="1483" spans="1:6" x14ac:dyDescent="0.35">
      <c r="A1483" t="s">
        <v>8405</v>
      </c>
      <c r="B1483" s="18">
        <v>108</v>
      </c>
      <c r="E1483" t="s">
        <v>8406</v>
      </c>
      <c r="F1483">
        <v>4</v>
      </c>
    </row>
    <row r="1484" spans="1:6" x14ac:dyDescent="0.35">
      <c r="A1484" t="s">
        <v>8405</v>
      </c>
      <c r="B1484" s="18">
        <v>20</v>
      </c>
      <c r="E1484" t="s">
        <v>8406</v>
      </c>
      <c r="F1484">
        <v>1</v>
      </c>
    </row>
    <row r="1485" spans="1:6" x14ac:dyDescent="0.35">
      <c r="A1485" t="s">
        <v>8405</v>
      </c>
      <c r="B1485" s="18">
        <v>98</v>
      </c>
      <c r="E1485" t="s">
        <v>8406</v>
      </c>
      <c r="F1485">
        <v>17</v>
      </c>
    </row>
    <row r="1486" spans="1:6" x14ac:dyDescent="0.35">
      <c r="A1486" t="s">
        <v>8405</v>
      </c>
      <c r="B1486" s="18">
        <v>196</v>
      </c>
      <c r="E1486" t="s">
        <v>8406</v>
      </c>
      <c r="F1486">
        <v>1</v>
      </c>
    </row>
    <row r="1487" spans="1:6" x14ac:dyDescent="0.35">
      <c r="A1487" t="s">
        <v>8405</v>
      </c>
      <c r="B1487" s="18">
        <v>39</v>
      </c>
      <c r="E1487" t="s">
        <v>8406</v>
      </c>
      <c r="F1487">
        <v>13</v>
      </c>
    </row>
    <row r="1488" spans="1:6" x14ac:dyDescent="0.35">
      <c r="A1488" t="s">
        <v>8405</v>
      </c>
      <c r="B1488" s="18">
        <v>128</v>
      </c>
      <c r="E1488" t="s">
        <v>8406</v>
      </c>
      <c r="F1488">
        <v>6</v>
      </c>
    </row>
    <row r="1489" spans="1:6" x14ac:dyDescent="0.35">
      <c r="A1489" t="s">
        <v>8405</v>
      </c>
      <c r="B1489" s="18">
        <v>71</v>
      </c>
      <c r="E1489" t="s">
        <v>8406</v>
      </c>
      <c r="F1489">
        <v>0</v>
      </c>
    </row>
    <row r="1490" spans="1:6" x14ac:dyDescent="0.35">
      <c r="A1490" t="s">
        <v>8405</v>
      </c>
      <c r="B1490" s="18">
        <v>47</v>
      </c>
      <c r="E1490" t="s">
        <v>8406</v>
      </c>
      <c r="F1490">
        <v>2</v>
      </c>
    </row>
    <row r="1491" spans="1:6" x14ac:dyDescent="0.35">
      <c r="A1491" t="s">
        <v>8405</v>
      </c>
      <c r="B1491" s="18">
        <v>17</v>
      </c>
      <c r="E1491" t="s">
        <v>8406</v>
      </c>
      <c r="F1491">
        <v>2</v>
      </c>
    </row>
    <row r="1492" spans="1:6" x14ac:dyDescent="0.35">
      <c r="A1492" t="s">
        <v>8405</v>
      </c>
      <c r="B1492" s="18">
        <v>91</v>
      </c>
      <c r="E1492" t="s">
        <v>8406</v>
      </c>
      <c r="F1492">
        <v>21</v>
      </c>
    </row>
    <row r="1493" spans="1:6" x14ac:dyDescent="0.35">
      <c r="A1493" t="s">
        <v>8405</v>
      </c>
      <c r="B1493" s="18">
        <v>43</v>
      </c>
      <c r="E1493" t="s">
        <v>8406</v>
      </c>
      <c r="F1493">
        <v>13</v>
      </c>
    </row>
    <row r="1494" spans="1:6" x14ac:dyDescent="0.35">
      <c r="A1494" t="s">
        <v>8405</v>
      </c>
      <c r="B1494" s="18">
        <v>17</v>
      </c>
      <c r="E1494" t="s">
        <v>8406</v>
      </c>
      <c r="F1494">
        <v>0</v>
      </c>
    </row>
    <row r="1495" spans="1:6" x14ac:dyDescent="0.35">
      <c r="A1495" t="s">
        <v>8405</v>
      </c>
      <c r="B1495" s="18">
        <v>33</v>
      </c>
      <c r="E1495" t="s">
        <v>8406</v>
      </c>
      <c r="F1495">
        <v>6</v>
      </c>
    </row>
    <row r="1496" spans="1:6" x14ac:dyDescent="0.35">
      <c r="A1496" t="s">
        <v>8405</v>
      </c>
      <c r="B1496" s="18">
        <v>87</v>
      </c>
      <c r="E1496" t="s">
        <v>8406</v>
      </c>
      <c r="F1496">
        <v>0</v>
      </c>
    </row>
    <row r="1497" spans="1:6" x14ac:dyDescent="0.35">
      <c r="A1497" t="s">
        <v>8405</v>
      </c>
      <c r="B1497" s="18">
        <v>113</v>
      </c>
      <c r="E1497" t="s">
        <v>8406</v>
      </c>
      <c r="F1497">
        <v>1</v>
      </c>
    </row>
    <row r="1498" spans="1:6" x14ac:dyDescent="0.35">
      <c r="A1498" t="s">
        <v>8405</v>
      </c>
      <c r="B1498" s="18">
        <v>14</v>
      </c>
      <c r="E1498" t="s">
        <v>8406</v>
      </c>
      <c r="F1498">
        <v>0</v>
      </c>
    </row>
    <row r="1499" spans="1:6" x14ac:dyDescent="0.35">
      <c r="A1499" t="s">
        <v>8405</v>
      </c>
      <c r="B1499" s="18">
        <v>30</v>
      </c>
      <c r="E1499" t="s">
        <v>8406</v>
      </c>
      <c r="F1499">
        <v>12</v>
      </c>
    </row>
    <row r="1500" spans="1:6" x14ac:dyDescent="0.35">
      <c r="A1500" t="s">
        <v>8405</v>
      </c>
      <c r="B1500" s="18">
        <v>16</v>
      </c>
      <c r="E1500" t="s">
        <v>8406</v>
      </c>
      <c r="F1500">
        <v>2</v>
      </c>
    </row>
    <row r="1501" spans="1:6" x14ac:dyDescent="0.35">
      <c r="A1501" t="s">
        <v>8405</v>
      </c>
      <c r="B1501" s="18">
        <v>46</v>
      </c>
      <c r="E1501" t="s">
        <v>8406</v>
      </c>
      <c r="F1501">
        <v>6</v>
      </c>
    </row>
    <row r="1502" spans="1:6" x14ac:dyDescent="0.35">
      <c r="A1502" t="s">
        <v>8405</v>
      </c>
      <c r="B1502" s="18">
        <v>24</v>
      </c>
      <c r="E1502" t="s">
        <v>8406</v>
      </c>
      <c r="F1502">
        <v>1</v>
      </c>
    </row>
    <row r="1503" spans="1:6" x14ac:dyDescent="0.35">
      <c r="A1503" t="s">
        <v>8405</v>
      </c>
      <c r="B1503" s="18">
        <v>97</v>
      </c>
      <c r="E1503" t="s">
        <v>8406</v>
      </c>
      <c r="F1503">
        <v>1</v>
      </c>
    </row>
    <row r="1504" spans="1:6" x14ac:dyDescent="0.35">
      <c r="A1504" t="s">
        <v>8405</v>
      </c>
      <c r="B1504" s="18">
        <v>59</v>
      </c>
      <c r="E1504" t="s">
        <v>8406</v>
      </c>
      <c r="F1504">
        <v>5</v>
      </c>
    </row>
    <row r="1505" spans="1:6" x14ac:dyDescent="0.35">
      <c r="A1505" t="s">
        <v>8405</v>
      </c>
      <c r="B1505" s="18">
        <v>1095</v>
      </c>
      <c r="E1505" t="s">
        <v>8406</v>
      </c>
      <c r="F1505">
        <v>0</v>
      </c>
    </row>
    <row r="1506" spans="1:6" x14ac:dyDescent="0.35">
      <c r="A1506" t="s">
        <v>8405</v>
      </c>
      <c r="B1506" s="18">
        <v>218</v>
      </c>
      <c r="E1506" t="s">
        <v>8406</v>
      </c>
      <c r="F1506">
        <v>3</v>
      </c>
    </row>
    <row r="1507" spans="1:6" x14ac:dyDescent="0.35">
      <c r="A1507" t="s">
        <v>8405</v>
      </c>
      <c r="B1507" s="18">
        <v>111</v>
      </c>
      <c r="E1507" t="s">
        <v>8406</v>
      </c>
      <c r="F1507">
        <v>8</v>
      </c>
    </row>
    <row r="1508" spans="1:6" x14ac:dyDescent="0.35">
      <c r="A1508" t="s">
        <v>8405</v>
      </c>
      <c r="B1508" s="18">
        <v>56</v>
      </c>
      <c r="E1508" t="s">
        <v>8406</v>
      </c>
      <c r="F1508">
        <v>3</v>
      </c>
    </row>
    <row r="1509" spans="1:6" x14ac:dyDescent="0.35">
      <c r="A1509" t="s">
        <v>8405</v>
      </c>
      <c r="B1509" s="18">
        <v>265</v>
      </c>
      <c r="E1509" t="s">
        <v>8406</v>
      </c>
      <c r="F1509">
        <v>8</v>
      </c>
    </row>
    <row r="1510" spans="1:6" x14ac:dyDescent="0.35">
      <c r="A1510" t="s">
        <v>8405</v>
      </c>
      <c r="B1510" s="18">
        <v>28</v>
      </c>
      <c r="E1510" t="s">
        <v>8406</v>
      </c>
      <c r="F1510">
        <v>1</v>
      </c>
    </row>
    <row r="1511" spans="1:6" x14ac:dyDescent="0.35">
      <c r="A1511" t="s">
        <v>8405</v>
      </c>
      <c r="B1511" s="18">
        <v>364</v>
      </c>
      <c r="E1511" t="s">
        <v>8406</v>
      </c>
      <c r="F1511">
        <v>4</v>
      </c>
    </row>
    <row r="1512" spans="1:6" x14ac:dyDescent="0.35">
      <c r="A1512" t="s">
        <v>8405</v>
      </c>
      <c r="B1512" s="18">
        <v>27</v>
      </c>
      <c r="E1512" t="s">
        <v>8406</v>
      </c>
      <c r="F1512">
        <v>8</v>
      </c>
    </row>
    <row r="1513" spans="1:6" x14ac:dyDescent="0.35">
      <c r="A1513" t="s">
        <v>8405</v>
      </c>
      <c r="B1513" s="18">
        <v>93</v>
      </c>
      <c r="E1513" t="s">
        <v>8406</v>
      </c>
      <c r="F1513">
        <v>1</v>
      </c>
    </row>
    <row r="1514" spans="1:6" x14ac:dyDescent="0.35">
      <c r="A1514" t="s">
        <v>8405</v>
      </c>
      <c r="B1514" s="18">
        <v>64</v>
      </c>
      <c r="E1514" t="s">
        <v>8406</v>
      </c>
      <c r="F1514">
        <v>5</v>
      </c>
    </row>
    <row r="1515" spans="1:6" x14ac:dyDescent="0.35">
      <c r="A1515" t="s">
        <v>8405</v>
      </c>
      <c r="B1515" s="18">
        <v>22</v>
      </c>
      <c r="E1515" t="s">
        <v>8406</v>
      </c>
      <c r="F1515">
        <v>0</v>
      </c>
    </row>
    <row r="1516" spans="1:6" x14ac:dyDescent="0.35">
      <c r="A1516" t="s">
        <v>8405</v>
      </c>
      <c r="B1516" s="18">
        <v>59</v>
      </c>
      <c r="E1516" t="s">
        <v>8406</v>
      </c>
      <c r="F1516">
        <v>0</v>
      </c>
    </row>
    <row r="1517" spans="1:6" x14ac:dyDescent="0.35">
      <c r="A1517" t="s">
        <v>8405</v>
      </c>
      <c r="B1517" s="18">
        <v>249</v>
      </c>
      <c r="E1517" t="s">
        <v>8406</v>
      </c>
      <c r="F1517">
        <v>1</v>
      </c>
    </row>
    <row r="1518" spans="1:6" x14ac:dyDescent="0.35">
      <c r="A1518" t="s">
        <v>8405</v>
      </c>
      <c r="B1518" s="18">
        <v>392</v>
      </c>
      <c r="E1518" t="s">
        <v>8406</v>
      </c>
      <c r="F1518">
        <v>0</v>
      </c>
    </row>
    <row r="1519" spans="1:6" x14ac:dyDescent="0.35">
      <c r="A1519" t="s">
        <v>8405</v>
      </c>
      <c r="B1519" s="18">
        <v>115</v>
      </c>
      <c r="E1519" t="s">
        <v>8406</v>
      </c>
      <c r="F1519">
        <v>0</v>
      </c>
    </row>
    <row r="1520" spans="1:6" x14ac:dyDescent="0.35">
      <c r="A1520" t="s">
        <v>8405</v>
      </c>
      <c r="B1520" s="18">
        <v>433</v>
      </c>
      <c r="E1520" t="s">
        <v>8406</v>
      </c>
      <c r="F1520">
        <v>6</v>
      </c>
    </row>
    <row r="1521" spans="1:6" x14ac:dyDescent="0.35">
      <c r="A1521" t="s">
        <v>8405</v>
      </c>
      <c r="B1521" s="18">
        <v>20</v>
      </c>
      <c r="E1521" t="s">
        <v>8406</v>
      </c>
      <c r="F1521">
        <v>6</v>
      </c>
    </row>
    <row r="1522" spans="1:6" x14ac:dyDescent="0.35">
      <c r="A1522" t="s">
        <v>8405</v>
      </c>
      <c r="B1522" s="18">
        <v>8</v>
      </c>
      <c r="E1522" t="s">
        <v>8406</v>
      </c>
      <c r="F1522">
        <v>14</v>
      </c>
    </row>
    <row r="1523" spans="1:6" x14ac:dyDescent="0.35">
      <c r="A1523" t="s">
        <v>8405</v>
      </c>
      <c r="B1523" s="18">
        <v>175</v>
      </c>
      <c r="E1523" t="s">
        <v>8406</v>
      </c>
      <c r="F1523">
        <v>6</v>
      </c>
    </row>
    <row r="1524" spans="1:6" x14ac:dyDescent="0.35">
      <c r="A1524" t="s">
        <v>8405</v>
      </c>
      <c r="B1524" s="18">
        <v>104</v>
      </c>
      <c r="E1524" t="s">
        <v>8406</v>
      </c>
      <c r="F1524">
        <v>33</v>
      </c>
    </row>
    <row r="1525" spans="1:6" x14ac:dyDescent="0.35">
      <c r="A1525" t="s">
        <v>8405</v>
      </c>
      <c r="B1525" s="18">
        <v>17</v>
      </c>
      <c r="E1525" t="s">
        <v>8406</v>
      </c>
      <c r="F1525">
        <v>4</v>
      </c>
    </row>
    <row r="1526" spans="1:6" x14ac:dyDescent="0.35">
      <c r="A1526" t="s">
        <v>8405</v>
      </c>
      <c r="B1526" s="18">
        <v>277</v>
      </c>
      <c r="E1526" t="s">
        <v>8406</v>
      </c>
      <c r="F1526">
        <v>1</v>
      </c>
    </row>
    <row r="1527" spans="1:6" x14ac:dyDescent="0.35">
      <c r="A1527" t="s">
        <v>8405</v>
      </c>
      <c r="B1527" s="18">
        <v>118</v>
      </c>
      <c r="E1527" t="s">
        <v>8406</v>
      </c>
      <c r="F1527">
        <v>0</v>
      </c>
    </row>
    <row r="1528" spans="1:6" x14ac:dyDescent="0.35">
      <c r="A1528" t="s">
        <v>8405</v>
      </c>
      <c r="B1528" s="18">
        <v>97</v>
      </c>
      <c r="E1528" t="s">
        <v>8406</v>
      </c>
      <c r="F1528">
        <v>6</v>
      </c>
    </row>
    <row r="1529" spans="1:6" x14ac:dyDescent="0.35">
      <c r="A1529" t="s">
        <v>8405</v>
      </c>
      <c r="B1529" s="18">
        <v>20</v>
      </c>
      <c r="E1529" t="s">
        <v>8406</v>
      </c>
      <c r="F1529">
        <v>6</v>
      </c>
    </row>
    <row r="1530" spans="1:6" x14ac:dyDescent="0.35">
      <c r="A1530" t="s">
        <v>8405</v>
      </c>
      <c r="B1530" s="18">
        <v>26</v>
      </c>
      <c r="E1530" t="s">
        <v>8406</v>
      </c>
      <c r="F1530">
        <v>1</v>
      </c>
    </row>
    <row r="1531" spans="1:6" x14ac:dyDescent="0.35">
      <c r="A1531" t="s">
        <v>8405</v>
      </c>
      <c r="B1531" s="18">
        <v>128</v>
      </c>
      <c r="E1531" t="s">
        <v>8406</v>
      </c>
      <c r="F1531">
        <v>3</v>
      </c>
    </row>
    <row r="1532" spans="1:6" x14ac:dyDescent="0.35">
      <c r="A1532" t="s">
        <v>8405</v>
      </c>
      <c r="B1532" s="18">
        <v>15</v>
      </c>
    </row>
    <row r="1533" spans="1:6" x14ac:dyDescent="0.35">
      <c r="A1533" t="s">
        <v>8405</v>
      </c>
      <c r="B1533" s="18">
        <v>25</v>
      </c>
    </row>
    <row r="1534" spans="1:6" x14ac:dyDescent="0.35">
      <c r="A1534" t="s">
        <v>8405</v>
      </c>
      <c r="B1534" s="18">
        <v>55</v>
      </c>
    </row>
    <row r="1535" spans="1:6" x14ac:dyDescent="0.35">
      <c r="A1535" t="s">
        <v>8405</v>
      </c>
      <c r="B1535" s="18">
        <v>107</v>
      </c>
    </row>
    <row r="1536" spans="1:6" x14ac:dyDescent="0.35">
      <c r="A1536" t="s">
        <v>8405</v>
      </c>
      <c r="B1536" s="18">
        <v>557</v>
      </c>
    </row>
    <row r="1537" spans="1:2" x14ac:dyDescent="0.35">
      <c r="A1537" t="s">
        <v>8405</v>
      </c>
      <c r="B1537" s="18">
        <v>40</v>
      </c>
    </row>
    <row r="1538" spans="1:2" x14ac:dyDescent="0.35">
      <c r="A1538" t="s">
        <v>8405</v>
      </c>
      <c r="B1538" s="18">
        <v>36</v>
      </c>
    </row>
    <row r="1539" spans="1:2" x14ac:dyDescent="0.35">
      <c r="A1539" t="s">
        <v>8405</v>
      </c>
      <c r="B1539" s="18">
        <v>159</v>
      </c>
    </row>
    <row r="1540" spans="1:2" x14ac:dyDescent="0.35">
      <c r="A1540" t="s">
        <v>8405</v>
      </c>
      <c r="B1540" s="18">
        <v>41</v>
      </c>
    </row>
    <row r="1541" spans="1:2" x14ac:dyDescent="0.35">
      <c r="A1541" t="s">
        <v>8405</v>
      </c>
      <c r="B1541" s="18">
        <v>226</v>
      </c>
    </row>
    <row r="1542" spans="1:2" x14ac:dyDescent="0.35">
      <c r="A1542" t="s">
        <v>8405</v>
      </c>
      <c r="B1542" s="18">
        <v>30</v>
      </c>
    </row>
    <row r="1543" spans="1:2" x14ac:dyDescent="0.35">
      <c r="A1543" t="s">
        <v>8405</v>
      </c>
      <c r="B1543" s="18">
        <v>103</v>
      </c>
    </row>
    <row r="1544" spans="1:2" x14ac:dyDescent="0.35">
      <c r="A1544" t="s">
        <v>8405</v>
      </c>
      <c r="B1544" s="18">
        <v>62</v>
      </c>
    </row>
    <row r="1545" spans="1:2" x14ac:dyDescent="0.35">
      <c r="A1545" t="s">
        <v>8405</v>
      </c>
      <c r="B1545" s="18">
        <v>6</v>
      </c>
    </row>
    <row r="1546" spans="1:2" x14ac:dyDescent="0.35">
      <c r="A1546" t="s">
        <v>8405</v>
      </c>
      <c r="B1546" s="18">
        <v>182</v>
      </c>
    </row>
    <row r="1547" spans="1:2" x14ac:dyDescent="0.35">
      <c r="A1547" t="s">
        <v>8405</v>
      </c>
      <c r="B1547" s="18">
        <v>145</v>
      </c>
    </row>
    <row r="1548" spans="1:2" x14ac:dyDescent="0.35">
      <c r="A1548" t="s">
        <v>8405</v>
      </c>
      <c r="B1548" s="18">
        <v>25</v>
      </c>
    </row>
    <row r="1549" spans="1:2" x14ac:dyDescent="0.35">
      <c r="A1549" t="s">
        <v>8405</v>
      </c>
      <c r="B1549" s="18">
        <v>320</v>
      </c>
    </row>
    <row r="1550" spans="1:2" x14ac:dyDescent="0.35">
      <c r="A1550" t="s">
        <v>8405</v>
      </c>
      <c r="B1550" s="18">
        <v>99</v>
      </c>
    </row>
    <row r="1551" spans="1:2" x14ac:dyDescent="0.35">
      <c r="A1551" t="s">
        <v>8405</v>
      </c>
      <c r="B1551" s="18">
        <v>348</v>
      </c>
    </row>
    <row r="1552" spans="1:2" x14ac:dyDescent="0.35">
      <c r="A1552" t="s">
        <v>8405</v>
      </c>
      <c r="B1552" s="18">
        <v>41</v>
      </c>
    </row>
    <row r="1553" spans="1:2" x14ac:dyDescent="0.35">
      <c r="A1553" t="s">
        <v>8405</v>
      </c>
      <c r="B1553" s="18">
        <v>29</v>
      </c>
    </row>
    <row r="1554" spans="1:2" x14ac:dyDescent="0.35">
      <c r="A1554" t="s">
        <v>8405</v>
      </c>
      <c r="B1554" s="18">
        <v>25</v>
      </c>
    </row>
    <row r="1555" spans="1:2" x14ac:dyDescent="0.35">
      <c r="A1555" t="s">
        <v>8405</v>
      </c>
      <c r="B1555" s="18">
        <v>23</v>
      </c>
    </row>
    <row r="1556" spans="1:2" x14ac:dyDescent="0.35">
      <c r="A1556" t="s">
        <v>8405</v>
      </c>
      <c r="B1556" s="18">
        <v>1260</v>
      </c>
    </row>
    <row r="1557" spans="1:2" x14ac:dyDescent="0.35">
      <c r="A1557" t="s">
        <v>8405</v>
      </c>
      <c r="B1557" s="18">
        <v>307</v>
      </c>
    </row>
    <row r="1558" spans="1:2" x14ac:dyDescent="0.35">
      <c r="A1558" t="s">
        <v>8405</v>
      </c>
      <c r="B1558" s="18">
        <v>329</v>
      </c>
    </row>
    <row r="1559" spans="1:2" x14ac:dyDescent="0.35">
      <c r="A1559" t="s">
        <v>8405</v>
      </c>
      <c r="B1559" s="18">
        <v>32</v>
      </c>
    </row>
    <row r="1560" spans="1:2" x14ac:dyDescent="0.35">
      <c r="A1560" t="s">
        <v>8405</v>
      </c>
      <c r="B1560" s="18">
        <v>27</v>
      </c>
    </row>
    <row r="1561" spans="1:2" x14ac:dyDescent="0.35">
      <c r="A1561" t="s">
        <v>8405</v>
      </c>
      <c r="B1561" s="18">
        <v>236</v>
      </c>
    </row>
    <row r="1562" spans="1:2" x14ac:dyDescent="0.35">
      <c r="A1562" t="s">
        <v>8405</v>
      </c>
      <c r="B1562" s="18">
        <v>42</v>
      </c>
    </row>
    <row r="1563" spans="1:2" x14ac:dyDescent="0.35">
      <c r="A1563" t="s">
        <v>8405</v>
      </c>
      <c r="B1563" s="18">
        <v>95</v>
      </c>
    </row>
    <row r="1564" spans="1:2" x14ac:dyDescent="0.35">
      <c r="A1564" t="s">
        <v>8405</v>
      </c>
      <c r="B1564" s="18">
        <v>37</v>
      </c>
    </row>
    <row r="1565" spans="1:2" x14ac:dyDescent="0.35">
      <c r="A1565" t="s">
        <v>8405</v>
      </c>
      <c r="B1565" s="18">
        <v>128</v>
      </c>
    </row>
    <row r="1566" spans="1:2" x14ac:dyDescent="0.35">
      <c r="A1566" t="s">
        <v>8405</v>
      </c>
      <c r="B1566" s="18">
        <v>156</v>
      </c>
    </row>
    <row r="1567" spans="1:2" x14ac:dyDescent="0.35">
      <c r="A1567" t="s">
        <v>8405</v>
      </c>
      <c r="B1567" s="18">
        <v>64</v>
      </c>
    </row>
    <row r="1568" spans="1:2" x14ac:dyDescent="0.35">
      <c r="A1568" t="s">
        <v>8405</v>
      </c>
      <c r="B1568" s="18">
        <v>58</v>
      </c>
    </row>
    <row r="1569" spans="1:2" x14ac:dyDescent="0.35">
      <c r="A1569" t="s">
        <v>8405</v>
      </c>
      <c r="B1569" s="18">
        <v>20</v>
      </c>
    </row>
    <row r="1570" spans="1:2" x14ac:dyDescent="0.35">
      <c r="A1570" t="s">
        <v>8405</v>
      </c>
      <c r="B1570" s="18">
        <v>47</v>
      </c>
    </row>
    <row r="1571" spans="1:2" x14ac:dyDescent="0.35">
      <c r="A1571" t="s">
        <v>8405</v>
      </c>
      <c r="B1571" s="18">
        <v>54</v>
      </c>
    </row>
    <row r="1572" spans="1:2" x14ac:dyDescent="0.35">
      <c r="A1572" t="s">
        <v>8405</v>
      </c>
      <c r="B1572" s="18">
        <v>9</v>
      </c>
    </row>
    <row r="1573" spans="1:2" x14ac:dyDescent="0.35">
      <c r="A1573" t="s">
        <v>8405</v>
      </c>
      <c r="B1573" s="18">
        <v>213</v>
      </c>
    </row>
    <row r="1574" spans="1:2" x14ac:dyDescent="0.35">
      <c r="A1574" t="s">
        <v>8405</v>
      </c>
      <c r="B1574" s="18">
        <v>57</v>
      </c>
    </row>
    <row r="1575" spans="1:2" x14ac:dyDescent="0.35">
      <c r="A1575" t="s">
        <v>8405</v>
      </c>
      <c r="B1575" s="18">
        <v>25</v>
      </c>
    </row>
    <row r="1576" spans="1:2" x14ac:dyDescent="0.35">
      <c r="A1576" t="s">
        <v>8405</v>
      </c>
      <c r="B1576" s="18">
        <v>104</v>
      </c>
    </row>
    <row r="1577" spans="1:2" x14ac:dyDescent="0.35">
      <c r="A1577" t="s">
        <v>8405</v>
      </c>
      <c r="B1577" s="18">
        <v>34</v>
      </c>
    </row>
    <row r="1578" spans="1:2" x14ac:dyDescent="0.35">
      <c r="A1578" t="s">
        <v>8405</v>
      </c>
      <c r="B1578" s="18">
        <v>67</v>
      </c>
    </row>
    <row r="1579" spans="1:2" x14ac:dyDescent="0.35">
      <c r="A1579" t="s">
        <v>8405</v>
      </c>
      <c r="B1579" s="18">
        <v>241</v>
      </c>
    </row>
    <row r="1580" spans="1:2" x14ac:dyDescent="0.35">
      <c r="A1580" t="s">
        <v>8405</v>
      </c>
      <c r="B1580" s="18">
        <v>123</v>
      </c>
    </row>
    <row r="1581" spans="1:2" x14ac:dyDescent="0.35">
      <c r="A1581" t="s">
        <v>8405</v>
      </c>
      <c r="B1581" s="18">
        <v>302</v>
      </c>
    </row>
    <row r="1582" spans="1:2" x14ac:dyDescent="0.35">
      <c r="A1582" t="s">
        <v>8405</v>
      </c>
      <c r="B1582" s="18">
        <v>89</v>
      </c>
    </row>
    <row r="1583" spans="1:2" x14ac:dyDescent="0.35">
      <c r="A1583" t="s">
        <v>8405</v>
      </c>
      <c r="B1583" s="18">
        <v>41</v>
      </c>
    </row>
    <row r="1584" spans="1:2" x14ac:dyDescent="0.35">
      <c r="A1584" t="s">
        <v>8405</v>
      </c>
      <c r="B1584" s="18">
        <v>69</v>
      </c>
    </row>
    <row r="1585" spans="1:2" x14ac:dyDescent="0.35">
      <c r="A1585" t="s">
        <v>8405</v>
      </c>
      <c r="B1585" s="18">
        <v>52</v>
      </c>
    </row>
    <row r="1586" spans="1:2" x14ac:dyDescent="0.35">
      <c r="A1586" t="s">
        <v>8405</v>
      </c>
      <c r="B1586" s="18">
        <v>57</v>
      </c>
    </row>
    <row r="1587" spans="1:2" x14ac:dyDescent="0.35">
      <c r="A1587" t="s">
        <v>8405</v>
      </c>
      <c r="B1587" s="18">
        <v>74</v>
      </c>
    </row>
    <row r="1588" spans="1:2" x14ac:dyDescent="0.35">
      <c r="A1588" t="s">
        <v>8405</v>
      </c>
      <c r="B1588" s="18">
        <v>63</v>
      </c>
    </row>
    <row r="1589" spans="1:2" x14ac:dyDescent="0.35">
      <c r="A1589" t="s">
        <v>8405</v>
      </c>
      <c r="B1589" s="18">
        <v>72</v>
      </c>
    </row>
    <row r="1590" spans="1:2" x14ac:dyDescent="0.35">
      <c r="A1590" t="s">
        <v>8405</v>
      </c>
      <c r="B1590" s="18">
        <v>71</v>
      </c>
    </row>
    <row r="1591" spans="1:2" x14ac:dyDescent="0.35">
      <c r="A1591" t="s">
        <v>8405</v>
      </c>
      <c r="B1591" s="18">
        <v>21</v>
      </c>
    </row>
    <row r="1592" spans="1:2" x14ac:dyDescent="0.35">
      <c r="A1592" t="s">
        <v>8405</v>
      </c>
      <c r="B1592" s="18">
        <v>930</v>
      </c>
    </row>
    <row r="1593" spans="1:2" x14ac:dyDescent="0.35">
      <c r="A1593" t="s">
        <v>8405</v>
      </c>
      <c r="B1593" s="18">
        <v>55</v>
      </c>
    </row>
    <row r="1594" spans="1:2" x14ac:dyDescent="0.35">
      <c r="A1594" t="s">
        <v>8405</v>
      </c>
      <c r="B1594" s="18">
        <v>61</v>
      </c>
    </row>
    <row r="1595" spans="1:2" x14ac:dyDescent="0.35">
      <c r="A1595" t="s">
        <v>8405</v>
      </c>
      <c r="B1595" s="18">
        <v>82</v>
      </c>
    </row>
    <row r="1596" spans="1:2" x14ac:dyDescent="0.35">
      <c r="A1596" t="s">
        <v>8405</v>
      </c>
      <c r="B1596" s="18">
        <v>71</v>
      </c>
    </row>
    <row r="1597" spans="1:2" x14ac:dyDescent="0.35">
      <c r="A1597" t="s">
        <v>8405</v>
      </c>
      <c r="B1597" s="18">
        <v>117</v>
      </c>
    </row>
    <row r="1598" spans="1:2" x14ac:dyDescent="0.35">
      <c r="A1598" t="s">
        <v>8405</v>
      </c>
      <c r="B1598" s="18">
        <v>29</v>
      </c>
    </row>
    <row r="1599" spans="1:2" x14ac:dyDescent="0.35">
      <c r="A1599" t="s">
        <v>8405</v>
      </c>
      <c r="B1599" s="18">
        <v>74</v>
      </c>
    </row>
    <row r="1600" spans="1:2" x14ac:dyDescent="0.35">
      <c r="A1600" t="s">
        <v>8405</v>
      </c>
      <c r="B1600" s="18">
        <v>23</v>
      </c>
    </row>
    <row r="1601" spans="1:2" x14ac:dyDescent="0.35">
      <c r="A1601" t="s">
        <v>8405</v>
      </c>
      <c r="B1601" s="18">
        <v>60</v>
      </c>
    </row>
    <row r="1602" spans="1:2" x14ac:dyDescent="0.35">
      <c r="A1602" t="s">
        <v>8405</v>
      </c>
      <c r="B1602" s="18">
        <v>55</v>
      </c>
    </row>
    <row r="1603" spans="1:2" x14ac:dyDescent="0.35">
      <c r="A1603" t="s">
        <v>8405</v>
      </c>
      <c r="B1603" s="18">
        <v>51</v>
      </c>
    </row>
    <row r="1604" spans="1:2" x14ac:dyDescent="0.35">
      <c r="A1604" t="s">
        <v>8405</v>
      </c>
      <c r="B1604" s="18">
        <v>78</v>
      </c>
    </row>
    <row r="1605" spans="1:2" x14ac:dyDescent="0.35">
      <c r="A1605" t="s">
        <v>8405</v>
      </c>
      <c r="B1605" s="18">
        <v>62</v>
      </c>
    </row>
    <row r="1606" spans="1:2" x14ac:dyDescent="0.35">
      <c r="A1606" t="s">
        <v>8405</v>
      </c>
      <c r="B1606" s="18">
        <v>45</v>
      </c>
    </row>
    <row r="1607" spans="1:2" x14ac:dyDescent="0.35">
      <c r="A1607" t="s">
        <v>8405</v>
      </c>
      <c r="B1607" s="18">
        <v>15</v>
      </c>
    </row>
    <row r="1608" spans="1:2" x14ac:dyDescent="0.35">
      <c r="A1608" t="s">
        <v>8405</v>
      </c>
      <c r="B1608" s="18">
        <v>151</v>
      </c>
    </row>
    <row r="1609" spans="1:2" x14ac:dyDescent="0.35">
      <c r="A1609" t="s">
        <v>8405</v>
      </c>
      <c r="B1609" s="18">
        <v>68</v>
      </c>
    </row>
    <row r="1610" spans="1:2" x14ac:dyDescent="0.35">
      <c r="A1610" t="s">
        <v>8405</v>
      </c>
      <c r="B1610" s="18">
        <v>46</v>
      </c>
    </row>
    <row r="1611" spans="1:2" x14ac:dyDescent="0.35">
      <c r="A1611" t="s">
        <v>8405</v>
      </c>
      <c r="B1611" s="18">
        <v>24</v>
      </c>
    </row>
    <row r="1612" spans="1:2" x14ac:dyDescent="0.35">
      <c r="A1612" t="s">
        <v>8405</v>
      </c>
      <c r="B1612" s="18">
        <v>70</v>
      </c>
    </row>
    <row r="1613" spans="1:2" x14ac:dyDescent="0.35">
      <c r="A1613" t="s">
        <v>8405</v>
      </c>
      <c r="B1613" s="18">
        <v>244</v>
      </c>
    </row>
    <row r="1614" spans="1:2" x14ac:dyDescent="0.35">
      <c r="A1614" t="s">
        <v>8405</v>
      </c>
      <c r="B1614" s="18">
        <v>82</v>
      </c>
    </row>
    <row r="1615" spans="1:2" x14ac:dyDescent="0.35">
      <c r="A1615" t="s">
        <v>8405</v>
      </c>
      <c r="B1615" s="18">
        <v>226</v>
      </c>
    </row>
    <row r="1616" spans="1:2" x14ac:dyDescent="0.35">
      <c r="A1616" t="s">
        <v>8405</v>
      </c>
      <c r="B1616" s="18">
        <v>60</v>
      </c>
    </row>
    <row r="1617" spans="1:2" x14ac:dyDescent="0.35">
      <c r="A1617" t="s">
        <v>8405</v>
      </c>
      <c r="B1617" s="18">
        <v>322</v>
      </c>
    </row>
    <row r="1618" spans="1:2" x14ac:dyDescent="0.35">
      <c r="A1618" t="s">
        <v>8405</v>
      </c>
      <c r="B1618" s="18">
        <v>94</v>
      </c>
    </row>
    <row r="1619" spans="1:2" x14ac:dyDescent="0.35">
      <c r="A1619" t="s">
        <v>8405</v>
      </c>
      <c r="B1619" s="18">
        <v>47</v>
      </c>
    </row>
    <row r="1620" spans="1:2" x14ac:dyDescent="0.35">
      <c r="A1620" t="s">
        <v>8405</v>
      </c>
      <c r="B1620" s="18">
        <v>115</v>
      </c>
    </row>
    <row r="1621" spans="1:2" x14ac:dyDescent="0.35">
      <c r="A1621" t="s">
        <v>8405</v>
      </c>
      <c r="B1621" s="18">
        <v>134</v>
      </c>
    </row>
    <row r="1622" spans="1:2" x14ac:dyDescent="0.35">
      <c r="A1622" t="s">
        <v>8405</v>
      </c>
      <c r="B1622" s="18">
        <v>35</v>
      </c>
    </row>
    <row r="1623" spans="1:2" x14ac:dyDescent="0.35">
      <c r="A1623" t="s">
        <v>8405</v>
      </c>
      <c r="B1623" s="18">
        <v>104</v>
      </c>
    </row>
    <row r="1624" spans="1:2" x14ac:dyDescent="0.35">
      <c r="A1624" t="s">
        <v>8405</v>
      </c>
      <c r="B1624" s="18">
        <v>184</v>
      </c>
    </row>
    <row r="1625" spans="1:2" x14ac:dyDescent="0.35">
      <c r="A1625" t="s">
        <v>8405</v>
      </c>
      <c r="B1625" s="18">
        <v>119</v>
      </c>
    </row>
    <row r="1626" spans="1:2" x14ac:dyDescent="0.35">
      <c r="A1626" t="s">
        <v>8405</v>
      </c>
      <c r="B1626" s="18">
        <v>59</v>
      </c>
    </row>
    <row r="1627" spans="1:2" x14ac:dyDescent="0.35">
      <c r="A1627" t="s">
        <v>8405</v>
      </c>
      <c r="B1627" s="18">
        <v>113</v>
      </c>
    </row>
    <row r="1628" spans="1:2" x14ac:dyDescent="0.35">
      <c r="A1628" t="s">
        <v>8405</v>
      </c>
      <c r="B1628" s="18">
        <v>84</v>
      </c>
    </row>
    <row r="1629" spans="1:2" x14ac:dyDescent="0.35">
      <c r="A1629" t="s">
        <v>8405</v>
      </c>
      <c r="B1629" s="18">
        <v>74</v>
      </c>
    </row>
    <row r="1630" spans="1:2" x14ac:dyDescent="0.35">
      <c r="A1630" t="s">
        <v>8405</v>
      </c>
      <c r="B1630" s="18">
        <v>216</v>
      </c>
    </row>
    <row r="1631" spans="1:2" x14ac:dyDescent="0.35">
      <c r="A1631" t="s">
        <v>8405</v>
      </c>
      <c r="B1631" s="18">
        <v>39</v>
      </c>
    </row>
    <row r="1632" spans="1:2" x14ac:dyDescent="0.35">
      <c r="A1632" t="s">
        <v>8405</v>
      </c>
      <c r="B1632" s="18">
        <v>21</v>
      </c>
    </row>
    <row r="1633" spans="1:2" x14ac:dyDescent="0.35">
      <c r="A1633" t="s">
        <v>8405</v>
      </c>
      <c r="B1633" s="18">
        <v>30</v>
      </c>
    </row>
    <row r="1634" spans="1:2" x14ac:dyDescent="0.35">
      <c r="A1634" t="s">
        <v>8405</v>
      </c>
      <c r="B1634" s="18">
        <v>37</v>
      </c>
    </row>
    <row r="1635" spans="1:2" x14ac:dyDescent="0.35">
      <c r="A1635" t="s">
        <v>8405</v>
      </c>
      <c r="B1635" s="18">
        <v>202</v>
      </c>
    </row>
    <row r="1636" spans="1:2" x14ac:dyDescent="0.35">
      <c r="A1636" t="s">
        <v>8405</v>
      </c>
      <c r="B1636" s="18">
        <v>37</v>
      </c>
    </row>
    <row r="1637" spans="1:2" x14ac:dyDescent="0.35">
      <c r="A1637" t="s">
        <v>8405</v>
      </c>
      <c r="B1637" s="18">
        <v>28</v>
      </c>
    </row>
    <row r="1638" spans="1:2" x14ac:dyDescent="0.35">
      <c r="A1638" t="s">
        <v>8405</v>
      </c>
      <c r="B1638" s="18">
        <v>26</v>
      </c>
    </row>
    <row r="1639" spans="1:2" x14ac:dyDescent="0.35">
      <c r="A1639" t="s">
        <v>8405</v>
      </c>
      <c r="B1639" s="18">
        <v>61</v>
      </c>
    </row>
    <row r="1640" spans="1:2" x14ac:dyDescent="0.35">
      <c r="A1640" t="s">
        <v>8405</v>
      </c>
      <c r="B1640" s="18">
        <v>115</v>
      </c>
    </row>
    <row r="1641" spans="1:2" x14ac:dyDescent="0.35">
      <c r="A1641" t="s">
        <v>8405</v>
      </c>
      <c r="B1641" s="18">
        <v>181</v>
      </c>
    </row>
    <row r="1642" spans="1:2" x14ac:dyDescent="0.35">
      <c r="A1642" t="s">
        <v>8405</v>
      </c>
      <c r="B1642" s="18">
        <v>110</v>
      </c>
    </row>
    <row r="1643" spans="1:2" x14ac:dyDescent="0.35">
      <c r="A1643" t="s">
        <v>8405</v>
      </c>
      <c r="B1643" s="18">
        <v>269</v>
      </c>
    </row>
    <row r="1644" spans="1:2" x14ac:dyDescent="0.35">
      <c r="A1644" t="s">
        <v>8405</v>
      </c>
      <c r="B1644" s="18">
        <v>79</v>
      </c>
    </row>
    <row r="1645" spans="1:2" x14ac:dyDescent="0.35">
      <c r="A1645" t="s">
        <v>8405</v>
      </c>
      <c r="B1645" s="18">
        <v>104</v>
      </c>
    </row>
    <row r="1646" spans="1:2" x14ac:dyDescent="0.35">
      <c r="A1646" t="s">
        <v>8405</v>
      </c>
      <c r="B1646" s="18">
        <v>34</v>
      </c>
    </row>
    <row r="1647" spans="1:2" x14ac:dyDescent="0.35">
      <c r="A1647" t="s">
        <v>8405</v>
      </c>
      <c r="B1647" s="18">
        <v>167</v>
      </c>
    </row>
    <row r="1648" spans="1:2" x14ac:dyDescent="0.35">
      <c r="A1648" t="s">
        <v>8405</v>
      </c>
      <c r="B1648" s="18">
        <v>183</v>
      </c>
    </row>
    <row r="1649" spans="1:2" x14ac:dyDescent="0.35">
      <c r="A1649" t="s">
        <v>8405</v>
      </c>
      <c r="B1649" s="18">
        <v>71</v>
      </c>
    </row>
    <row r="1650" spans="1:2" x14ac:dyDescent="0.35">
      <c r="A1650" t="s">
        <v>8405</v>
      </c>
      <c r="B1650" s="18">
        <v>69</v>
      </c>
    </row>
    <row r="1651" spans="1:2" x14ac:dyDescent="0.35">
      <c r="A1651" t="s">
        <v>8405</v>
      </c>
      <c r="B1651" s="18">
        <v>270</v>
      </c>
    </row>
    <row r="1652" spans="1:2" x14ac:dyDescent="0.35">
      <c r="A1652" t="s">
        <v>8405</v>
      </c>
      <c r="B1652" s="18">
        <v>193</v>
      </c>
    </row>
    <row r="1653" spans="1:2" x14ac:dyDescent="0.35">
      <c r="A1653" t="s">
        <v>8405</v>
      </c>
      <c r="B1653" s="18">
        <v>57</v>
      </c>
    </row>
    <row r="1654" spans="1:2" x14ac:dyDescent="0.35">
      <c r="A1654" t="s">
        <v>8405</v>
      </c>
      <c r="B1654" s="18">
        <v>200</v>
      </c>
    </row>
    <row r="1655" spans="1:2" x14ac:dyDescent="0.35">
      <c r="A1655" t="s">
        <v>8405</v>
      </c>
      <c r="B1655" s="18">
        <v>88</v>
      </c>
    </row>
    <row r="1656" spans="1:2" x14ac:dyDescent="0.35">
      <c r="A1656" t="s">
        <v>8405</v>
      </c>
      <c r="B1656" s="18">
        <v>213</v>
      </c>
    </row>
    <row r="1657" spans="1:2" x14ac:dyDescent="0.35">
      <c r="A1657" t="s">
        <v>8405</v>
      </c>
      <c r="B1657" s="18">
        <v>20</v>
      </c>
    </row>
    <row r="1658" spans="1:2" x14ac:dyDescent="0.35">
      <c r="A1658" t="s">
        <v>8405</v>
      </c>
      <c r="B1658" s="18">
        <v>50</v>
      </c>
    </row>
    <row r="1659" spans="1:2" x14ac:dyDescent="0.35">
      <c r="A1659" t="s">
        <v>8405</v>
      </c>
      <c r="B1659" s="18">
        <v>115</v>
      </c>
    </row>
    <row r="1660" spans="1:2" x14ac:dyDescent="0.35">
      <c r="A1660" t="s">
        <v>8405</v>
      </c>
      <c r="B1660" s="18">
        <v>186</v>
      </c>
    </row>
    <row r="1661" spans="1:2" x14ac:dyDescent="0.35">
      <c r="A1661" t="s">
        <v>8405</v>
      </c>
      <c r="B1661" s="18">
        <v>18</v>
      </c>
    </row>
    <row r="1662" spans="1:2" x14ac:dyDescent="0.35">
      <c r="A1662" t="s">
        <v>8405</v>
      </c>
      <c r="B1662" s="18">
        <v>176</v>
      </c>
    </row>
    <row r="1663" spans="1:2" x14ac:dyDescent="0.35">
      <c r="A1663" t="s">
        <v>8405</v>
      </c>
      <c r="B1663" s="18">
        <v>41</v>
      </c>
    </row>
    <row r="1664" spans="1:2" x14ac:dyDescent="0.35">
      <c r="A1664" t="s">
        <v>8405</v>
      </c>
      <c r="B1664" s="18">
        <v>75</v>
      </c>
    </row>
    <row r="1665" spans="1:2" x14ac:dyDescent="0.35">
      <c r="A1665" t="s">
        <v>8405</v>
      </c>
      <c r="B1665" s="18">
        <v>97</v>
      </c>
    </row>
    <row r="1666" spans="1:2" x14ac:dyDescent="0.35">
      <c r="A1666" t="s">
        <v>8405</v>
      </c>
      <c r="B1666" s="18">
        <v>73</v>
      </c>
    </row>
    <row r="1667" spans="1:2" x14ac:dyDescent="0.35">
      <c r="A1667" t="s">
        <v>8405</v>
      </c>
      <c r="B1667" s="18">
        <v>49</v>
      </c>
    </row>
    <row r="1668" spans="1:2" x14ac:dyDescent="0.35">
      <c r="A1668" t="s">
        <v>8405</v>
      </c>
      <c r="B1668" s="18">
        <v>134</v>
      </c>
    </row>
    <row r="1669" spans="1:2" x14ac:dyDescent="0.35">
      <c r="A1669" t="s">
        <v>8405</v>
      </c>
      <c r="B1669" s="18">
        <v>68</v>
      </c>
    </row>
    <row r="1670" spans="1:2" x14ac:dyDescent="0.35">
      <c r="A1670" t="s">
        <v>8405</v>
      </c>
      <c r="B1670" s="18">
        <v>49</v>
      </c>
    </row>
    <row r="1671" spans="1:2" x14ac:dyDescent="0.35">
      <c r="A1671" t="s">
        <v>8405</v>
      </c>
      <c r="B1671" s="18">
        <v>63</v>
      </c>
    </row>
    <row r="1672" spans="1:2" x14ac:dyDescent="0.35">
      <c r="A1672" t="s">
        <v>8405</v>
      </c>
      <c r="B1672" s="18">
        <v>163</v>
      </c>
    </row>
    <row r="1673" spans="1:2" x14ac:dyDescent="0.35">
      <c r="A1673" t="s">
        <v>8405</v>
      </c>
      <c r="B1673" s="18">
        <v>288</v>
      </c>
    </row>
    <row r="1674" spans="1:2" x14ac:dyDescent="0.35">
      <c r="A1674" t="s">
        <v>8405</v>
      </c>
      <c r="B1674" s="18">
        <v>42</v>
      </c>
    </row>
    <row r="1675" spans="1:2" x14ac:dyDescent="0.35">
      <c r="A1675" t="s">
        <v>8405</v>
      </c>
      <c r="B1675" s="18">
        <v>70</v>
      </c>
    </row>
    <row r="1676" spans="1:2" x14ac:dyDescent="0.35">
      <c r="A1676" t="s">
        <v>8405</v>
      </c>
      <c r="B1676" s="18">
        <v>30</v>
      </c>
    </row>
    <row r="1677" spans="1:2" x14ac:dyDescent="0.35">
      <c r="A1677" t="s">
        <v>8405</v>
      </c>
      <c r="B1677" s="18">
        <v>51</v>
      </c>
    </row>
    <row r="1678" spans="1:2" x14ac:dyDescent="0.35">
      <c r="A1678" t="s">
        <v>8405</v>
      </c>
      <c r="B1678" s="18">
        <v>145</v>
      </c>
    </row>
    <row r="1679" spans="1:2" x14ac:dyDescent="0.35">
      <c r="A1679" t="s">
        <v>8405</v>
      </c>
      <c r="B1679" s="18">
        <v>21</v>
      </c>
    </row>
    <row r="1680" spans="1:2" x14ac:dyDescent="0.35">
      <c r="A1680" t="s">
        <v>8405</v>
      </c>
      <c r="B1680" s="18">
        <v>286</v>
      </c>
    </row>
    <row r="1681" spans="1:2" x14ac:dyDescent="0.35">
      <c r="A1681" t="s">
        <v>8405</v>
      </c>
      <c r="B1681" s="18">
        <v>12</v>
      </c>
    </row>
    <row r="1682" spans="1:2" x14ac:dyDescent="0.35">
      <c r="A1682" t="s">
        <v>8405</v>
      </c>
      <c r="B1682" s="18">
        <v>100</v>
      </c>
    </row>
    <row r="1683" spans="1:2" x14ac:dyDescent="0.35">
      <c r="A1683" t="s">
        <v>8405</v>
      </c>
      <c r="B1683" s="18">
        <v>100</v>
      </c>
    </row>
    <row r="1684" spans="1:2" x14ac:dyDescent="0.35">
      <c r="A1684" t="s">
        <v>8405</v>
      </c>
      <c r="B1684" s="18">
        <v>34</v>
      </c>
    </row>
    <row r="1685" spans="1:2" x14ac:dyDescent="0.35">
      <c r="A1685" t="s">
        <v>8405</v>
      </c>
      <c r="B1685" s="18">
        <v>63</v>
      </c>
    </row>
    <row r="1686" spans="1:2" x14ac:dyDescent="0.35">
      <c r="A1686" t="s">
        <v>8405</v>
      </c>
      <c r="B1686" s="18">
        <v>30</v>
      </c>
    </row>
    <row r="1687" spans="1:2" x14ac:dyDescent="0.35">
      <c r="A1687" t="s">
        <v>8405</v>
      </c>
      <c r="B1687" s="18">
        <v>47</v>
      </c>
    </row>
    <row r="1688" spans="1:2" x14ac:dyDescent="0.35">
      <c r="A1688" t="s">
        <v>8405</v>
      </c>
      <c r="B1688" s="18">
        <v>237</v>
      </c>
    </row>
    <row r="1689" spans="1:2" x14ac:dyDescent="0.35">
      <c r="A1689" t="s">
        <v>8405</v>
      </c>
      <c r="B1689" s="18">
        <v>47</v>
      </c>
    </row>
    <row r="1690" spans="1:2" x14ac:dyDescent="0.35">
      <c r="A1690" t="s">
        <v>8405</v>
      </c>
      <c r="B1690" s="18">
        <v>15</v>
      </c>
    </row>
    <row r="1691" spans="1:2" x14ac:dyDescent="0.35">
      <c r="A1691" t="s">
        <v>8405</v>
      </c>
      <c r="B1691" s="18">
        <v>81</v>
      </c>
    </row>
    <row r="1692" spans="1:2" x14ac:dyDescent="0.35">
      <c r="A1692" t="s">
        <v>8405</v>
      </c>
      <c r="B1692" s="18">
        <v>122</v>
      </c>
    </row>
    <row r="1693" spans="1:2" x14ac:dyDescent="0.35">
      <c r="A1693" t="s">
        <v>8405</v>
      </c>
      <c r="B1693" s="18">
        <v>34</v>
      </c>
    </row>
    <row r="1694" spans="1:2" x14ac:dyDescent="0.35">
      <c r="A1694" t="s">
        <v>8405</v>
      </c>
      <c r="B1694" s="18">
        <v>207</v>
      </c>
    </row>
    <row r="1695" spans="1:2" x14ac:dyDescent="0.35">
      <c r="A1695" t="s">
        <v>8405</v>
      </c>
      <c r="B1695" s="18">
        <v>25</v>
      </c>
    </row>
    <row r="1696" spans="1:2" x14ac:dyDescent="0.35">
      <c r="A1696" t="s">
        <v>8405</v>
      </c>
      <c r="B1696" s="18">
        <v>72</v>
      </c>
    </row>
    <row r="1697" spans="1:2" x14ac:dyDescent="0.35">
      <c r="A1697" t="s">
        <v>8405</v>
      </c>
      <c r="B1697" s="18">
        <v>14</v>
      </c>
    </row>
    <row r="1698" spans="1:2" x14ac:dyDescent="0.35">
      <c r="A1698" t="s">
        <v>8405</v>
      </c>
      <c r="B1698" s="18">
        <v>15</v>
      </c>
    </row>
    <row r="1699" spans="1:2" x14ac:dyDescent="0.35">
      <c r="A1699" t="s">
        <v>8405</v>
      </c>
      <c r="B1699" s="18">
        <v>91</v>
      </c>
    </row>
    <row r="1700" spans="1:2" x14ac:dyDescent="0.35">
      <c r="A1700" t="s">
        <v>8405</v>
      </c>
      <c r="B1700" s="18">
        <v>24</v>
      </c>
    </row>
    <row r="1701" spans="1:2" x14ac:dyDescent="0.35">
      <c r="A1701" t="s">
        <v>8405</v>
      </c>
      <c r="B1701" s="18">
        <v>27</v>
      </c>
    </row>
    <row r="1702" spans="1:2" x14ac:dyDescent="0.35">
      <c r="A1702" t="s">
        <v>8405</v>
      </c>
      <c r="B1702" s="18">
        <v>47</v>
      </c>
    </row>
    <row r="1703" spans="1:2" x14ac:dyDescent="0.35">
      <c r="A1703" t="s">
        <v>8405</v>
      </c>
      <c r="B1703" s="18">
        <v>44</v>
      </c>
    </row>
    <row r="1704" spans="1:2" x14ac:dyDescent="0.35">
      <c r="A1704" t="s">
        <v>8405</v>
      </c>
      <c r="B1704" s="18">
        <v>72</v>
      </c>
    </row>
    <row r="1705" spans="1:2" x14ac:dyDescent="0.35">
      <c r="A1705" t="s">
        <v>8405</v>
      </c>
      <c r="B1705" s="18">
        <v>63</v>
      </c>
    </row>
    <row r="1706" spans="1:2" x14ac:dyDescent="0.35">
      <c r="A1706" t="s">
        <v>8405</v>
      </c>
      <c r="B1706" s="18">
        <v>88</v>
      </c>
    </row>
    <row r="1707" spans="1:2" x14ac:dyDescent="0.35">
      <c r="A1707" t="s">
        <v>8405</v>
      </c>
      <c r="B1707" s="18">
        <v>70</v>
      </c>
    </row>
    <row r="1708" spans="1:2" x14ac:dyDescent="0.35">
      <c r="A1708" t="s">
        <v>8405</v>
      </c>
      <c r="B1708" s="18">
        <v>50</v>
      </c>
    </row>
    <row r="1709" spans="1:2" x14ac:dyDescent="0.35">
      <c r="A1709" t="s">
        <v>8405</v>
      </c>
      <c r="B1709" s="18">
        <v>35</v>
      </c>
    </row>
    <row r="1710" spans="1:2" x14ac:dyDescent="0.35">
      <c r="A1710" t="s">
        <v>8405</v>
      </c>
      <c r="B1710" s="18">
        <v>175</v>
      </c>
    </row>
    <row r="1711" spans="1:2" x14ac:dyDescent="0.35">
      <c r="A1711" t="s">
        <v>8405</v>
      </c>
      <c r="B1711" s="18">
        <v>20</v>
      </c>
    </row>
    <row r="1712" spans="1:2" x14ac:dyDescent="0.35">
      <c r="A1712" t="s">
        <v>8405</v>
      </c>
      <c r="B1712" s="18">
        <v>54</v>
      </c>
    </row>
    <row r="1713" spans="1:2" x14ac:dyDescent="0.35">
      <c r="A1713" t="s">
        <v>8405</v>
      </c>
      <c r="B1713" s="18">
        <v>20</v>
      </c>
    </row>
    <row r="1714" spans="1:2" x14ac:dyDescent="0.35">
      <c r="A1714" t="s">
        <v>8405</v>
      </c>
      <c r="B1714" s="18">
        <v>57</v>
      </c>
    </row>
    <row r="1715" spans="1:2" x14ac:dyDescent="0.35">
      <c r="A1715" t="s">
        <v>8405</v>
      </c>
      <c r="B1715" s="18">
        <v>31</v>
      </c>
    </row>
    <row r="1716" spans="1:2" x14ac:dyDescent="0.35">
      <c r="A1716" t="s">
        <v>8405</v>
      </c>
      <c r="B1716" s="18">
        <v>31</v>
      </c>
    </row>
    <row r="1717" spans="1:2" x14ac:dyDescent="0.35">
      <c r="A1717" t="s">
        <v>8405</v>
      </c>
      <c r="B1717" s="18">
        <v>45</v>
      </c>
    </row>
    <row r="1718" spans="1:2" x14ac:dyDescent="0.35">
      <c r="A1718" t="s">
        <v>8405</v>
      </c>
      <c r="B1718" s="18">
        <v>41</v>
      </c>
    </row>
    <row r="1719" spans="1:2" x14ac:dyDescent="0.35">
      <c r="A1719" t="s">
        <v>8405</v>
      </c>
      <c r="B1719" s="18">
        <v>29</v>
      </c>
    </row>
    <row r="1720" spans="1:2" x14ac:dyDescent="0.35">
      <c r="A1720" t="s">
        <v>8405</v>
      </c>
      <c r="B1720" s="18">
        <v>58</v>
      </c>
    </row>
    <row r="1721" spans="1:2" x14ac:dyDescent="0.35">
      <c r="A1721" t="s">
        <v>8405</v>
      </c>
      <c r="B1721" s="18">
        <v>89</v>
      </c>
    </row>
    <row r="1722" spans="1:2" x14ac:dyDescent="0.35">
      <c r="A1722" t="s">
        <v>8405</v>
      </c>
      <c r="B1722" s="18">
        <v>125</v>
      </c>
    </row>
    <row r="1723" spans="1:2" x14ac:dyDescent="0.35">
      <c r="A1723" t="s">
        <v>8405</v>
      </c>
      <c r="B1723" s="18">
        <v>18</v>
      </c>
    </row>
    <row r="1724" spans="1:2" x14ac:dyDescent="0.35">
      <c r="A1724" t="s">
        <v>8405</v>
      </c>
      <c r="B1724" s="18">
        <v>32</v>
      </c>
    </row>
    <row r="1725" spans="1:2" x14ac:dyDescent="0.35">
      <c r="A1725" t="s">
        <v>8405</v>
      </c>
      <c r="B1725" s="18">
        <v>16</v>
      </c>
    </row>
    <row r="1726" spans="1:2" x14ac:dyDescent="0.35">
      <c r="A1726" t="s">
        <v>8405</v>
      </c>
      <c r="B1726" s="18">
        <v>38</v>
      </c>
    </row>
    <row r="1727" spans="1:2" x14ac:dyDescent="0.35">
      <c r="A1727" t="s">
        <v>8405</v>
      </c>
      <c r="B1727" s="18">
        <v>15</v>
      </c>
    </row>
    <row r="1728" spans="1:2" x14ac:dyDescent="0.35">
      <c r="A1728" t="s">
        <v>8405</v>
      </c>
      <c r="B1728" s="18">
        <v>23</v>
      </c>
    </row>
    <row r="1729" spans="1:2" x14ac:dyDescent="0.35">
      <c r="A1729" t="s">
        <v>8405</v>
      </c>
      <c r="B1729" s="18">
        <v>49</v>
      </c>
    </row>
    <row r="1730" spans="1:2" x14ac:dyDescent="0.35">
      <c r="A1730" t="s">
        <v>8405</v>
      </c>
      <c r="B1730" s="18">
        <v>10</v>
      </c>
    </row>
    <row r="1731" spans="1:2" x14ac:dyDescent="0.35">
      <c r="A1731" t="s">
        <v>8405</v>
      </c>
      <c r="B1731" s="18">
        <v>15</v>
      </c>
    </row>
    <row r="1732" spans="1:2" x14ac:dyDescent="0.35">
      <c r="A1732" t="s">
        <v>8405</v>
      </c>
      <c r="B1732" s="18">
        <v>57</v>
      </c>
    </row>
    <row r="1733" spans="1:2" x14ac:dyDescent="0.35">
      <c r="A1733" t="s">
        <v>8405</v>
      </c>
      <c r="B1733" s="18">
        <v>33</v>
      </c>
    </row>
    <row r="1734" spans="1:2" x14ac:dyDescent="0.35">
      <c r="A1734" t="s">
        <v>8405</v>
      </c>
      <c r="B1734" s="18">
        <v>9</v>
      </c>
    </row>
    <row r="1735" spans="1:2" x14ac:dyDescent="0.35">
      <c r="A1735" t="s">
        <v>8405</v>
      </c>
      <c r="B1735" s="18">
        <v>26</v>
      </c>
    </row>
    <row r="1736" spans="1:2" x14ac:dyDescent="0.35">
      <c r="A1736" t="s">
        <v>8405</v>
      </c>
      <c r="B1736" s="18">
        <v>69</v>
      </c>
    </row>
    <row r="1737" spans="1:2" x14ac:dyDescent="0.35">
      <c r="A1737" t="s">
        <v>8405</v>
      </c>
      <c r="B1737" s="18">
        <v>65</v>
      </c>
    </row>
    <row r="1738" spans="1:2" x14ac:dyDescent="0.35">
      <c r="A1738" t="s">
        <v>8405</v>
      </c>
      <c r="B1738" s="18">
        <v>83</v>
      </c>
    </row>
    <row r="1739" spans="1:2" x14ac:dyDescent="0.35">
      <c r="A1739" t="s">
        <v>8405</v>
      </c>
      <c r="B1739" s="18">
        <v>111</v>
      </c>
    </row>
    <row r="1740" spans="1:2" x14ac:dyDescent="0.35">
      <c r="A1740" t="s">
        <v>8405</v>
      </c>
      <c r="B1740" s="18">
        <v>46</v>
      </c>
    </row>
    <row r="1741" spans="1:2" x14ac:dyDescent="0.35">
      <c r="A1741" t="s">
        <v>8405</v>
      </c>
      <c r="B1741" s="18">
        <v>63</v>
      </c>
    </row>
    <row r="1742" spans="1:2" x14ac:dyDescent="0.35">
      <c r="A1742" t="s">
        <v>8405</v>
      </c>
      <c r="B1742" s="18">
        <v>9</v>
      </c>
    </row>
    <row r="1743" spans="1:2" x14ac:dyDescent="0.35">
      <c r="A1743" t="s">
        <v>8405</v>
      </c>
      <c r="B1743" s="18">
        <v>34</v>
      </c>
    </row>
    <row r="1744" spans="1:2" x14ac:dyDescent="0.35">
      <c r="A1744" t="s">
        <v>8405</v>
      </c>
      <c r="B1744" s="18">
        <v>112</v>
      </c>
    </row>
    <row r="1745" spans="1:2" x14ac:dyDescent="0.35">
      <c r="A1745" t="s">
        <v>8405</v>
      </c>
      <c r="B1745" s="18">
        <v>47</v>
      </c>
    </row>
    <row r="1746" spans="1:2" x14ac:dyDescent="0.35">
      <c r="A1746" t="s">
        <v>8405</v>
      </c>
      <c r="B1746" s="18">
        <v>38</v>
      </c>
    </row>
    <row r="1747" spans="1:2" x14ac:dyDescent="0.35">
      <c r="A1747" t="s">
        <v>8405</v>
      </c>
      <c r="B1747" s="18">
        <v>28</v>
      </c>
    </row>
    <row r="1748" spans="1:2" x14ac:dyDescent="0.35">
      <c r="A1748" t="s">
        <v>8405</v>
      </c>
      <c r="B1748" s="18">
        <v>78</v>
      </c>
    </row>
    <row r="1749" spans="1:2" x14ac:dyDescent="0.35">
      <c r="A1749" t="s">
        <v>8405</v>
      </c>
      <c r="B1749" s="18">
        <v>23</v>
      </c>
    </row>
    <row r="1750" spans="1:2" x14ac:dyDescent="0.35">
      <c r="A1750" t="s">
        <v>8405</v>
      </c>
      <c r="B1750" s="18">
        <v>40</v>
      </c>
    </row>
    <row r="1751" spans="1:2" x14ac:dyDescent="0.35">
      <c r="A1751" t="s">
        <v>8405</v>
      </c>
      <c r="B1751" s="18">
        <v>13</v>
      </c>
    </row>
    <row r="1752" spans="1:2" x14ac:dyDescent="0.35">
      <c r="A1752" t="s">
        <v>8405</v>
      </c>
      <c r="B1752" s="18">
        <v>18</v>
      </c>
    </row>
    <row r="1753" spans="1:2" x14ac:dyDescent="0.35">
      <c r="A1753" t="s">
        <v>8405</v>
      </c>
      <c r="B1753" s="18">
        <v>22</v>
      </c>
    </row>
    <row r="1754" spans="1:2" x14ac:dyDescent="0.35">
      <c r="A1754" t="s">
        <v>8405</v>
      </c>
      <c r="B1754" s="18">
        <v>79</v>
      </c>
    </row>
    <row r="1755" spans="1:2" x14ac:dyDescent="0.35">
      <c r="A1755" t="s">
        <v>8405</v>
      </c>
      <c r="B1755" s="18">
        <v>14</v>
      </c>
    </row>
    <row r="1756" spans="1:2" x14ac:dyDescent="0.35">
      <c r="A1756" t="s">
        <v>8405</v>
      </c>
      <c r="B1756" s="18">
        <v>51</v>
      </c>
    </row>
    <row r="1757" spans="1:2" x14ac:dyDescent="0.35">
      <c r="A1757" t="s">
        <v>8405</v>
      </c>
      <c r="B1757" s="18">
        <v>54</v>
      </c>
    </row>
    <row r="1758" spans="1:2" x14ac:dyDescent="0.35">
      <c r="A1758" t="s">
        <v>8405</v>
      </c>
      <c r="B1758" s="18">
        <v>70</v>
      </c>
    </row>
    <row r="1759" spans="1:2" x14ac:dyDescent="0.35">
      <c r="A1759" t="s">
        <v>8405</v>
      </c>
      <c r="B1759" s="18">
        <v>44</v>
      </c>
    </row>
    <row r="1760" spans="1:2" x14ac:dyDescent="0.35">
      <c r="A1760" t="s">
        <v>8405</v>
      </c>
      <c r="B1760" s="18">
        <v>55</v>
      </c>
    </row>
    <row r="1761" spans="1:2" x14ac:dyDescent="0.35">
      <c r="A1761" t="s">
        <v>8405</v>
      </c>
      <c r="B1761" s="18">
        <v>15</v>
      </c>
    </row>
    <row r="1762" spans="1:2" x14ac:dyDescent="0.35">
      <c r="A1762" t="s">
        <v>8405</v>
      </c>
      <c r="B1762" s="18">
        <v>27</v>
      </c>
    </row>
    <row r="1763" spans="1:2" x14ac:dyDescent="0.35">
      <c r="A1763" t="s">
        <v>8405</v>
      </c>
      <c r="B1763" s="18">
        <v>21</v>
      </c>
    </row>
    <row r="1764" spans="1:2" x14ac:dyDescent="0.35">
      <c r="A1764" t="s">
        <v>8405</v>
      </c>
      <c r="B1764" s="18">
        <v>162</v>
      </c>
    </row>
    <row r="1765" spans="1:2" x14ac:dyDescent="0.35">
      <c r="A1765" t="s">
        <v>8405</v>
      </c>
      <c r="B1765" s="18">
        <v>23</v>
      </c>
    </row>
    <row r="1766" spans="1:2" x14ac:dyDescent="0.35">
      <c r="A1766" t="s">
        <v>8405</v>
      </c>
      <c r="B1766" s="18">
        <v>72</v>
      </c>
    </row>
    <row r="1767" spans="1:2" x14ac:dyDescent="0.35">
      <c r="A1767" t="s">
        <v>8405</v>
      </c>
      <c r="B1767" s="18">
        <v>68</v>
      </c>
    </row>
    <row r="1768" spans="1:2" x14ac:dyDescent="0.35">
      <c r="A1768" t="s">
        <v>8405</v>
      </c>
      <c r="B1768" s="18">
        <v>20</v>
      </c>
    </row>
    <row r="1769" spans="1:2" x14ac:dyDescent="0.35">
      <c r="A1769" t="s">
        <v>8405</v>
      </c>
      <c r="B1769" s="18">
        <v>26</v>
      </c>
    </row>
    <row r="1770" spans="1:2" x14ac:dyDescent="0.35">
      <c r="A1770" t="s">
        <v>8405</v>
      </c>
      <c r="B1770" s="18">
        <v>72</v>
      </c>
    </row>
    <row r="1771" spans="1:2" x14ac:dyDescent="0.35">
      <c r="A1771" t="s">
        <v>8405</v>
      </c>
      <c r="B1771" s="18">
        <v>3</v>
      </c>
    </row>
    <row r="1772" spans="1:2" x14ac:dyDescent="0.35">
      <c r="A1772" t="s">
        <v>8405</v>
      </c>
      <c r="B1772" s="18">
        <v>18</v>
      </c>
    </row>
    <row r="1773" spans="1:2" x14ac:dyDescent="0.35">
      <c r="A1773" t="s">
        <v>8405</v>
      </c>
      <c r="B1773" s="18">
        <v>30</v>
      </c>
    </row>
    <row r="1774" spans="1:2" x14ac:dyDescent="0.35">
      <c r="A1774" t="s">
        <v>8405</v>
      </c>
      <c r="B1774" s="18">
        <v>23</v>
      </c>
    </row>
    <row r="1775" spans="1:2" x14ac:dyDescent="0.35">
      <c r="A1775" t="s">
        <v>8405</v>
      </c>
      <c r="B1775" s="18">
        <v>54</v>
      </c>
    </row>
    <row r="1776" spans="1:2" x14ac:dyDescent="0.35">
      <c r="A1776" t="s">
        <v>8405</v>
      </c>
      <c r="B1776" s="18">
        <v>26</v>
      </c>
    </row>
    <row r="1777" spans="1:2" x14ac:dyDescent="0.35">
      <c r="A1777" t="s">
        <v>8405</v>
      </c>
      <c r="B1777" s="18">
        <v>9</v>
      </c>
    </row>
    <row r="1778" spans="1:2" x14ac:dyDescent="0.35">
      <c r="A1778" t="s">
        <v>8405</v>
      </c>
      <c r="B1778" s="18">
        <v>27</v>
      </c>
    </row>
    <row r="1779" spans="1:2" x14ac:dyDescent="0.35">
      <c r="A1779" t="s">
        <v>8405</v>
      </c>
      <c r="B1779" s="18">
        <v>30</v>
      </c>
    </row>
    <row r="1780" spans="1:2" x14ac:dyDescent="0.35">
      <c r="A1780" t="s">
        <v>8405</v>
      </c>
      <c r="B1780" s="18">
        <v>52</v>
      </c>
    </row>
    <row r="1781" spans="1:2" x14ac:dyDescent="0.35">
      <c r="A1781" t="s">
        <v>8405</v>
      </c>
      <c r="B1781" s="18">
        <v>17</v>
      </c>
    </row>
    <row r="1782" spans="1:2" x14ac:dyDescent="0.35">
      <c r="A1782" t="s">
        <v>8405</v>
      </c>
      <c r="B1782" s="18">
        <v>19</v>
      </c>
    </row>
    <row r="1783" spans="1:2" x14ac:dyDescent="0.35">
      <c r="A1783" t="s">
        <v>8405</v>
      </c>
      <c r="B1783" s="18">
        <v>77</v>
      </c>
    </row>
    <row r="1784" spans="1:2" x14ac:dyDescent="0.35">
      <c r="A1784" t="s">
        <v>8405</v>
      </c>
      <c r="B1784" s="18">
        <v>21</v>
      </c>
    </row>
    <row r="1785" spans="1:2" x14ac:dyDescent="0.35">
      <c r="A1785" t="s">
        <v>8405</v>
      </c>
      <c r="B1785" s="18">
        <v>38</v>
      </c>
    </row>
    <row r="1786" spans="1:2" x14ac:dyDescent="0.35">
      <c r="A1786" t="s">
        <v>8405</v>
      </c>
      <c r="B1786" s="18">
        <v>28</v>
      </c>
    </row>
    <row r="1787" spans="1:2" x14ac:dyDescent="0.35">
      <c r="A1787" t="s">
        <v>8405</v>
      </c>
      <c r="B1787" s="18">
        <v>48</v>
      </c>
    </row>
    <row r="1788" spans="1:2" x14ac:dyDescent="0.35">
      <c r="A1788" t="s">
        <v>8405</v>
      </c>
      <c r="B1788" s="18">
        <v>46</v>
      </c>
    </row>
    <row r="1789" spans="1:2" x14ac:dyDescent="0.35">
      <c r="A1789" t="s">
        <v>8405</v>
      </c>
      <c r="B1789" s="18">
        <v>30</v>
      </c>
    </row>
    <row r="1790" spans="1:2" x14ac:dyDescent="0.35">
      <c r="A1790" t="s">
        <v>8405</v>
      </c>
      <c r="B1790" s="18">
        <v>64</v>
      </c>
    </row>
    <row r="1791" spans="1:2" x14ac:dyDescent="0.35">
      <c r="A1791" t="s">
        <v>8405</v>
      </c>
      <c r="B1791" s="18">
        <v>15</v>
      </c>
    </row>
    <row r="1792" spans="1:2" x14ac:dyDescent="0.35">
      <c r="A1792" t="s">
        <v>8405</v>
      </c>
      <c r="B1792" s="18">
        <v>41</v>
      </c>
    </row>
    <row r="1793" spans="1:2" x14ac:dyDescent="0.35">
      <c r="A1793" t="s">
        <v>8405</v>
      </c>
      <c r="B1793" s="18">
        <v>35</v>
      </c>
    </row>
    <row r="1794" spans="1:2" x14ac:dyDescent="0.35">
      <c r="A1794" t="s">
        <v>8405</v>
      </c>
      <c r="B1794" s="18">
        <v>45</v>
      </c>
    </row>
    <row r="1795" spans="1:2" x14ac:dyDescent="0.35">
      <c r="A1795" t="s">
        <v>8405</v>
      </c>
      <c r="B1795" s="18">
        <v>62</v>
      </c>
    </row>
    <row r="1796" spans="1:2" x14ac:dyDescent="0.35">
      <c r="A1796" t="s">
        <v>8405</v>
      </c>
      <c r="B1796" s="18">
        <v>22</v>
      </c>
    </row>
    <row r="1797" spans="1:2" x14ac:dyDescent="0.35">
      <c r="A1797" t="s">
        <v>8405</v>
      </c>
      <c r="B1797" s="18">
        <v>18</v>
      </c>
    </row>
    <row r="1798" spans="1:2" x14ac:dyDescent="0.35">
      <c r="A1798" t="s">
        <v>8405</v>
      </c>
      <c r="B1798" s="18">
        <v>12</v>
      </c>
    </row>
    <row r="1799" spans="1:2" x14ac:dyDescent="0.35">
      <c r="A1799" t="s">
        <v>8405</v>
      </c>
      <c r="B1799" s="18">
        <v>44</v>
      </c>
    </row>
    <row r="1800" spans="1:2" x14ac:dyDescent="0.35">
      <c r="A1800" t="s">
        <v>8405</v>
      </c>
      <c r="B1800" s="18">
        <v>27</v>
      </c>
    </row>
    <row r="1801" spans="1:2" x14ac:dyDescent="0.35">
      <c r="A1801" t="s">
        <v>8405</v>
      </c>
      <c r="B1801" s="18">
        <v>38</v>
      </c>
    </row>
    <row r="1802" spans="1:2" x14ac:dyDescent="0.35">
      <c r="A1802" t="s">
        <v>8405</v>
      </c>
      <c r="B1802" s="18">
        <v>28</v>
      </c>
    </row>
    <row r="1803" spans="1:2" x14ac:dyDescent="0.35">
      <c r="A1803" t="s">
        <v>8405</v>
      </c>
      <c r="B1803" s="18">
        <v>24</v>
      </c>
    </row>
    <row r="1804" spans="1:2" x14ac:dyDescent="0.35">
      <c r="A1804" t="s">
        <v>8405</v>
      </c>
      <c r="B1804" s="18">
        <v>65</v>
      </c>
    </row>
    <row r="1805" spans="1:2" x14ac:dyDescent="0.35">
      <c r="A1805" t="s">
        <v>8405</v>
      </c>
      <c r="B1805" s="18">
        <v>46</v>
      </c>
    </row>
    <row r="1806" spans="1:2" x14ac:dyDescent="0.35">
      <c r="A1806" t="s">
        <v>8405</v>
      </c>
      <c r="B1806" s="18">
        <v>85</v>
      </c>
    </row>
    <row r="1807" spans="1:2" x14ac:dyDescent="0.35">
      <c r="A1807" t="s">
        <v>8405</v>
      </c>
      <c r="B1807" s="18">
        <v>66</v>
      </c>
    </row>
    <row r="1808" spans="1:2" x14ac:dyDescent="0.35">
      <c r="A1808" t="s">
        <v>8405</v>
      </c>
      <c r="B1808" s="18">
        <v>165</v>
      </c>
    </row>
    <row r="1809" spans="1:2" x14ac:dyDescent="0.35">
      <c r="A1809" t="s">
        <v>8405</v>
      </c>
      <c r="B1809" s="18">
        <v>17</v>
      </c>
    </row>
    <row r="1810" spans="1:2" x14ac:dyDescent="0.35">
      <c r="A1810" t="s">
        <v>8405</v>
      </c>
      <c r="B1810" s="18">
        <v>3</v>
      </c>
    </row>
    <row r="1811" spans="1:2" x14ac:dyDescent="0.35">
      <c r="A1811" t="s">
        <v>8405</v>
      </c>
      <c r="B1811" s="18">
        <v>17</v>
      </c>
    </row>
    <row r="1812" spans="1:2" x14ac:dyDescent="0.35">
      <c r="A1812" t="s">
        <v>8405</v>
      </c>
      <c r="B1812" s="18">
        <v>91</v>
      </c>
    </row>
    <row r="1813" spans="1:2" x14ac:dyDescent="0.35">
      <c r="A1813" t="s">
        <v>8405</v>
      </c>
      <c r="B1813" s="18">
        <v>67</v>
      </c>
    </row>
    <row r="1814" spans="1:2" x14ac:dyDescent="0.35">
      <c r="A1814" t="s">
        <v>8405</v>
      </c>
      <c r="B1814" s="18">
        <v>18</v>
      </c>
    </row>
    <row r="1815" spans="1:2" x14ac:dyDescent="0.35">
      <c r="A1815" t="s">
        <v>8405</v>
      </c>
      <c r="B1815" s="18">
        <v>21</v>
      </c>
    </row>
    <row r="1816" spans="1:2" x14ac:dyDescent="0.35">
      <c r="A1816" t="s">
        <v>8405</v>
      </c>
      <c r="B1816" s="18">
        <v>40</v>
      </c>
    </row>
    <row r="1817" spans="1:2" x14ac:dyDescent="0.35">
      <c r="A1817" t="s">
        <v>8405</v>
      </c>
      <c r="B1817" s="18">
        <v>78</v>
      </c>
    </row>
    <row r="1818" spans="1:2" x14ac:dyDescent="0.35">
      <c r="A1818" t="s">
        <v>8405</v>
      </c>
      <c r="B1818" s="18">
        <v>26</v>
      </c>
    </row>
    <row r="1819" spans="1:2" x14ac:dyDescent="0.35">
      <c r="A1819" t="s">
        <v>8405</v>
      </c>
      <c r="B1819" s="18">
        <v>14</v>
      </c>
    </row>
    <row r="1820" spans="1:2" x14ac:dyDescent="0.35">
      <c r="A1820" t="s">
        <v>8405</v>
      </c>
      <c r="B1820" s="18">
        <v>44</v>
      </c>
    </row>
    <row r="1821" spans="1:2" x14ac:dyDescent="0.35">
      <c r="A1821" t="s">
        <v>8405</v>
      </c>
      <c r="B1821" s="18">
        <v>9</v>
      </c>
    </row>
    <row r="1822" spans="1:2" x14ac:dyDescent="0.35">
      <c r="A1822" t="s">
        <v>8405</v>
      </c>
      <c r="B1822" s="18">
        <v>30</v>
      </c>
    </row>
    <row r="1823" spans="1:2" x14ac:dyDescent="0.35">
      <c r="A1823" t="s">
        <v>8405</v>
      </c>
      <c r="B1823" s="18">
        <v>45</v>
      </c>
    </row>
    <row r="1824" spans="1:2" x14ac:dyDescent="0.35">
      <c r="A1824" t="s">
        <v>8405</v>
      </c>
      <c r="B1824" s="18">
        <v>56</v>
      </c>
    </row>
    <row r="1825" spans="1:2" x14ac:dyDescent="0.35">
      <c r="A1825" t="s">
        <v>8405</v>
      </c>
      <c r="B1825" s="18">
        <v>46</v>
      </c>
    </row>
    <row r="1826" spans="1:2" x14ac:dyDescent="0.35">
      <c r="A1826" t="s">
        <v>8405</v>
      </c>
      <c r="B1826" s="18">
        <v>34</v>
      </c>
    </row>
    <row r="1827" spans="1:2" x14ac:dyDescent="0.35">
      <c r="A1827" t="s">
        <v>8405</v>
      </c>
      <c r="B1827" s="18">
        <v>98</v>
      </c>
    </row>
    <row r="1828" spans="1:2" x14ac:dyDescent="0.35">
      <c r="A1828" t="s">
        <v>8405</v>
      </c>
      <c r="B1828" s="18">
        <v>46</v>
      </c>
    </row>
    <row r="1829" spans="1:2" x14ac:dyDescent="0.35">
      <c r="A1829" t="s">
        <v>8405</v>
      </c>
      <c r="B1829" s="18">
        <v>10</v>
      </c>
    </row>
    <row r="1830" spans="1:2" x14ac:dyDescent="0.35">
      <c r="A1830" t="s">
        <v>8405</v>
      </c>
      <c r="B1830" s="18">
        <v>76</v>
      </c>
    </row>
    <row r="1831" spans="1:2" x14ac:dyDescent="0.35">
      <c r="A1831" t="s">
        <v>8405</v>
      </c>
      <c r="B1831" s="18">
        <v>104</v>
      </c>
    </row>
    <row r="1832" spans="1:2" x14ac:dyDescent="0.35">
      <c r="A1832" t="s">
        <v>8405</v>
      </c>
      <c r="B1832" s="18">
        <v>87</v>
      </c>
    </row>
    <row r="1833" spans="1:2" x14ac:dyDescent="0.35">
      <c r="A1833" t="s">
        <v>8405</v>
      </c>
      <c r="B1833" s="18">
        <v>29</v>
      </c>
    </row>
    <row r="1834" spans="1:2" x14ac:dyDescent="0.35">
      <c r="A1834" t="s">
        <v>8405</v>
      </c>
      <c r="B1834" s="18">
        <v>51</v>
      </c>
    </row>
    <row r="1835" spans="1:2" x14ac:dyDescent="0.35">
      <c r="A1835" t="s">
        <v>8405</v>
      </c>
      <c r="B1835" s="18">
        <v>12</v>
      </c>
    </row>
    <row r="1836" spans="1:2" x14ac:dyDescent="0.35">
      <c r="A1836" t="s">
        <v>8405</v>
      </c>
      <c r="B1836" s="18">
        <v>72</v>
      </c>
    </row>
    <row r="1837" spans="1:2" x14ac:dyDescent="0.35">
      <c r="A1837" t="s">
        <v>8405</v>
      </c>
      <c r="B1837" s="18">
        <v>21</v>
      </c>
    </row>
    <row r="1838" spans="1:2" x14ac:dyDescent="0.35">
      <c r="A1838" t="s">
        <v>8405</v>
      </c>
      <c r="B1838" s="18">
        <v>42</v>
      </c>
    </row>
    <row r="1839" spans="1:2" x14ac:dyDescent="0.35">
      <c r="A1839" t="s">
        <v>8405</v>
      </c>
      <c r="B1839" s="18">
        <v>71</v>
      </c>
    </row>
    <row r="1840" spans="1:2" x14ac:dyDescent="0.35">
      <c r="A1840" t="s">
        <v>8405</v>
      </c>
      <c r="B1840" s="18">
        <v>168</v>
      </c>
    </row>
    <row r="1841" spans="1:2" x14ac:dyDescent="0.35">
      <c r="A1841" t="s">
        <v>8405</v>
      </c>
      <c r="B1841" s="18">
        <v>19</v>
      </c>
    </row>
    <row r="1842" spans="1:2" x14ac:dyDescent="0.35">
      <c r="A1842" t="s">
        <v>8405</v>
      </c>
      <c r="B1842" s="18">
        <v>37</v>
      </c>
    </row>
    <row r="1843" spans="1:2" x14ac:dyDescent="0.35">
      <c r="A1843" t="s">
        <v>8405</v>
      </c>
      <c r="B1843" s="18">
        <v>36</v>
      </c>
    </row>
    <row r="1844" spans="1:2" x14ac:dyDescent="0.35">
      <c r="A1844" t="s">
        <v>8405</v>
      </c>
      <c r="B1844" s="18">
        <v>14</v>
      </c>
    </row>
    <row r="1845" spans="1:2" x14ac:dyDescent="0.35">
      <c r="A1845" t="s">
        <v>8405</v>
      </c>
      <c r="B1845" s="18">
        <v>18</v>
      </c>
    </row>
    <row r="1846" spans="1:2" x14ac:dyDescent="0.35">
      <c r="A1846" t="s">
        <v>8405</v>
      </c>
      <c r="B1846" s="18">
        <v>82</v>
      </c>
    </row>
    <row r="1847" spans="1:2" x14ac:dyDescent="0.35">
      <c r="A1847" t="s">
        <v>8405</v>
      </c>
      <c r="B1847" s="18">
        <v>43</v>
      </c>
    </row>
    <row r="1848" spans="1:2" x14ac:dyDescent="0.35">
      <c r="A1848" t="s">
        <v>8405</v>
      </c>
      <c r="B1848" s="18">
        <v>8</v>
      </c>
    </row>
    <row r="1849" spans="1:2" x14ac:dyDescent="0.35">
      <c r="A1849" t="s">
        <v>8405</v>
      </c>
      <c r="B1849" s="18">
        <v>45</v>
      </c>
    </row>
    <row r="1850" spans="1:2" x14ac:dyDescent="0.35">
      <c r="A1850" t="s">
        <v>8405</v>
      </c>
      <c r="B1850" s="18">
        <v>20</v>
      </c>
    </row>
    <row r="1851" spans="1:2" x14ac:dyDescent="0.35">
      <c r="A1851" t="s">
        <v>8405</v>
      </c>
      <c r="B1851" s="18">
        <v>31</v>
      </c>
    </row>
    <row r="1852" spans="1:2" x14ac:dyDescent="0.35">
      <c r="A1852" t="s">
        <v>8405</v>
      </c>
      <c r="B1852" s="18">
        <v>25</v>
      </c>
    </row>
    <row r="1853" spans="1:2" x14ac:dyDescent="0.35">
      <c r="A1853" t="s">
        <v>8405</v>
      </c>
      <c r="B1853" s="18">
        <v>14</v>
      </c>
    </row>
    <row r="1854" spans="1:2" x14ac:dyDescent="0.35">
      <c r="A1854" t="s">
        <v>8405</v>
      </c>
      <c r="B1854" s="18">
        <v>45</v>
      </c>
    </row>
    <row r="1855" spans="1:2" x14ac:dyDescent="0.35">
      <c r="A1855" t="s">
        <v>8405</v>
      </c>
      <c r="B1855" s="18">
        <v>20</v>
      </c>
    </row>
    <row r="1856" spans="1:2" x14ac:dyDescent="0.35">
      <c r="A1856" t="s">
        <v>8405</v>
      </c>
      <c r="B1856" s="18">
        <v>39</v>
      </c>
    </row>
    <row r="1857" spans="1:2" x14ac:dyDescent="0.35">
      <c r="A1857" t="s">
        <v>8405</v>
      </c>
      <c r="B1857" s="18">
        <v>16</v>
      </c>
    </row>
    <row r="1858" spans="1:2" x14ac:dyDescent="0.35">
      <c r="A1858" t="s">
        <v>8405</v>
      </c>
      <c r="B1858" s="18">
        <v>37</v>
      </c>
    </row>
    <row r="1859" spans="1:2" x14ac:dyDescent="0.35">
      <c r="A1859" t="s">
        <v>8405</v>
      </c>
      <c r="B1859" s="18">
        <v>14</v>
      </c>
    </row>
    <row r="1860" spans="1:2" x14ac:dyDescent="0.35">
      <c r="A1860" t="s">
        <v>8405</v>
      </c>
      <c r="B1860" s="18">
        <v>21</v>
      </c>
    </row>
    <row r="1861" spans="1:2" x14ac:dyDescent="0.35">
      <c r="A1861" t="s">
        <v>8405</v>
      </c>
      <c r="B1861" s="18">
        <v>69</v>
      </c>
    </row>
    <row r="1862" spans="1:2" x14ac:dyDescent="0.35">
      <c r="A1862" t="s">
        <v>8405</v>
      </c>
      <c r="B1862" s="18">
        <v>16</v>
      </c>
    </row>
    <row r="1863" spans="1:2" x14ac:dyDescent="0.35">
      <c r="A1863" t="s">
        <v>8405</v>
      </c>
      <c r="B1863" s="18">
        <v>55</v>
      </c>
    </row>
    <row r="1864" spans="1:2" x14ac:dyDescent="0.35">
      <c r="A1864" t="s">
        <v>8405</v>
      </c>
      <c r="B1864" s="18">
        <v>27</v>
      </c>
    </row>
    <row r="1865" spans="1:2" x14ac:dyDescent="0.35">
      <c r="A1865" t="s">
        <v>8405</v>
      </c>
      <c r="B1865" s="18">
        <v>36</v>
      </c>
    </row>
    <row r="1866" spans="1:2" x14ac:dyDescent="0.35">
      <c r="A1866" t="s">
        <v>8405</v>
      </c>
      <c r="B1866" s="18">
        <v>19</v>
      </c>
    </row>
    <row r="1867" spans="1:2" x14ac:dyDescent="0.35">
      <c r="A1867" t="s">
        <v>8405</v>
      </c>
      <c r="B1867" s="18">
        <v>12</v>
      </c>
    </row>
    <row r="1868" spans="1:2" x14ac:dyDescent="0.35">
      <c r="A1868" t="s">
        <v>8405</v>
      </c>
      <c r="B1868" s="18">
        <v>17</v>
      </c>
    </row>
    <row r="1869" spans="1:2" x14ac:dyDescent="0.35">
      <c r="A1869" t="s">
        <v>8405</v>
      </c>
      <c r="B1869" s="18">
        <v>114</v>
      </c>
    </row>
    <row r="1870" spans="1:2" x14ac:dyDescent="0.35">
      <c r="A1870" t="s">
        <v>8405</v>
      </c>
      <c r="B1870" s="18">
        <v>93</v>
      </c>
    </row>
    <row r="1871" spans="1:2" x14ac:dyDescent="0.35">
      <c r="A1871" t="s">
        <v>8405</v>
      </c>
      <c r="B1871" s="18">
        <v>36</v>
      </c>
    </row>
    <row r="1872" spans="1:2" x14ac:dyDescent="0.35">
      <c r="A1872" t="s">
        <v>8405</v>
      </c>
      <c r="B1872" s="18">
        <v>61</v>
      </c>
    </row>
    <row r="1873" spans="1:2" x14ac:dyDescent="0.35">
      <c r="A1873" t="s">
        <v>8405</v>
      </c>
      <c r="B1873" s="18">
        <v>47</v>
      </c>
    </row>
    <row r="1874" spans="1:2" x14ac:dyDescent="0.35">
      <c r="A1874" t="s">
        <v>8405</v>
      </c>
      <c r="B1874" s="18">
        <v>17</v>
      </c>
    </row>
    <row r="1875" spans="1:2" x14ac:dyDescent="0.35">
      <c r="A1875" t="s">
        <v>8405</v>
      </c>
      <c r="B1875" s="18">
        <v>63</v>
      </c>
    </row>
    <row r="1876" spans="1:2" x14ac:dyDescent="0.35">
      <c r="A1876" t="s">
        <v>8405</v>
      </c>
      <c r="B1876" s="18">
        <v>9</v>
      </c>
    </row>
    <row r="1877" spans="1:2" x14ac:dyDescent="0.35">
      <c r="A1877" t="s">
        <v>8405</v>
      </c>
      <c r="B1877" s="18">
        <v>30</v>
      </c>
    </row>
    <row r="1878" spans="1:2" x14ac:dyDescent="0.35">
      <c r="A1878" t="s">
        <v>8405</v>
      </c>
      <c r="B1878" s="18">
        <v>23</v>
      </c>
    </row>
    <row r="1879" spans="1:2" x14ac:dyDescent="0.35">
      <c r="A1879" t="s">
        <v>8405</v>
      </c>
      <c r="B1879" s="18">
        <v>33</v>
      </c>
    </row>
    <row r="1880" spans="1:2" x14ac:dyDescent="0.35">
      <c r="A1880" t="s">
        <v>8405</v>
      </c>
      <c r="B1880" s="18">
        <v>39</v>
      </c>
    </row>
    <row r="1881" spans="1:2" x14ac:dyDescent="0.35">
      <c r="A1881" t="s">
        <v>8405</v>
      </c>
      <c r="B1881" s="18">
        <v>17</v>
      </c>
    </row>
    <row r="1882" spans="1:2" x14ac:dyDescent="0.35">
      <c r="A1882" t="s">
        <v>8405</v>
      </c>
      <c r="B1882" s="18">
        <v>6</v>
      </c>
    </row>
    <row r="1883" spans="1:2" x14ac:dyDescent="0.35">
      <c r="A1883" t="s">
        <v>8405</v>
      </c>
      <c r="B1883" s="18">
        <v>39</v>
      </c>
    </row>
    <row r="1884" spans="1:2" x14ac:dyDescent="0.35">
      <c r="A1884" t="s">
        <v>8405</v>
      </c>
      <c r="B1884" s="18">
        <v>57</v>
      </c>
    </row>
    <row r="1885" spans="1:2" x14ac:dyDescent="0.35">
      <c r="A1885" t="s">
        <v>8405</v>
      </c>
      <c r="B1885" s="18">
        <v>56</v>
      </c>
    </row>
    <row r="1886" spans="1:2" x14ac:dyDescent="0.35">
      <c r="A1886" t="s">
        <v>8405</v>
      </c>
      <c r="B1886" s="18">
        <v>13</v>
      </c>
    </row>
    <row r="1887" spans="1:2" x14ac:dyDescent="0.35">
      <c r="A1887" t="s">
        <v>8405</v>
      </c>
      <c r="B1887" s="18">
        <v>95</v>
      </c>
    </row>
    <row r="1888" spans="1:2" x14ac:dyDescent="0.35">
      <c r="A1888" t="s">
        <v>8405</v>
      </c>
      <c r="B1888" s="18">
        <v>80</v>
      </c>
    </row>
    <row r="1889" spans="1:2" x14ac:dyDescent="0.35">
      <c r="A1889" t="s">
        <v>8405</v>
      </c>
      <c r="B1889" s="18">
        <v>133</v>
      </c>
    </row>
    <row r="1890" spans="1:2" x14ac:dyDescent="0.35">
      <c r="A1890" t="s">
        <v>8405</v>
      </c>
      <c r="B1890" s="18">
        <v>44</v>
      </c>
    </row>
    <row r="1891" spans="1:2" x14ac:dyDescent="0.35">
      <c r="A1891" t="s">
        <v>8405</v>
      </c>
      <c r="B1891" s="18">
        <v>30</v>
      </c>
    </row>
    <row r="1892" spans="1:2" x14ac:dyDescent="0.35">
      <c r="A1892" t="s">
        <v>8405</v>
      </c>
      <c r="B1892" s="18">
        <v>56</v>
      </c>
    </row>
    <row r="1893" spans="1:2" x14ac:dyDescent="0.35">
      <c r="A1893" t="s">
        <v>8405</v>
      </c>
      <c r="B1893" s="18">
        <v>66</v>
      </c>
    </row>
    <row r="1894" spans="1:2" x14ac:dyDescent="0.35">
      <c r="A1894" t="s">
        <v>8405</v>
      </c>
      <c r="B1894" s="18">
        <v>29</v>
      </c>
    </row>
    <row r="1895" spans="1:2" x14ac:dyDescent="0.35">
      <c r="A1895" t="s">
        <v>8405</v>
      </c>
      <c r="B1895" s="18">
        <v>72</v>
      </c>
    </row>
    <row r="1896" spans="1:2" x14ac:dyDescent="0.35">
      <c r="A1896" t="s">
        <v>8405</v>
      </c>
      <c r="B1896" s="18">
        <v>27</v>
      </c>
    </row>
    <row r="1897" spans="1:2" x14ac:dyDescent="0.35">
      <c r="A1897" t="s">
        <v>8405</v>
      </c>
      <c r="B1897" s="18">
        <v>10</v>
      </c>
    </row>
    <row r="1898" spans="1:2" x14ac:dyDescent="0.35">
      <c r="A1898" t="s">
        <v>8405</v>
      </c>
      <c r="B1898" s="18">
        <v>35</v>
      </c>
    </row>
    <row r="1899" spans="1:2" x14ac:dyDescent="0.35">
      <c r="A1899" t="s">
        <v>8405</v>
      </c>
      <c r="B1899" s="18">
        <v>29</v>
      </c>
    </row>
    <row r="1900" spans="1:2" x14ac:dyDescent="0.35">
      <c r="A1900" t="s">
        <v>8405</v>
      </c>
      <c r="B1900" s="18">
        <v>13</v>
      </c>
    </row>
    <row r="1901" spans="1:2" x14ac:dyDescent="0.35">
      <c r="A1901" t="s">
        <v>8405</v>
      </c>
      <c r="B1901" s="18">
        <v>72</v>
      </c>
    </row>
    <row r="1902" spans="1:2" x14ac:dyDescent="0.35">
      <c r="A1902" t="s">
        <v>8405</v>
      </c>
      <c r="B1902" s="18">
        <v>78</v>
      </c>
    </row>
    <row r="1903" spans="1:2" x14ac:dyDescent="0.35">
      <c r="A1903" t="s">
        <v>8405</v>
      </c>
      <c r="B1903" s="18">
        <v>49</v>
      </c>
    </row>
    <row r="1904" spans="1:2" x14ac:dyDescent="0.35">
      <c r="A1904" t="s">
        <v>8405</v>
      </c>
      <c r="B1904" s="18">
        <v>42</v>
      </c>
    </row>
    <row r="1905" spans="1:2" x14ac:dyDescent="0.35">
      <c r="A1905" t="s">
        <v>8405</v>
      </c>
      <c r="B1905" s="18">
        <v>35</v>
      </c>
    </row>
    <row r="1906" spans="1:2" x14ac:dyDescent="0.35">
      <c r="A1906" t="s">
        <v>8405</v>
      </c>
      <c r="B1906" s="18">
        <v>42</v>
      </c>
    </row>
    <row r="1907" spans="1:2" x14ac:dyDescent="0.35">
      <c r="A1907" t="s">
        <v>8405</v>
      </c>
      <c r="B1907" s="18">
        <v>42</v>
      </c>
    </row>
    <row r="1908" spans="1:2" x14ac:dyDescent="0.35">
      <c r="A1908" t="s">
        <v>8405</v>
      </c>
      <c r="B1908" s="18">
        <v>31</v>
      </c>
    </row>
    <row r="1909" spans="1:2" x14ac:dyDescent="0.35">
      <c r="A1909" t="s">
        <v>8405</v>
      </c>
      <c r="B1909" s="18">
        <v>38</v>
      </c>
    </row>
    <row r="1910" spans="1:2" x14ac:dyDescent="0.35">
      <c r="A1910" t="s">
        <v>8405</v>
      </c>
      <c r="B1910" s="18">
        <v>8</v>
      </c>
    </row>
    <row r="1911" spans="1:2" x14ac:dyDescent="0.35">
      <c r="A1911" t="s">
        <v>8405</v>
      </c>
      <c r="B1911" s="18">
        <v>39</v>
      </c>
    </row>
    <row r="1912" spans="1:2" x14ac:dyDescent="0.35">
      <c r="A1912" t="s">
        <v>8405</v>
      </c>
      <c r="B1912" s="18">
        <v>29</v>
      </c>
    </row>
    <row r="1913" spans="1:2" x14ac:dyDescent="0.35">
      <c r="A1913" t="s">
        <v>8405</v>
      </c>
      <c r="B1913" s="18">
        <v>72</v>
      </c>
    </row>
    <row r="1914" spans="1:2" x14ac:dyDescent="0.35">
      <c r="A1914" t="s">
        <v>8405</v>
      </c>
      <c r="B1914" s="18">
        <v>15</v>
      </c>
    </row>
    <row r="1915" spans="1:2" x14ac:dyDescent="0.35">
      <c r="A1915" t="s">
        <v>8405</v>
      </c>
      <c r="B1915" s="18">
        <v>33</v>
      </c>
    </row>
    <row r="1916" spans="1:2" x14ac:dyDescent="0.35">
      <c r="A1916" t="s">
        <v>8405</v>
      </c>
      <c r="B1916" s="18">
        <v>15</v>
      </c>
    </row>
    <row r="1917" spans="1:2" x14ac:dyDescent="0.35">
      <c r="A1917" t="s">
        <v>8405</v>
      </c>
      <c r="B1917" s="18">
        <v>19</v>
      </c>
    </row>
    <row r="1918" spans="1:2" x14ac:dyDescent="0.35">
      <c r="A1918" t="s">
        <v>8405</v>
      </c>
      <c r="B1918" s="18">
        <v>17</v>
      </c>
    </row>
    <row r="1919" spans="1:2" x14ac:dyDescent="0.35">
      <c r="A1919" t="s">
        <v>8405</v>
      </c>
      <c r="B1919" s="18">
        <v>44</v>
      </c>
    </row>
    <row r="1920" spans="1:2" x14ac:dyDescent="0.35">
      <c r="A1920" t="s">
        <v>8405</v>
      </c>
      <c r="B1920" s="18">
        <v>10</v>
      </c>
    </row>
    <row r="1921" spans="1:2" x14ac:dyDescent="0.35">
      <c r="A1921" t="s">
        <v>8405</v>
      </c>
      <c r="B1921" s="18">
        <v>46</v>
      </c>
    </row>
    <row r="1922" spans="1:2" x14ac:dyDescent="0.35">
      <c r="A1922" t="s">
        <v>8405</v>
      </c>
      <c r="B1922" s="18">
        <v>11</v>
      </c>
    </row>
    <row r="1923" spans="1:2" x14ac:dyDescent="0.35">
      <c r="A1923" t="s">
        <v>8405</v>
      </c>
      <c r="B1923" s="18">
        <v>13</v>
      </c>
    </row>
    <row r="1924" spans="1:2" x14ac:dyDescent="0.35">
      <c r="A1924" t="s">
        <v>8405</v>
      </c>
      <c r="B1924" s="18">
        <v>33</v>
      </c>
    </row>
    <row r="1925" spans="1:2" x14ac:dyDescent="0.35">
      <c r="A1925" t="s">
        <v>8405</v>
      </c>
      <c r="B1925" s="18">
        <v>28</v>
      </c>
    </row>
    <row r="1926" spans="1:2" x14ac:dyDescent="0.35">
      <c r="A1926" t="s">
        <v>8405</v>
      </c>
      <c r="B1926" s="18">
        <v>21</v>
      </c>
    </row>
    <row r="1927" spans="1:2" x14ac:dyDescent="0.35">
      <c r="A1927" t="s">
        <v>8405</v>
      </c>
      <c r="B1927" s="18">
        <v>13</v>
      </c>
    </row>
    <row r="1928" spans="1:2" x14ac:dyDescent="0.35">
      <c r="A1928" t="s">
        <v>8405</v>
      </c>
      <c r="B1928" s="18">
        <v>34</v>
      </c>
    </row>
    <row r="1929" spans="1:2" x14ac:dyDescent="0.35">
      <c r="A1929" t="s">
        <v>8405</v>
      </c>
      <c r="B1929" s="18">
        <v>80</v>
      </c>
    </row>
    <row r="1930" spans="1:2" x14ac:dyDescent="0.35">
      <c r="A1930" t="s">
        <v>8405</v>
      </c>
      <c r="B1930" s="18">
        <v>74</v>
      </c>
    </row>
    <row r="1931" spans="1:2" x14ac:dyDescent="0.35">
      <c r="A1931" t="s">
        <v>8405</v>
      </c>
      <c r="B1931" s="18">
        <v>7</v>
      </c>
    </row>
    <row r="1932" spans="1:2" x14ac:dyDescent="0.35">
      <c r="A1932" t="s">
        <v>8405</v>
      </c>
      <c r="B1932" s="18">
        <v>34</v>
      </c>
    </row>
    <row r="1933" spans="1:2" x14ac:dyDescent="0.35">
      <c r="A1933" t="s">
        <v>8405</v>
      </c>
      <c r="B1933" s="18">
        <v>86</v>
      </c>
    </row>
    <row r="1934" spans="1:2" x14ac:dyDescent="0.35">
      <c r="A1934" t="s">
        <v>8405</v>
      </c>
      <c r="B1934" s="18">
        <v>37</v>
      </c>
    </row>
    <row r="1935" spans="1:2" x14ac:dyDescent="0.35">
      <c r="A1935" t="s">
        <v>8405</v>
      </c>
      <c r="B1935" s="18">
        <v>18</v>
      </c>
    </row>
    <row r="1936" spans="1:2" x14ac:dyDescent="0.35">
      <c r="A1936" t="s">
        <v>8405</v>
      </c>
      <c r="B1936" s="18">
        <v>22</v>
      </c>
    </row>
    <row r="1937" spans="1:2" x14ac:dyDescent="0.35">
      <c r="A1937" t="s">
        <v>8405</v>
      </c>
      <c r="B1937" s="18">
        <v>26</v>
      </c>
    </row>
    <row r="1938" spans="1:2" x14ac:dyDescent="0.35">
      <c r="A1938" t="s">
        <v>8405</v>
      </c>
      <c r="B1938" s="18">
        <v>27</v>
      </c>
    </row>
    <row r="1939" spans="1:2" x14ac:dyDescent="0.35">
      <c r="A1939" t="s">
        <v>8405</v>
      </c>
      <c r="B1939" s="18">
        <v>8</v>
      </c>
    </row>
    <row r="1940" spans="1:2" x14ac:dyDescent="0.35">
      <c r="A1940" t="s">
        <v>8405</v>
      </c>
      <c r="B1940" s="18">
        <v>204</v>
      </c>
    </row>
    <row r="1941" spans="1:2" x14ac:dyDescent="0.35">
      <c r="A1941" t="s">
        <v>8405</v>
      </c>
      <c r="B1941" s="18">
        <v>46</v>
      </c>
    </row>
    <row r="1942" spans="1:2" x14ac:dyDescent="0.35">
      <c r="A1942" t="s">
        <v>8405</v>
      </c>
      <c r="B1942" s="18">
        <v>17</v>
      </c>
    </row>
    <row r="1943" spans="1:2" x14ac:dyDescent="0.35">
      <c r="A1943" t="s">
        <v>8405</v>
      </c>
      <c r="B1943" s="18">
        <v>28</v>
      </c>
    </row>
    <row r="1944" spans="1:2" x14ac:dyDescent="0.35">
      <c r="A1944" t="s">
        <v>8405</v>
      </c>
      <c r="B1944" s="18">
        <v>83</v>
      </c>
    </row>
    <row r="1945" spans="1:2" x14ac:dyDescent="0.35">
      <c r="A1945" t="s">
        <v>8405</v>
      </c>
      <c r="B1945" s="18">
        <v>13</v>
      </c>
    </row>
    <row r="1946" spans="1:2" x14ac:dyDescent="0.35">
      <c r="A1946" t="s">
        <v>8405</v>
      </c>
      <c r="B1946" s="18">
        <v>8</v>
      </c>
    </row>
    <row r="1947" spans="1:2" x14ac:dyDescent="0.35">
      <c r="A1947" t="s">
        <v>8405</v>
      </c>
      <c r="B1947" s="18">
        <v>32</v>
      </c>
    </row>
    <row r="1948" spans="1:2" x14ac:dyDescent="0.35">
      <c r="A1948" t="s">
        <v>8405</v>
      </c>
      <c r="B1948" s="18">
        <v>85</v>
      </c>
    </row>
    <row r="1949" spans="1:2" x14ac:dyDescent="0.35">
      <c r="A1949" t="s">
        <v>8405</v>
      </c>
      <c r="B1949" s="18">
        <v>29</v>
      </c>
    </row>
    <row r="1950" spans="1:2" x14ac:dyDescent="0.35">
      <c r="A1950" t="s">
        <v>8405</v>
      </c>
      <c r="B1950" s="18">
        <v>24</v>
      </c>
    </row>
    <row r="1951" spans="1:2" x14ac:dyDescent="0.35">
      <c r="A1951" t="s">
        <v>8405</v>
      </c>
      <c r="B1951" s="18">
        <v>8</v>
      </c>
    </row>
    <row r="1952" spans="1:2" x14ac:dyDescent="0.35">
      <c r="A1952" t="s">
        <v>8405</v>
      </c>
      <c r="B1952" s="18">
        <v>19</v>
      </c>
    </row>
    <row r="1953" spans="1:2" x14ac:dyDescent="0.35">
      <c r="A1953" t="s">
        <v>8405</v>
      </c>
      <c r="B1953" s="18">
        <v>336</v>
      </c>
    </row>
    <row r="1954" spans="1:2" x14ac:dyDescent="0.35">
      <c r="A1954" t="s">
        <v>8405</v>
      </c>
      <c r="B1954" s="18">
        <v>13</v>
      </c>
    </row>
    <row r="1955" spans="1:2" x14ac:dyDescent="0.35">
      <c r="A1955" t="s">
        <v>8405</v>
      </c>
      <c r="B1955" s="18">
        <v>42</v>
      </c>
    </row>
    <row r="1956" spans="1:2" x14ac:dyDescent="0.35">
      <c r="A1956" t="s">
        <v>8405</v>
      </c>
      <c r="B1956" s="18">
        <v>64</v>
      </c>
    </row>
    <row r="1957" spans="1:2" x14ac:dyDescent="0.35">
      <c r="A1957" t="s">
        <v>8405</v>
      </c>
      <c r="B1957" s="18">
        <v>25</v>
      </c>
    </row>
    <row r="1958" spans="1:2" x14ac:dyDescent="0.35">
      <c r="A1958" t="s">
        <v>8405</v>
      </c>
      <c r="B1958" s="18">
        <v>20</v>
      </c>
    </row>
    <row r="1959" spans="1:2" x14ac:dyDescent="0.35">
      <c r="A1959" t="s">
        <v>8405</v>
      </c>
      <c r="B1959" s="18">
        <v>104</v>
      </c>
    </row>
    <row r="1960" spans="1:2" x14ac:dyDescent="0.35">
      <c r="A1960" t="s">
        <v>8405</v>
      </c>
      <c r="B1960" s="18">
        <v>53</v>
      </c>
    </row>
    <row r="1961" spans="1:2" x14ac:dyDescent="0.35">
      <c r="A1961" t="s">
        <v>8405</v>
      </c>
      <c r="B1961" s="18">
        <v>14</v>
      </c>
    </row>
    <row r="1962" spans="1:2" x14ac:dyDescent="0.35">
      <c r="A1962" t="s">
        <v>8405</v>
      </c>
      <c r="B1962" s="18">
        <v>20</v>
      </c>
    </row>
    <row r="1963" spans="1:2" x14ac:dyDescent="0.35">
      <c r="A1963" t="s">
        <v>8405</v>
      </c>
      <c r="B1963" s="18">
        <v>558</v>
      </c>
    </row>
    <row r="1964" spans="1:2" x14ac:dyDescent="0.35">
      <c r="A1964" t="s">
        <v>8405</v>
      </c>
      <c r="B1964" s="18">
        <v>22</v>
      </c>
    </row>
    <row r="1965" spans="1:2" x14ac:dyDescent="0.35">
      <c r="A1965" t="s">
        <v>8405</v>
      </c>
      <c r="B1965" s="18">
        <v>24</v>
      </c>
    </row>
    <row r="1966" spans="1:2" x14ac:dyDescent="0.35">
      <c r="A1966" t="s">
        <v>8405</v>
      </c>
      <c r="B1966" s="18">
        <v>74</v>
      </c>
    </row>
    <row r="1967" spans="1:2" x14ac:dyDescent="0.35">
      <c r="A1967" t="s">
        <v>8405</v>
      </c>
      <c r="B1967" s="18">
        <v>54</v>
      </c>
    </row>
    <row r="1968" spans="1:2" x14ac:dyDescent="0.35">
      <c r="A1968" t="s">
        <v>8405</v>
      </c>
      <c r="B1968" s="18">
        <v>31</v>
      </c>
    </row>
    <row r="1969" spans="1:2" x14ac:dyDescent="0.35">
      <c r="A1969" t="s">
        <v>8405</v>
      </c>
      <c r="B1969" s="18">
        <v>25</v>
      </c>
    </row>
    <row r="1970" spans="1:2" x14ac:dyDescent="0.35">
      <c r="A1970" t="s">
        <v>8405</v>
      </c>
      <c r="B1970" s="18">
        <v>17</v>
      </c>
    </row>
    <row r="1971" spans="1:2" x14ac:dyDescent="0.35">
      <c r="A1971" t="s">
        <v>8405</v>
      </c>
      <c r="B1971" s="18">
        <v>12</v>
      </c>
    </row>
    <row r="1972" spans="1:2" x14ac:dyDescent="0.35">
      <c r="A1972" t="s">
        <v>8405</v>
      </c>
      <c r="B1972" s="18">
        <v>38</v>
      </c>
    </row>
    <row r="1973" spans="1:2" x14ac:dyDescent="0.35">
      <c r="A1973" t="s">
        <v>8405</v>
      </c>
      <c r="B1973" s="18">
        <v>41</v>
      </c>
    </row>
    <row r="1974" spans="1:2" x14ac:dyDescent="0.35">
      <c r="A1974" t="s">
        <v>8405</v>
      </c>
      <c r="B1974" s="18">
        <v>19</v>
      </c>
    </row>
    <row r="1975" spans="1:2" x14ac:dyDescent="0.35">
      <c r="A1975" t="s">
        <v>8405</v>
      </c>
      <c r="B1975" s="18">
        <v>41</v>
      </c>
    </row>
    <row r="1976" spans="1:2" x14ac:dyDescent="0.35">
      <c r="A1976" t="s">
        <v>8405</v>
      </c>
      <c r="B1976" s="18">
        <v>26</v>
      </c>
    </row>
    <row r="1977" spans="1:2" x14ac:dyDescent="0.35">
      <c r="A1977" t="s">
        <v>8405</v>
      </c>
      <c r="B1977" s="18">
        <v>25</v>
      </c>
    </row>
    <row r="1978" spans="1:2" x14ac:dyDescent="0.35">
      <c r="A1978" t="s">
        <v>8405</v>
      </c>
      <c r="B1978" s="18">
        <v>9</v>
      </c>
    </row>
    <row r="1979" spans="1:2" x14ac:dyDescent="0.35">
      <c r="A1979" t="s">
        <v>8405</v>
      </c>
      <c r="B1979" s="18">
        <v>78</v>
      </c>
    </row>
    <row r="1980" spans="1:2" x14ac:dyDescent="0.35">
      <c r="A1980" t="s">
        <v>8405</v>
      </c>
      <c r="B1980" s="18">
        <v>45</v>
      </c>
    </row>
    <row r="1981" spans="1:2" x14ac:dyDescent="0.35">
      <c r="A1981" t="s">
        <v>8405</v>
      </c>
      <c r="B1981" s="18">
        <v>102</v>
      </c>
    </row>
    <row r="1982" spans="1:2" x14ac:dyDescent="0.35">
      <c r="A1982" t="s">
        <v>8405</v>
      </c>
      <c r="B1982" s="18">
        <v>5</v>
      </c>
    </row>
    <row r="1983" spans="1:2" x14ac:dyDescent="0.35">
      <c r="A1983" t="s">
        <v>8405</v>
      </c>
      <c r="B1983" s="18">
        <v>27</v>
      </c>
    </row>
    <row r="1984" spans="1:2" x14ac:dyDescent="0.35">
      <c r="A1984" t="s">
        <v>8405</v>
      </c>
      <c r="B1984" s="18">
        <v>37</v>
      </c>
    </row>
    <row r="1985" spans="1:2" x14ac:dyDescent="0.35">
      <c r="A1985" t="s">
        <v>8405</v>
      </c>
      <c r="B1985" s="18">
        <v>14</v>
      </c>
    </row>
    <row r="1986" spans="1:2" x14ac:dyDescent="0.35">
      <c r="A1986" t="s">
        <v>8405</v>
      </c>
      <c r="B1986" s="18">
        <v>27</v>
      </c>
    </row>
    <row r="1987" spans="1:2" x14ac:dyDescent="0.35">
      <c r="A1987" t="s">
        <v>8405</v>
      </c>
      <c r="B1987" s="18">
        <v>45</v>
      </c>
    </row>
    <row r="1988" spans="1:2" x14ac:dyDescent="0.35">
      <c r="A1988" t="s">
        <v>8405</v>
      </c>
      <c r="B1988" s="18">
        <v>49</v>
      </c>
    </row>
    <row r="1989" spans="1:2" x14ac:dyDescent="0.35">
      <c r="A1989" t="s">
        <v>8405</v>
      </c>
      <c r="B1989" s="18">
        <v>24</v>
      </c>
    </row>
    <row r="1990" spans="1:2" x14ac:dyDescent="0.35">
      <c r="A1990" t="s">
        <v>8405</v>
      </c>
      <c r="B1990" s="18">
        <v>112</v>
      </c>
    </row>
    <row r="1991" spans="1:2" x14ac:dyDescent="0.35">
      <c r="A1991" t="s">
        <v>8405</v>
      </c>
      <c r="B1991" s="18">
        <v>23</v>
      </c>
    </row>
    <row r="1992" spans="1:2" x14ac:dyDescent="0.35">
      <c r="A1992" t="s">
        <v>8405</v>
      </c>
      <c r="B1992" s="18">
        <v>54</v>
      </c>
    </row>
    <row r="1993" spans="1:2" x14ac:dyDescent="0.35">
      <c r="A1993" t="s">
        <v>8405</v>
      </c>
      <c r="B1993" s="18">
        <v>28</v>
      </c>
    </row>
    <row r="1994" spans="1:2" x14ac:dyDescent="0.35">
      <c r="A1994" t="s">
        <v>8405</v>
      </c>
      <c r="B1994" s="18">
        <v>11</v>
      </c>
    </row>
    <row r="1995" spans="1:2" x14ac:dyDescent="0.35">
      <c r="A1995" t="s">
        <v>8405</v>
      </c>
      <c r="B1995" s="18">
        <v>62</v>
      </c>
    </row>
    <row r="1996" spans="1:2" x14ac:dyDescent="0.35">
      <c r="A1996" t="s">
        <v>8405</v>
      </c>
      <c r="B1996" s="18">
        <v>73</v>
      </c>
    </row>
    <row r="1997" spans="1:2" x14ac:dyDescent="0.35">
      <c r="A1997" t="s">
        <v>8405</v>
      </c>
      <c r="B1997" s="18">
        <v>18</v>
      </c>
    </row>
    <row r="1998" spans="1:2" x14ac:dyDescent="0.35">
      <c r="A1998" t="s">
        <v>8405</v>
      </c>
      <c r="B1998" s="18">
        <v>35</v>
      </c>
    </row>
    <row r="1999" spans="1:2" x14ac:dyDescent="0.35">
      <c r="A1999" t="s">
        <v>8405</v>
      </c>
      <c r="B1999" s="18">
        <v>43</v>
      </c>
    </row>
    <row r="2000" spans="1:2" x14ac:dyDescent="0.35">
      <c r="A2000" t="s">
        <v>8405</v>
      </c>
      <c r="B2000" s="18">
        <v>36</v>
      </c>
    </row>
    <row r="2001" spans="1:2" x14ac:dyDescent="0.35">
      <c r="A2001" t="s">
        <v>8405</v>
      </c>
      <c r="B2001" s="18">
        <v>62</v>
      </c>
    </row>
    <row r="2002" spans="1:2" x14ac:dyDescent="0.35">
      <c r="A2002" t="s">
        <v>8405</v>
      </c>
      <c r="B2002" s="18">
        <v>15</v>
      </c>
    </row>
    <row r="2003" spans="1:2" x14ac:dyDescent="0.35">
      <c r="A2003" t="s">
        <v>8405</v>
      </c>
      <c r="B2003" s="18">
        <v>33</v>
      </c>
    </row>
    <row r="2004" spans="1:2" x14ac:dyDescent="0.35">
      <c r="A2004" t="s">
        <v>8405</v>
      </c>
      <c r="B2004" s="18">
        <v>27</v>
      </c>
    </row>
    <row r="2005" spans="1:2" x14ac:dyDescent="0.35">
      <c r="A2005" t="s">
        <v>8405</v>
      </c>
      <c r="B2005" s="18">
        <v>17</v>
      </c>
    </row>
    <row r="2006" spans="1:2" x14ac:dyDescent="0.35">
      <c r="A2006" t="s">
        <v>8405</v>
      </c>
      <c r="B2006" s="18">
        <v>4</v>
      </c>
    </row>
    <row r="2007" spans="1:2" x14ac:dyDescent="0.35">
      <c r="A2007" t="s">
        <v>8405</v>
      </c>
      <c r="B2007" s="18">
        <v>53</v>
      </c>
    </row>
    <row r="2008" spans="1:2" x14ac:dyDescent="0.35">
      <c r="A2008" t="s">
        <v>8405</v>
      </c>
      <c r="B2008" s="18">
        <v>49</v>
      </c>
    </row>
    <row r="2009" spans="1:2" x14ac:dyDescent="0.35">
      <c r="A2009" t="s">
        <v>8405</v>
      </c>
      <c r="B2009" s="18">
        <v>57</v>
      </c>
    </row>
    <row r="2010" spans="1:2" x14ac:dyDescent="0.35">
      <c r="A2010" t="s">
        <v>8405</v>
      </c>
      <c r="B2010" s="18">
        <v>69</v>
      </c>
    </row>
    <row r="2011" spans="1:2" x14ac:dyDescent="0.35">
      <c r="A2011" t="s">
        <v>8405</v>
      </c>
      <c r="B2011" s="18">
        <v>15</v>
      </c>
    </row>
    <row r="2012" spans="1:2" x14ac:dyDescent="0.35">
      <c r="A2012" t="s">
        <v>8405</v>
      </c>
      <c r="B2012" s="18">
        <v>64</v>
      </c>
    </row>
    <row r="2013" spans="1:2" x14ac:dyDescent="0.35">
      <c r="A2013" t="s">
        <v>8405</v>
      </c>
      <c r="B2013" s="18">
        <v>20</v>
      </c>
    </row>
    <row r="2014" spans="1:2" x14ac:dyDescent="0.35">
      <c r="A2014" t="s">
        <v>8405</v>
      </c>
      <c r="B2014" s="18">
        <v>27</v>
      </c>
    </row>
    <row r="2015" spans="1:2" x14ac:dyDescent="0.35">
      <c r="A2015" t="s">
        <v>8405</v>
      </c>
      <c r="B2015" s="18">
        <v>21</v>
      </c>
    </row>
    <row r="2016" spans="1:2" x14ac:dyDescent="0.35">
      <c r="A2016" t="s">
        <v>8405</v>
      </c>
      <c r="B2016" s="18">
        <v>31</v>
      </c>
    </row>
    <row r="2017" spans="1:2" x14ac:dyDescent="0.35">
      <c r="A2017" t="s">
        <v>8405</v>
      </c>
      <c r="B2017" s="18">
        <v>51</v>
      </c>
    </row>
    <row r="2018" spans="1:2" x14ac:dyDescent="0.35">
      <c r="A2018" t="s">
        <v>8405</v>
      </c>
      <c r="B2018" s="18">
        <v>57</v>
      </c>
    </row>
    <row r="2019" spans="1:2" x14ac:dyDescent="0.35">
      <c r="A2019" t="s">
        <v>8405</v>
      </c>
      <c r="B2019" s="18">
        <v>20</v>
      </c>
    </row>
    <row r="2020" spans="1:2" x14ac:dyDescent="0.35">
      <c r="A2020" t="s">
        <v>8405</v>
      </c>
      <c r="B2020" s="18">
        <v>71</v>
      </c>
    </row>
    <row r="2021" spans="1:2" x14ac:dyDescent="0.35">
      <c r="A2021" t="s">
        <v>8405</v>
      </c>
      <c r="B2021" s="18">
        <v>72</v>
      </c>
    </row>
    <row r="2022" spans="1:2" x14ac:dyDescent="0.35">
      <c r="A2022" t="s">
        <v>8405</v>
      </c>
      <c r="B2022" s="18">
        <v>45</v>
      </c>
    </row>
    <row r="2023" spans="1:2" x14ac:dyDescent="0.35">
      <c r="A2023" t="s">
        <v>8405</v>
      </c>
      <c r="B2023" s="18">
        <v>51</v>
      </c>
    </row>
    <row r="2024" spans="1:2" x14ac:dyDescent="0.35">
      <c r="A2024" t="s">
        <v>8405</v>
      </c>
      <c r="B2024" s="18">
        <v>56</v>
      </c>
    </row>
    <row r="2025" spans="1:2" x14ac:dyDescent="0.35">
      <c r="A2025" t="s">
        <v>8405</v>
      </c>
      <c r="B2025" s="18">
        <v>17</v>
      </c>
    </row>
    <row r="2026" spans="1:2" x14ac:dyDescent="0.35">
      <c r="A2026" t="s">
        <v>8405</v>
      </c>
      <c r="B2026" s="18">
        <v>197</v>
      </c>
    </row>
    <row r="2027" spans="1:2" x14ac:dyDescent="0.35">
      <c r="A2027" t="s">
        <v>8405</v>
      </c>
      <c r="B2027" s="18">
        <v>70</v>
      </c>
    </row>
    <row r="2028" spans="1:2" x14ac:dyDescent="0.35">
      <c r="A2028" t="s">
        <v>8405</v>
      </c>
      <c r="B2028" s="18">
        <v>21</v>
      </c>
    </row>
    <row r="2029" spans="1:2" x14ac:dyDescent="0.35">
      <c r="A2029" t="s">
        <v>8405</v>
      </c>
      <c r="B2029" s="18">
        <v>34</v>
      </c>
    </row>
    <row r="2030" spans="1:2" x14ac:dyDescent="0.35">
      <c r="A2030" t="s">
        <v>8405</v>
      </c>
      <c r="B2030" s="18">
        <v>39</v>
      </c>
    </row>
    <row r="2031" spans="1:2" x14ac:dyDescent="0.35">
      <c r="A2031" t="s">
        <v>8405</v>
      </c>
      <c r="B2031" s="18">
        <v>78</v>
      </c>
    </row>
    <row r="2032" spans="1:2" x14ac:dyDescent="0.35">
      <c r="A2032" t="s">
        <v>8405</v>
      </c>
      <c r="B2032" s="18">
        <v>48</v>
      </c>
    </row>
    <row r="2033" spans="1:2" x14ac:dyDescent="0.35">
      <c r="A2033" t="s">
        <v>8405</v>
      </c>
      <c r="B2033" s="18">
        <v>29</v>
      </c>
    </row>
    <row r="2034" spans="1:2" x14ac:dyDescent="0.35">
      <c r="A2034" t="s">
        <v>8405</v>
      </c>
      <c r="B2034" s="18">
        <v>73</v>
      </c>
    </row>
    <row r="2035" spans="1:2" x14ac:dyDescent="0.35">
      <c r="A2035" t="s">
        <v>8405</v>
      </c>
      <c r="B2035" s="18">
        <v>8</v>
      </c>
    </row>
    <row r="2036" spans="1:2" x14ac:dyDescent="0.35">
      <c r="A2036" t="s">
        <v>8405</v>
      </c>
      <c r="B2036" s="18">
        <v>17</v>
      </c>
    </row>
    <row r="2037" spans="1:2" x14ac:dyDescent="0.35">
      <c r="A2037" t="s">
        <v>8405</v>
      </c>
      <c r="B2037" s="18">
        <v>9</v>
      </c>
    </row>
    <row r="2038" spans="1:2" x14ac:dyDescent="0.35">
      <c r="A2038" t="s">
        <v>8405</v>
      </c>
      <c r="B2038" s="18">
        <v>17</v>
      </c>
    </row>
    <row r="2039" spans="1:2" x14ac:dyDescent="0.35">
      <c r="A2039" t="s">
        <v>8405</v>
      </c>
      <c r="B2039" s="18">
        <v>33</v>
      </c>
    </row>
    <row r="2040" spans="1:2" x14ac:dyDescent="0.35">
      <c r="A2040" t="s">
        <v>8405</v>
      </c>
      <c r="B2040" s="18">
        <v>38</v>
      </c>
    </row>
    <row r="2041" spans="1:2" x14ac:dyDescent="0.35">
      <c r="A2041" t="s">
        <v>8405</v>
      </c>
      <c r="B2041" s="18">
        <v>79</v>
      </c>
    </row>
    <row r="2042" spans="1:2" x14ac:dyDescent="0.35">
      <c r="A2042" t="s">
        <v>8405</v>
      </c>
      <c r="B2042" s="18">
        <v>46</v>
      </c>
    </row>
    <row r="2043" spans="1:2" x14ac:dyDescent="0.35">
      <c r="A2043" t="s">
        <v>8405</v>
      </c>
      <c r="B2043" s="18">
        <v>20</v>
      </c>
    </row>
    <row r="2044" spans="1:2" x14ac:dyDescent="0.35">
      <c r="A2044" t="s">
        <v>8405</v>
      </c>
      <c r="B2044" s="18">
        <v>20</v>
      </c>
    </row>
    <row r="2045" spans="1:2" x14ac:dyDescent="0.35">
      <c r="A2045" t="s">
        <v>8405</v>
      </c>
      <c r="B2045" s="18">
        <v>13</v>
      </c>
    </row>
    <row r="2046" spans="1:2" x14ac:dyDescent="0.35">
      <c r="A2046" t="s">
        <v>8405</v>
      </c>
      <c r="B2046" s="18">
        <v>22</v>
      </c>
    </row>
    <row r="2047" spans="1:2" x14ac:dyDescent="0.35">
      <c r="A2047" t="s">
        <v>8405</v>
      </c>
      <c r="B2047" s="18">
        <v>36</v>
      </c>
    </row>
    <row r="2048" spans="1:2" x14ac:dyDescent="0.35">
      <c r="A2048" t="s">
        <v>8405</v>
      </c>
      <c r="B2048" s="18">
        <v>40</v>
      </c>
    </row>
    <row r="2049" spans="1:2" x14ac:dyDescent="0.35">
      <c r="A2049" t="s">
        <v>8405</v>
      </c>
      <c r="B2049" s="18">
        <v>9</v>
      </c>
    </row>
    <row r="2050" spans="1:2" x14ac:dyDescent="0.35">
      <c r="A2050" t="s">
        <v>8405</v>
      </c>
      <c r="B2050" s="18">
        <v>19</v>
      </c>
    </row>
    <row r="2051" spans="1:2" x14ac:dyDescent="0.35">
      <c r="A2051" t="s">
        <v>8405</v>
      </c>
      <c r="B2051" s="18">
        <v>14</v>
      </c>
    </row>
    <row r="2052" spans="1:2" x14ac:dyDescent="0.35">
      <c r="A2052" t="s">
        <v>8405</v>
      </c>
      <c r="B2052" s="18">
        <v>38</v>
      </c>
    </row>
    <row r="2053" spans="1:2" x14ac:dyDescent="0.35">
      <c r="A2053" t="s">
        <v>8405</v>
      </c>
      <c r="B2053" s="18">
        <v>58</v>
      </c>
    </row>
    <row r="2054" spans="1:2" x14ac:dyDescent="0.35">
      <c r="A2054" t="s">
        <v>8405</v>
      </c>
      <c r="B2054" s="18">
        <v>28</v>
      </c>
    </row>
    <row r="2055" spans="1:2" x14ac:dyDescent="0.35">
      <c r="A2055" t="s">
        <v>8405</v>
      </c>
      <c r="B2055" s="18">
        <v>17</v>
      </c>
    </row>
    <row r="2056" spans="1:2" x14ac:dyDescent="0.35">
      <c r="A2056" t="s">
        <v>8405</v>
      </c>
      <c r="B2056" s="18">
        <v>12</v>
      </c>
    </row>
    <row r="2057" spans="1:2" x14ac:dyDescent="0.35">
      <c r="A2057" t="s">
        <v>8405</v>
      </c>
      <c r="B2057" s="18">
        <v>40</v>
      </c>
    </row>
    <row r="2058" spans="1:2" x14ac:dyDescent="0.35">
      <c r="A2058" t="s">
        <v>8405</v>
      </c>
      <c r="B2058" s="18">
        <v>57</v>
      </c>
    </row>
    <row r="2059" spans="1:2" x14ac:dyDescent="0.35">
      <c r="A2059" t="s">
        <v>8405</v>
      </c>
      <c r="B2059" s="18">
        <v>114</v>
      </c>
    </row>
    <row r="2060" spans="1:2" x14ac:dyDescent="0.35">
      <c r="A2060" t="s">
        <v>8405</v>
      </c>
      <c r="B2060" s="18">
        <v>31</v>
      </c>
    </row>
    <row r="2061" spans="1:2" x14ac:dyDescent="0.35">
      <c r="A2061" t="s">
        <v>8405</v>
      </c>
      <c r="B2061" s="18">
        <v>3</v>
      </c>
    </row>
    <row r="2062" spans="1:2" x14ac:dyDescent="0.35">
      <c r="A2062" t="s">
        <v>8405</v>
      </c>
      <c r="B2062" s="18">
        <v>16</v>
      </c>
    </row>
    <row r="2063" spans="1:2" x14ac:dyDescent="0.35">
      <c r="A2063" t="s">
        <v>8405</v>
      </c>
      <c r="B2063" s="18">
        <v>199</v>
      </c>
    </row>
    <row r="2064" spans="1:2" x14ac:dyDescent="0.35">
      <c r="A2064" t="s">
        <v>8405</v>
      </c>
      <c r="B2064" s="18">
        <v>31</v>
      </c>
    </row>
    <row r="2065" spans="1:2" x14ac:dyDescent="0.35">
      <c r="A2065" t="s">
        <v>8405</v>
      </c>
      <c r="B2065" s="18">
        <v>30</v>
      </c>
    </row>
    <row r="2066" spans="1:2" x14ac:dyDescent="0.35">
      <c r="A2066" t="s">
        <v>8405</v>
      </c>
      <c r="B2066" s="18">
        <v>34</v>
      </c>
    </row>
    <row r="2067" spans="1:2" x14ac:dyDescent="0.35">
      <c r="A2067" t="s">
        <v>8405</v>
      </c>
      <c r="B2067" s="18">
        <v>18</v>
      </c>
    </row>
    <row r="2068" spans="1:2" x14ac:dyDescent="0.35">
      <c r="A2068" t="s">
        <v>8405</v>
      </c>
      <c r="B2068" s="18">
        <v>67</v>
      </c>
    </row>
    <row r="2069" spans="1:2" x14ac:dyDescent="0.35">
      <c r="A2069" t="s">
        <v>8405</v>
      </c>
      <c r="B2069" s="18">
        <v>66</v>
      </c>
    </row>
    <row r="2070" spans="1:2" x14ac:dyDescent="0.35">
      <c r="A2070" t="s">
        <v>8405</v>
      </c>
      <c r="B2070" s="18">
        <v>23</v>
      </c>
    </row>
    <row r="2071" spans="1:2" x14ac:dyDescent="0.35">
      <c r="A2071" t="s">
        <v>8405</v>
      </c>
      <c r="B2071" s="18">
        <v>126</v>
      </c>
    </row>
    <row r="2072" spans="1:2" x14ac:dyDescent="0.35">
      <c r="A2072" t="s">
        <v>8405</v>
      </c>
      <c r="B2072" s="18">
        <v>6</v>
      </c>
    </row>
    <row r="2073" spans="1:2" x14ac:dyDescent="0.35">
      <c r="A2073" t="s">
        <v>8405</v>
      </c>
      <c r="B2073" s="18">
        <v>25</v>
      </c>
    </row>
    <row r="2074" spans="1:2" x14ac:dyDescent="0.35">
      <c r="A2074" t="s">
        <v>8405</v>
      </c>
      <c r="B2074" s="18">
        <v>39</v>
      </c>
    </row>
    <row r="2075" spans="1:2" x14ac:dyDescent="0.35">
      <c r="A2075" t="s">
        <v>8405</v>
      </c>
      <c r="B2075" s="18">
        <v>62</v>
      </c>
    </row>
    <row r="2076" spans="1:2" x14ac:dyDescent="0.35">
      <c r="A2076" t="s">
        <v>8405</v>
      </c>
      <c r="B2076" s="18">
        <v>31</v>
      </c>
    </row>
    <row r="2077" spans="1:2" x14ac:dyDescent="0.35">
      <c r="A2077" t="s">
        <v>8405</v>
      </c>
      <c r="B2077" s="18">
        <v>274</v>
      </c>
    </row>
    <row r="2078" spans="1:2" x14ac:dyDescent="0.35">
      <c r="A2078" t="s">
        <v>8405</v>
      </c>
      <c r="B2078" s="18">
        <v>17</v>
      </c>
    </row>
    <row r="2079" spans="1:2" x14ac:dyDescent="0.35">
      <c r="A2079" t="s">
        <v>8405</v>
      </c>
      <c r="B2079" s="18">
        <v>14</v>
      </c>
    </row>
    <row r="2080" spans="1:2" x14ac:dyDescent="0.35">
      <c r="A2080" t="s">
        <v>8405</v>
      </c>
      <c r="B2080" s="18">
        <v>60</v>
      </c>
    </row>
    <row r="2081" spans="1:2" x14ac:dyDescent="0.35">
      <c r="A2081" t="s">
        <v>8405</v>
      </c>
      <c r="B2081" s="18">
        <v>33</v>
      </c>
    </row>
    <row r="2082" spans="1:2" x14ac:dyDescent="0.35">
      <c r="A2082" t="s">
        <v>8405</v>
      </c>
      <c r="B2082" s="18">
        <v>78</v>
      </c>
    </row>
    <row r="2083" spans="1:2" x14ac:dyDescent="0.35">
      <c r="A2083" t="s">
        <v>8405</v>
      </c>
      <c r="B2083" s="18">
        <v>30</v>
      </c>
    </row>
    <row r="2084" spans="1:2" x14ac:dyDescent="0.35">
      <c r="A2084" t="s">
        <v>8405</v>
      </c>
      <c r="B2084" s="18">
        <v>136</v>
      </c>
    </row>
    <row r="2085" spans="1:2" x14ac:dyDescent="0.35">
      <c r="A2085" t="s">
        <v>8405</v>
      </c>
      <c r="B2085" s="18">
        <v>40</v>
      </c>
    </row>
    <row r="2086" spans="1:2" x14ac:dyDescent="0.35">
      <c r="A2086" t="s">
        <v>8405</v>
      </c>
      <c r="B2086" s="18">
        <v>18</v>
      </c>
    </row>
    <row r="2087" spans="1:2" x14ac:dyDescent="0.35">
      <c r="A2087" t="s">
        <v>8405</v>
      </c>
      <c r="B2087" s="18">
        <v>39</v>
      </c>
    </row>
    <row r="2088" spans="1:2" x14ac:dyDescent="0.35">
      <c r="A2088" t="s">
        <v>8405</v>
      </c>
      <c r="B2088" s="18">
        <v>21</v>
      </c>
    </row>
    <row r="2089" spans="1:2" x14ac:dyDescent="0.35">
      <c r="A2089" t="s">
        <v>8405</v>
      </c>
      <c r="B2089" s="18">
        <v>30</v>
      </c>
    </row>
    <row r="2090" spans="1:2" x14ac:dyDescent="0.35">
      <c r="A2090" t="s">
        <v>8405</v>
      </c>
      <c r="B2090" s="18">
        <v>27</v>
      </c>
    </row>
    <row r="2091" spans="1:2" x14ac:dyDescent="0.35">
      <c r="A2091" t="s">
        <v>8405</v>
      </c>
      <c r="B2091" s="18">
        <v>35</v>
      </c>
    </row>
    <row r="2092" spans="1:2" x14ac:dyDescent="0.35">
      <c r="A2092" t="s">
        <v>8405</v>
      </c>
      <c r="B2092" s="18">
        <v>13</v>
      </c>
    </row>
    <row r="2093" spans="1:2" x14ac:dyDescent="0.35">
      <c r="A2093" t="s">
        <v>8405</v>
      </c>
      <c r="B2093" s="18">
        <v>23</v>
      </c>
    </row>
    <row r="2094" spans="1:2" x14ac:dyDescent="0.35">
      <c r="A2094" t="s">
        <v>8405</v>
      </c>
      <c r="B2094" s="18">
        <v>39</v>
      </c>
    </row>
    <row r="2095" spans="1:2" x14ac:dyDescent="0.35">
      <c r="A2095" t="s">
        <v>8405</v>
      </c>
      <c r="B2095" s="18">
        <v>35</v>
      </c>
    </row>
    <row r="2096" spans="1:2" x14ac:dyDescent="0.35">
      <c r="A2096" t="s">
        <v>8405</v>
      </c>
      <c r="B2096" s="18">
        <v>27</v>
      </c>
    </row>
    <row r="2097" spans="1:2" x14ac:dyDescent="0.35">
      <c r="A2097" t="s">
        <v>8405</v>
      </c>
      <c r="B2097" s="18">
        <v>21</v>
      </c>
    </row>
    <row r="2098" spans="1:2" x14ac:dyDescent="0.35">
      <c r="A2098" t="s">
        <v>8405</v>
      </c>
      <c r="B2098" s="18">
        <v>104</v>
      </c>
    </row>
    <row r="2099" spans="1:2" x14ac:dyDescent="0.35">
      <c r="A2099" t="s">
        <v>8405</v>
      </c>
      <c r="B2099" s="18">
        <v>19</v>
      </c>
    </row>
    <row r="2100" spans="1:2" x14ac:dyDescent="0.35">
      <c r="A2100" t="s">
        <v>8405</v>
      </c>
      <c r="B2100" s="18">
        <v>97</v>
      </c>
    </row>
    <row r="2101" spans="1:2" x14ac:dyDescent="0.35">
      <c r="A2101" t="s">
        <v>8405</v>
      </c>
      <c r="B2101" s="18">
        <v>27</v>
      </c>
    </row>
    <row r="2102" spans="1:2" x14ac:dyDescent="0.35">
      <c r="A2102" t="s">
        <v>8405</v>
      </c>
      <c r="B2102" s="18">
        <v>24</v>
      </c>
    </row>
    <row r="2103" spans="1:2" x14ac:dyDescent="0.35">
      <c r="A2103" t="s">
        <v>8405</v>
      </c>
      <c r="B2103" s="18">
        <v>13</v>
      </c>
    </row>
    <row r="2104" spans="1:2" x14ac:dyDescent="0.35">
      <c r="A2104" t="s">
        <v>8405</v>
      </c>
      <c r="B2104" s="18">
        <v>46</v>
      </c>
    </row>
    <row r="2105" spans="1:2" x14ac:dyDescent="0.35">
      <c r="A2105" t="s">
        <v>8405</v>
      </c>
      <c r="B2105" s="18">
        <v>4</v>
      </c>
    </row>
    <row r="2106" spans="1:2" x14ac:dyDescent="0.35">
      <c r="A2106" t="s">
        <v>8405</v>
      </c>
      <c r="B2106" s="18">
        <v>40</v>
      </c>
    </row>
    <row r="2107" spans="1:2" x14ac:dyDescent="0.35">
      <c r="A2107" t="s">
        <v>8405</v>
      </c>
      <c r="B2107" s="18">
        <v>44</v>
      </c>
    </row>
    <row r="2108" spans="1:2" x14ac:dyDescent="0.35">
      <c r="A2108" t="s">
        <v>8405</v>
      </c>
      <c r="B2108" s="18">
        <v>35</v>
      </c>
    </row>
    <row r="2109" spans="1:2" x14ac:dyDescent="0.35">
      <c r="A2109" t="s">
        <v>8405</v>
      </c>
      <c r="B2109" s="18">
        <v>63</v>
      </c>
    </row>
    <row r="2110" spans="1:2" x14ac:dyDescent="0.35">
      <c r="A2110" t="s">
        <v>8405</v>
      </c>
      <c r="B2110" s="18">
        <v>89</v>
      </c>
    </row>
    <row r="2111" spans="1:2" x14ac:dyDescent="0.35">
      <c r="A2111" t="s">
        <v>8405</v>
      </c>
      <c r="B2111" s="18">
        <v>15</v>
      </c>
    </row>
    <row r="2112" spans="1:2" x14ac:dyDescent="0.35">
      <c r="A2112" t="s">
        <v>8405</v>
      </c>
      <c r="B2112" s="18">
        <v>46</v>
      </c>
    </row>
    <row r="2113" spans="1:2" x14ac:dyDescent="0.35">
      <c r="A2113" t="s">
        <v>8405</v>
      </c>
      <c r="B2113" s="18">
        <v>33</v>
      </c>
    </row>
    <row r="2114" spans="1:2" x14ac:dyDescent="0.35">
      <c r="A2114" t="s">
        <v>8405</v>
      </c>
      <c r="B2114" s="18">
        <v>52</v>
      </c>
    </row>
    <row r="2115" spans="1:2" x14ac:dyDescent="0.35">
      <c r="A2115" t="s">
        <v>8405</v>
      </c>
      <c r="B2115" s="18">
        <v>7</v>
      </c>
    </row>
    <row r="2116" spans="1:2" x14ac:dyDescent="0.35">
      <c r="A2116" t="s">
        <v>8405</v>
      </c>
      <c r="B2116" s="18">
        <v>28</v>
      </c>
    </row>
    <row r="2117" spans="1:2" x14ac:dyDescent="0.35">
      <c r="A2117" t="s">
        <v>8405</v>
      </c>
      <c r="B2117" s="18">
        <v>11</v>
      </c>
    </row>
    <row r="2118" spans="1:2" x14ac:dyDescent="0.35">
      <c r="A2118" t="s">
        <v>8405</v>
      </c>
      <c r="B2118" s="18">
        <v>15</v>
      </c>
    </row>
    <row r="2119" spans="1:2" x14ac:dyDescent="0.35">
      <c r="A2119" t="s">
        <v>8405</v>
      </c>
      <c r="B2119" s="18">
        <v>30</v>
      </c>
    </row>
    <row r="2120" spans="1:2" x14ac:dyDescent="0.35">
      <c r="A2120" t="s">
        <v>8405</v>
      </c>
      <c r="B2120" s="18">
        <v>27</v>
      </c>
    </row>
    <row r="2121" spans="1:2" x14ac:dyDescent="0.35">
      <c r="A2121" t="s">
        <v>8405</v>
      </c>
      <c r="B2121" s="18">
        <v>28</v>
      </c>
    </row>
    <row r="2122" spans="1:2" x14ac:dyDescent="0.35">
      <c r="A2122" t="s">
        <v>8405</v>
      </c>
      <c r="B2122" s="18">
        <v>17</v>
      </c>
    </row>
    <row r="2123" spans="1:2" x14ac:dyDescent="0.35">
      <c r="A2123" t="s">
        <v>8405</v>
      </c>
      <c r="B2123" s="18">
        <v>50</v>
      </c>
    </row>
    <row r="2124" spans="1:2" x14ac:dyDescent="0.35">
      <c r="A2124" t="s">
        <v>8405</v>
      </c>
      <c r="B2124" s="18">
        <v>26</v>
      </c>
    </row>
    <row r="2125" spans="1:2" x14ac:dyDescent="0.35">
      <c r="A2125" t="s">
        <v>8405</v>
      </c>
      <c r="B2125" s="18">
        <v>88</v>
      </c>
    </row>
    <row r="2126" spans="1:2" x14ac:dyDescent="0.35">
      <c r="A2126" t="s">
        <v>8405</v>
      </c>
      <c r="B2126" s="18">
        <v>91</v>
      </c>
    </row>
    <row r="2127" spans="1:2" x14ac:dyDescent="0.35">
      <c r="A2127" t="s">
        <v>8405</v>
      </c>
      <c r="B2127" s="18">
        <v>3</v>
      </c>
    </row>
    <row r="2128" spans="1:2" x14ac:dyDescent="0.35">
      <c r="A2128" t="s">
        <v>8405</v>
      </c>
      <c r="B2128" s="18">
        <v>28</v>
      </c>
    </row>
    <row r="2129" spans="1:2" x14ac:dyDescent="0.35">
      <c r="A2129" t="s">
        <v>8405</v>
      </c>
      <c r="B2129" s="18">
        <v>77</v>
      </c>
    </row>
    <row r="2130" spans="1:2" x14ac:dyDescent="0.35">
      <c r="A2130" t="s">
        <v>8405</v>
      </c>
      <c r="B2130" s="18">
        <v>27</v>
      </c>
    </row>
    <row r="2131" spans="1:2" x14ac:dyDescent="0.35">
      <c r="A2131" t="s">
        <v>8405</v>
      </c>
      <c r="B2131" s="18">
        <v>107</v>
      </c>
    </row>
    <row r="2132" spans="1:2" x14ac:dyDescent="0.35">
      <c r="A2132" t="s">
        <v>8405</v>
      </c>
      <c r="B2132" s="18">
        <v>96</v>
      </c>
    </row>
    <row r="2133" spans="1:2" x14ac:dyDescent="0.35">
      <c r="A2133" t="s">
        <v>8405</v>
      </c>
      <c r="B2133" s="18">
        <v>56</v>
      </c>
    </row>
    <row r="2134" spans="1:2" x14ac:dyDescent="0.35">
      <c r="A2134" t="s">
        <v>8405</v>
      </c>
      <c r="B2134" s="18">
        <v>58</v>
      </c>
    </row>
    <row r="2135" spans="1:2" x14ac:dyDescent="0.35">
      <c r="A2135" t="s">
        <v>8405</v>
      </c>
      <c r="B2135" s="18">
        <v>15</v>
      </c>
    </row>
    <row r="2136" spans="1:2" x14ac:dyDescent="0.35">
      <c r="A2136" t="s">
        <v>8405</v>
      </c>
      <c r="B2136" s="18">
        <v>20</v>
      </c>
    </row>
    <row r="2137" spans="1:2" x14ac:dyDescent="0.35">
      <c r="A2137" t="s">
        <v>8405</v>
      </c>
      <c r="B2137" s="18">
        <v>38</v>
      </c>
    </row>
    <row r="2138" spans="1:2" x14ac:dyDescent="0.35">
      <c r="A2138" t="s">
        <v>8405</v>
      </c>
      <c r="B2138" s="18">
        <v>33</v>
      </c>
    </row>
    <row r="2139" spans="1:2" x14ac:dyDescent="0.35">
      <c r="A2139" t="s">
        <v>8405</v>
      </c>
      <c r="B2139" s="18">
        <v>57</v>
      </c>
    </row>
    <row r="2140" spans="1:2" x14ac:dyDescent="0.35">
      <c r="A2140" t="s">
        <v>8405</v>
      </c>
      <c r="B2140" s="18">
        <v>25</v>
      </c>
    </row>
    <row r="2141" spans="1:2" x14ac:dyDescent="0.35">
      <c r="A2141" t="s">
        <v>8405</v>
      </c>
      <c r="B2141" s="18">
        <v>14</v>
      </c>
    </row>
    <row r="2142" spans="1:2" x14ac:dyDescent="0.35">
      <c r="A2142" t="s">
        <v>8405</v>
      </c>
      <c r="B2142" s="18">
        <v>94</v>
      </c>
    </row>
    <row r="2143" spans="1:2" x14ac:dyDescent="0.35">
      <c r="A2143" t="s">
        <v>8405</v>
      </c>
      <c r="B2143" s="18">
        <v>59</v>
      </c>
    </row>
    <row r="2144" spans="1:2" x14ac:dyDescent="0.35">
      <c r="A2144" t="s">
        <v>8405</v>
      </c>
      <c r="B2144" s="18">
        <v>36</v>
      </c>
    </row>
    <row r="2145" spans="1:2" x14ac:dyDescent="0.35">
      <c r="A2145" t="s">
        <v>8405</v>
      </c>
      <c r="B2145" s="18">
        <v>115</v>
      </c>
    </row>
    <row r="2146" spans="1:2" x14ac:dyDescent="0.35">
      <c r="A2146" t="s">
        <v>8405</v>
      </c>
      <c r="B2146" s="18">
        <v>30</v>
      </c>
    </row>
    <row r="2147" spans="1:2" x14ac:dyDescent="0.35">
      <c r="A2147" t="s">
        <v>8405</v>
      </c>
      <c r="B2147" s="18">
        <v>52</v>
      </c>
    </row>
    <row r="2148" spans="1:2" x14ac:dyDescent="0.35">
      <c r="A2148" t="s">
        <v>8405</v>
      </c>
      <c r="B2148" s="18">
        <v>27</v>
      </c>
    </row>
    <row r="2149" spans="1:2" x14ac:dyDescent="0.35">
      <c r="A2149" t="s">
        <v>8405</v>
      </c>
      <c r="B2149" s="18">
        <v>24</v>
      </c>
    </row>
    <row r="2150" spans="1:2" x14ac:dyDescent="0.35">
      <c r="A2150" t="s">
        <v>8405</v>
      </c>
      <c r="B2150" s="18">
        <v>10</v>
      </c>
    </row>
    <row r="2151" spans="1:2" x14ac:dyDescent="0.35">
      <c r="A2151" t="s">
        <v>8405</v>
      </c>
      <c r="B2151" s="18">
        <v>30</v>
      </c>
    </row>
    <row r="2152" spans="1:2" x14ac:dyDescent="0.35">
      <c r="A2152" t="s">
        <v>8405</v>
      </c>
      <c r="B2152" s="18">
        <v>71</v>
      </c>
    </row>
    <row r="2153" spans="1:2" x14ac:dyDescent="0.35">
      <c r="A2153" t="s">
        <v>8405</v>
      </c>
      <c r="B2153" s="18">
        <v>10</v>
      </c>
    </row>
    <row r="2154" spans="1:2" x14ac:dyDescent="0.35">
      <c r="A2154" t="s">
        <v>8405</v>
      </c>
      <c r="B2154" s="18">
        <v>24</v>
      </c>
    </row>
    <row r="2155" spans="1:2" x14ac:dyDescent="0.35">
      <c r="A2155" t="s">
        <v>8405</v>
      </c>
      <c r="B2155" s="18">
        <v>38</v>
      </c>
    </row>
    <row r="2156" spans="1:2" x14ac:dyDescent="0.35">
      <c r="A2156" t="s">
        <v>8405</v>
      </c>
      <c r="B2156" s="18">
        <v>26</v>
      </c>
    </row>
    <row r="2157" spans="1:2" x14ac:dyDescent="0.35">
      <c r="A2157" t="s">
        <v>8405</v>
      </c>
      <c r="B2157" s="18">
        <v>19</v>
      </c>
    </row>
    <row r="2158" spans="1:2" x14ac:dyDescent="0.35">
      <c r="A2158" t="s">
        <v>8405</v>
      </c>
      <c r="B2158" s="18">
        <v>11</v>
      </c>
    </row>
    <row r="2159" spans="1:2" x14ac:dyDescent="0.35">
      <c r="A2159" t="s">
        <v>8405</v>
      </c>
      <c r="B2159" s="18">
        <v>27</v>
      </c>
    </row>
    <row r="2160" spans="1:2" x14ac:dyDescent="0.35">
      <c r="A2160" t="s">
        <v>8405</v>
      </c>
      <c r="B2160" s="18">
        <v>34</v>
      </c>
    </row>
    <row r="2161" spans="1:2" x14ac:dyDescent="0.35">
      <c r="A2161" t="s">
        <v>8405</v>
      </c>
      <c r="B2161" s="18">
        <v>20</v>
      </c>
    </row>
    <row r="2162" spans="1:2" x14ac:dyDescent="0.35">
      <c r="A2162" t="s">
        <v>8405</v>
      </c>
      <c r="B2162" s="18">
        <v>37</v>
      </c>
    </row>
    <row r="2163" spans="1:2" x14ac:dyDescent="0.35">
      <c r="A2163" t="s">
        <v>8405</v>
      </c>
      <c r="B2163" s="18">
        <v>20</v>
      </c>
    </row>
    <row r="2164" spans="1:2" x14ac:dyDescent="0.35">
      <c r="A2164" t="s">
        <v>8405</v>
      </c>
      <c r="B2164" s="18">
        <v>10</v>
      </c>
    </row>
    <row r="2165" spans="1:2" x14ac:dyDescent="0.35">
      <c r="A2165" t="s">
        <v>8405</v>
      </c>
      <c r="B2165" s="18">
        <v>26</v>
      </c>
    </row>
    <row r="2166" spans="1:2" x14ac:dyDescent="0.35">
      <c r="A2166" t="s">
        <v>8405</v>
      </c>
      <c r="B2166" s="18">
        <v>20</v>
      </c>
    </row>
    <row r="2167" spans="1:2" x14ac:dyDescent="0.35">
      <c r="A2167" t="s">
        <v>8405</v>
      </c>
      <c r="B2167" s="18">
        <v>46</v>
      </c>
    </row>
    <row r="2168" spans="1:2" x14ac:dyDescent="0.35">
      <c r="A2168" t="s">
        <v>8405</v>
      </c>
      <c r="B2168" s="18">
        <v>76</v>
      </c>
    </row>
    <row r="2169" spans="1:2" x14ac:dyDescent="0.35">
      <c r="A2169" t="s">
        <v>8405</v>
      </c>
      <c r="B2169" s="18">
        <v>41</v>
      </c>
    </row>
    <row r="2170" spans="1:2" x14ac:dyDescent="0.35">
      <c r="A2170" t="s">
        <v>8405</v>
      </c>
      <c r="B2170" s="18">
        <v>7</v>
      </c>
    </row>
    <row r="2171" spans="1:2" x14ac:dyDescent="0.35">
      <c r="A2171" t="s">
        <v>8405</v>
      </c>
      <c r="B2171" s="18">
        <v>49</v>
      </c>
    </row>
    <row r="2172" spans="1:2" x14ac:dyDescent="0.35">
      <c r="A2172" t="s">
        <v>8405</v>
      </c>
      <c r="B2172" s="18">
        <v>26</v>
      </c>
    </row>
    <row r="2173" spans="1:2" x14ac:dyDescent="0.35">
      <c r="A2173" t="s">
        <v>8405</v>
      </c>
      <c r="B2173" s="18">
        <v>65</v>
      </c>
    </row>
    <row r="2174" spans="1:2" x14ac:dyDescent="0.35">
      <c r="A2174" t="s">
        <v>8405</v>
      </c>
      <c r="B2174" s="18">
        <v>28</v>
      </c>
    </row>
    <row r="2175" spans="1:2" x14ac:dyDescent="0.35">
      <c r="A2175" t="s">
        <v>8405</v>
      </c>
      <c r="B2175" s="18">
        <v>8</v>
      </c>
    </row>
    <row r="2176" spans="1:2" x14ac:dyDescent="0.35">
      <c r="A2176" t="s">
        <v>8405</v>
      </c>
      <c r="B2176" s="18">
        <v>3</v>
      </c>
    </row>
    <row r="2177" spans="1:2" x14ac:dyDescent="0.35">
      <c r="A2177" t="s">
        <v>8405</v>
      </c>
      <c r="B2177" s="18">
        <v>9</v>
      </c>
    </row>
    <row r="2178" spans="1:2" x14ac:dyDescent="0.35">
      <c r="A2178" t="s">
        <v>8405</v>
      </c>
      <c r="B2178" s="18">
        <v>9</v>
      </c>
    </row>
    <row r="2179" spans="1:2" x14ac:dyDescent="0.35">
      <c r="A2179" t="s">
        <v>8405</v>
      </c>
      <c r="B2179" s="18">
        <v>20</v>
      </c>
    </row>
    <row r="2180" spans="1:2" x14ac:dyDescent="0.35">
      <c r="A2180" t="s">
        <v>8405</v>
      </c>
      <c r="B2180" s="18">
        <v>57</v>
      </c>
    </row>
    <row r="2181" spans="1:2" x14ac:dyDescent="0.35">
      <c r="A2181" t="s">
        <v>8405</v>
      </c>
      <c r="B2181" s="18">
        <v>8</v>
      </c>
    </row>
    <row r="2182" spans="1:2" x14ac:dyDescent="0.35">
      <c r="A2182" t="s">
        <v>8405</v>
      </c>
      <c r="B2182" s="18">
        <v>14</v>
      </c>
    </row>
    <row r="2183" spans="1:2" x14ac:dyDescent="0.35">
      <c r="A2183" t="s">
        <v>8405</v>
      </c>
      <c r="B2183" s="18">
        <v>17</v>
      </c>
    </row>
    <row r="2184" spans="1:2" x14ac:dyDescent="0.35">
      <c r="A2184" t="s">
        <v>8405</v>
      </c>
      <c r="B2184" s="18">
        <v>100</v>
      </c>
    </row>
    <row r="2185" spans="1:2" x14ac:dyDescent="0.35">
      <c r="A2185" t="s">
        <v>8405</v>
      </c>
      <c r="B2185" s="18">
        <v>32</v>
      </c>
    </row>
    <row r="2186" spans="1:2" x14ac:dyDescent="0.35">
      <c r="A2186" t="s">
        <v>8405</v>
      </c>
      <c r="B2186" s="18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by  Category</vt:lpstr>
      <vt:lpstr>Pivot by SubCategory</vt:lpstr>
      <vt:lpstr>Pivot by Launch Date</vt:lpstr>
      <vt:lpstr>Details</vt:lpstr>
      <vt:lpstr>Goal Outcomes Bonus</vt:lpstr>
      <vt:lpstr>Backers 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Dee Nash</cp:lastModifiedBy>
  <dcterms:created xsi:type="dcterms:W3CDTF">2017-04-20T15:17:24Z</dcterms:created>
  <dcterms:modified xsi:type="dcterms:W3CDTF">2021-09-19T20:43:03Z</dcterms:modified>
</cp:coreProperties>
</file>