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/>
  </bookViews>
  <sheets>
    <sheet name="01.자금계획" sheetId="1" r:id="rId1"/>
    <sheet name="02.일정" sheetId="2" r:id="rId2"/>
    <sheet name="03.가전가구" sheetId="3" r:id="rId3"/>
    <sheet name="04.이사구조" sheetId="4" r:id="rId4"/>
  </sheets>
  <definedNames>
    <definedName name="_xlnm._FilterDatabase" localSheetId="1" hidden="1">'02.일정'!$B$2:$G$2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19" i="1"/>
  <c r="F19" i="1"/>
  <c r="C29" i="3" l="1"/>
  <c r="E19" i="1" l="1"/>
  <c r="C11" i="1"/>
  <c r="C7" i="1"/>
  <c r="D29" i="3" l="1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<sst xmlns="http://schemas.openxmlformats.org/spreadsheetml/2006/main" count="183" uniqueCount="155">
  <si>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</si>
  <si>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</si>
  <si>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</si>
  <si>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</si>
  <si>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</si>
  <si>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</si>
  <si>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</si>
  <si>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</si>
  <si>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</si>
  <si>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</si>
  <si>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</si>
  <si>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</si>
  <si>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</si>
  <si>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</si>
  <si>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</si>
  <si>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</si>
  <si>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</si>
  <si>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</si>
  <si>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</si>
  <si>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</si>
  <si>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이사비용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</si>
  <si>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</si>
  <si>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</si>
  <si>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</si>
  <si>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</si>
  <si>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</si>
  <si>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</si>
  <si>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</si>
  <si>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</si>
  <si>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</si>
  <si>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</si>
  <si>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</si>
  <si>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</si>
  <si>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</si>
  <si>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</si>
  <si>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</si>
  <si>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</si>
  <si>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</si>
  <si>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</si>
  <si>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</si>
  <si>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</si>
  <si>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</si>
  <si>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</si>
  <si>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</si>
  <si>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</si>
  <si>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</si>
  <si>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</si>
  <si>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</si>
  <si>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</si>
  <si>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</si>
  <si>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</si>
  <si>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</si>
  <si>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</si>
  <si>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</si>
  <si>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</si>
  <si>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</si>
  <si>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</si>
  <si>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</si>
  <si>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</si>
  <si>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</si>
  <si>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</si>
  <si>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</si>
  <si>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</si>
  <si>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</si>
  <si>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</si>
  <si>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</si>
  <si>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</si>
  <si>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</si>
  <si>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</si>
  <si>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</si>
  <si>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</si>
  <si>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</si>
  <si>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</si>
  <si>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</si>
  <si>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</si>
  <si>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12:30</t>
    <phoneticPr fontId="1" type="noConversion"/>
  </si>
  <si>
    <t>13:30</t>
    <phoneticPr fontId="1" type="noConversion"/>
  </si>
  <si>
    <t>신봉하나부동산</t>
    <phoneticPr fontId="1" type="noConversion"/>
  </si>
  <si>
    <t>살던곳 아파트키 전달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</si>
  <si>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</si>
  <si>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</si>
  <si>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14:00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</si>
  <si>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</si>
  <si>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</si>
  <si>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</si>
  <si>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</si>
  <si>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</si>
  <si>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</si>
  <si>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</si>
  <si>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</si>
  <si>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</si>
  <si>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</si>
  <si>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</si>
  <si>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</si>
  <si>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</si>
  <si>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반납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</si>
  <si>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</si>
  <si>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</si>
  <si>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</si>
  <si>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</si>
  <si>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</si>
  <si>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</si>
  <si>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</si>
  <si>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</si>
  <si>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</si>
  <si>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</si>
  <si>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</si>
  <si>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</si>
  <si>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</si>
  <si>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</si>
  <si>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</si>
  <si>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</si>
  <si>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</si>
  <si>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</si>
  <si>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</si>
  <si>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</si>
  <si>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</si>
  <si>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</si>
  <si>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</si>
  <si>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</si>
  <si>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</si>
  <si>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</si>
  <si>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</si>
  <si>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</si>
  <si>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</si>
  <si>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</si>
  <si>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</si>
  <si>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</si>
  <si>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</si>
  <si>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</si>
  <si>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</si>
  <si>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</si>
  <si>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5천5백 - 계약금 3천)</t>
    </r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</si>
  <si>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</si>
  <si>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</si>
  <si>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</si>
  <si>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</si>
  <si>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</si>
  <si>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</si>
  <si>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</si>
  <si>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</si>
  <si>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</si>
  <si>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</si>
  <si>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</si>
  <si>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</si>
  <si>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</si>
  <si>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</si>
  <si>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</si>
  <si>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</si>
  <si>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확보금액 (</t>
    </r>
    <r>
      <rPr>
        <b/>
        <sz val="9"/>
        <rFont val="맑은 고딕"/>
        <family val="3"/>
        <charset val="129"/>
        <scheme val="minor"/>
      </rPr>
      <t>담보대출 1억 4천 +</t>
    </r>
    <r>
      <rPr>
        <sz val="9"/>
        <color rgb="FF0070C0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 xml:space="preserve">계약보증금 3천 </t>
    </r>
    <r>
      <rPr>
        <b/>
        <sz val="9"/>
        <rFont val="맑은 고딕"/>
        <family val="3"/>
        <charset val="129"/>
        <scheme val="minor"/>
      </rPr>
      <t xml:space="preserve">+ </t>
    </r>
    <r>
      <rPr>
        <b/>
        <sz val="9"/>
        <color rgb="FF0070C0"/>
        <rFont val="맑은 고딕"/>
        <family val="3"/>
        <charset val="129"/>
        <scheme val="minor"/>
      </rPr>
      <t>전세잔금 1억5천2백</t>
    </r>
    <r>
      <rPr>
        <sz val="9"/>
        <color theme="1"/>
        <rFont val="맑은 고딕"/>
        <family val="2"/>
        <charset val="129"/>
        <scheme val="minor"/>
      </rPr>
      <t>)으로 처리</t>
    </r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</si>
  <si>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</si>
  <si>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</si>
  <si>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2020-02-20</t>
    <phoneticPr fontId="1" type="noConversion"/>
  </si>
  <si>
    <t>납입금액</t>
    <phoneticPr fontId="1" type="noConversion"/>
  </si>
  <si>
    <t>30만원 잔금.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</si>
</sst>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11" fillId="0" borderId="1" xfId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512483" y="1401237"/>
            <a:ext cx="2535767" cy="592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084232" y="946150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14445" y="94615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304800</xdr:colOff>
      <xdr:row>29</xdr:row>
      <xdr:rowOff>169331</xdr:rowOff>
    </xdr:from>
    <xdr:to>
      <xdr:col>16</xdr:col>
      <xdr:colOff>372533</xdr:colOff>
      <xdr:row>46</xdr:row>
      <xdr:rowOff>16934</xdr:rowOff>
    </xdr:to>
    <xdr:sp macro="" textlink="">
      <xdr:nvSpPr>
        <xdr:cNvPr id="130" name="모서리가 둥근 직사각형 129"/>
        <xdr:cNvSpPr/>
      </xdr:nvSpPr>
      <xdr:spPr>
        <a:xfrm>
          <a:off x="9677400" y="5079998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247862</xdr:colOff>
      <xdr:row>31</xdr:row>
      <xdr:rowOff>31750</xdr:rowOff>
    </xdr:from>
    <xdr:to>
      <xdr:col>7</xdr:col>
      <xdr:colOff>385445</xdr:colOff>
      <xdr:row>39</xdr:row>
      <xdr:rowOff>10584</xdr:rowOff>
    </xdr:to>
    <xdr:sp macro="" textlink="">
      <xdr:nvSpPr>
        <xdr:cNvPr id="131" name="모서리가 둥근 직사각형 130"/>
        <xdr:cNvSpPr/>
      </xdr:nvSpPr>
      <xdr:spPr>
        <a:xfrm>
          <a:off x="3719195" y="4624917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205318</xdr:colOff>
      <xdr:row>39</xdr:row>
      <xdr:rowOff>29632</xdr:rowOff>
    </xdr:from>
    <xdr:to>
      <xdr:col>7</xdr:col>
      <xdr:colOff>342901</xdr:colOff>
      <xdr:row>45</xdr:row>
      <xdr:rowOff>116417</xdr:rowOff>
    </xdr:to>
    <xdr:sp macro="" textlink="">
      <xdr:nvSpPr>
        <xdr:cNvPr id="132" name="모서리가 둥근 직사각형 131"/>
        <xdr:cNvSpPr/>
      </xdr:nvSpPr>
      <xdr:spPr>
        <a:xfrm>
          <a:off x="3676651" y="5808132"/>
          <a:ext cx="804333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6</xdr:col>
      <xdr:colOff>361951</xdr:colOff>
      <xdr:row>1</xdr:row>
      <xdr:rowOff>80433</xdr:rowOff>
    </xdr:from>
    <xdr:to>
      <xdr:col>7</xdr:col>
      <xdr:colOff>499534</xdr:colOff>
      <xdr:row>5</xdr:row>
      <xdr:rowOff>141819</xdr:rowOff>
    </xdr:to>
    <xdr:sp macro="" textlink="">
      <xdr:nvSpPr>
        <xdr:cNvPr id="135" name="모서리가 둥근 직사각형 134"/>
        <xdr:cNvSpPr/>
      </xdr:nvSpPr>
      <xdr:spPr>
        <a:xfrm>
          <a:off x="3833284" y="228600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6</xdr:col>
      <xdr:colOff>397935</xdr:colOff>
      <xdr:row>7</xdr:row>
      <xdr:rowOff>95250</xdr:rowOff>
    </xdr:from>
    <xdr:to>
      <xdr:col>8</xdr:col>
      <xdr:colOff>63501</xdr:colOff>
      <xdr:row>12</xdr:row>
      <xdr:rowOff>95251</xdr:rowOff>
    </xdr:to>
    <xdr:sp macro="" textlink="">
      <xdr:nvSpPr>
        <xdr:cNvPr id="136" name="모서리가 둥근 직사각형 135"/>
        <xdr:cNvSpPr/>
      </xdr:nvSpPr>
      <xdr:spPr>
        <a:xfrm>
          <a:off x="3869268" y="1132417"/>
          <a:ext cx="999066" cy="74083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10</xdr:col>
      <xdr:colOff>52918</xdr:colOff>
      <xdr:row>7</xdr:row>
      <xdr:rowOff>57149</xdr:rowOff>
    </xdr:from>
    <xdr:to>
      <xdr:col>11</xdr:col>
      <xdr:colOff>391584</xdr:colOff>
      <xdr:row>11</xdr:row>
      <xdr:rowOff>118535</xdr:rowOff>
    </xdr:to>
    <xdr:sp macro="" textlink="">
      <xdr:nvSpPr>
        <xdr:cNvPr id="137" name="모서리가 둥근 직사각형 136"/>
        <xdr:cNvSpPr/>
      </xdr:nvSpPr>
      <xdr:spPr>
        <a:xfrm>
          <a:off x="6191251" y="1094316"/>
          <a:ext cx="1005416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57151</xdr:colOff>
      <xdr:row>13</xdr:row>
      <xdr:rowOff>61381</xdr:rowOff>
    </xdr:from>
    <xdr:to>
      <xdr:col>11</xdr:col>
      <xdr:colOff>395817</xdr:colOff>
      <xdr:row>22</xdr:row>
      <xdr:rowOff>42332</xdr:rowOff>
    </xdr:to>
    <xdr:sp macro="" textlink="">
      <xdr:nvSpPr>
        <xdr:cNvPr id="150" name="모서리가 둥근 직사각형 149"/>
        <xdr:cNvSpPr/>
      </xdr:nvSpPr>
      <xdr:spPr>
        <a:xfrm>
          <a:off x="6195484" y="1987548"/>
          <a:ext cx="1005416" cy="13144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tabSelected="1" workbookViewId="0">
      <selection activeCell="L16" sqref="L16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78" t="s">
        <v>0</v>
      </c>
      <c r="C2" s="78"/>
      <c r="D2" s="78"/>
      <c r="E2" s="78"/>
      <c r="F2" s="78"/>
      <c r="G2" s="78"/>
      <c r="H2" s="78"/>
      <c r="I2" s="78"/>
      <c r="J2" s="78"/>
      <c r="L2" s="62" t="s">
        <v>1</v>
      </c>
      <c r="M2" s="63"/>
    </row>
    <row r="3" spans="2:13" x14ac:dyDescent="0.4">
      <c r="B3" s="6" t="s">
        <v>14</v>
      </c>
      <c r="C3" s="62" t="s">
        <v>15</v>
      </c>
      <c r="D3" s="63"/>
      <c r="E3" s="78" t="s">
        <v>4</v>
      </c>
      <c r="F3" s="78"/>
      <c r="G3" s="78"/>
      <c r="H3" s="78"/>
      <c r="I3" s="78"/>
      <c r="J3" s="78"/>
      <c r="L3" s="3" t="s">
        <v>7</v>
      </c>
      <c r="M3" s="5">
        <v>43200</v>
      </c>
    </row>
    <row r="4" spans="2:13" x14ac:dyDescent="0.4">
      <c r="B4" s="8" t="s">
        <v>5</v>
      </c>
      <c r="C4" s="64">
        <v>30500</v>
      </c>
      <c r="D4" s="65"/>
      <c r="E4" s="59"/>
      <c r="F4" s="59"/>
      <c r="G4" s="59"/>
      <c r="H4" s="59"/>
      <c r="I4" s="59"/>
      <c r="J4" s="59"/>
      <c r="L4" s="3" t="s">
        <v>2</v>
      </c>
      <c r="M4" s="4">
        <v>4300</v>
      </c>
    </row>
    <row r="5" spans="2:13" x14ac:dyDescent="0.4">
      <c r="B5" s="8" t="s">
        <v>6</v>
      </c>
      <c r="C5" s="64">
        <v>5500</v>
      </c>
      <c r="D5" s="65"/>
      <c r="E5" s="59"/>
      <c r="F5" s="59"/>
      <c r="G5" s="59"/>
      <c r="H5" s="59"/>
      <c r="I5" s="59"/>
      <c r="J5" s="59"/>
      <c r="L5" s="3" t="s">
        <v>3</v>
      </c>
      <c r="M5" s="4">
        <v>6700</v>
      </c>
    </row>
    <row r="6" spans="2:13" x14ac:dyDescent="0.4">
      <c r="B6" s="47" t="s">
        <v>148</v>
      </c>
      <c r="C6" s="60">
        <v>3000</v>
      </c>
      <c r="D6" s="61"/>
      <c r="E6" s="59" t="s">
        <v>100</v>
      </c>
      <c r="F6" s="59"/>
      <c r="G6" s="59"/>
      <c r="H6" s="59"/>
      <c r="I6" s="59"/>
      <c r="J6" s="59"/>
      <c r="L6" s="3" t="s">
        <v>17</v>
      </c>
      <c r="M6" s="4">
        <f>M4+M5</f>
        <v>11000</v>
      </c>
    </row>
    <row r="7" spans="2:13" x14ac:dyDescent="0.4">
      <c r="B7" s="8" t="s">
        <v>151</v>
      </c>
      <c r="C7" s="64">
        <f>C4-C5-C6</f>
        <v>22000</v>
      </c>
      <c r="D7" s="65"/>
      <c r="E7" s="59" t="s">
        <v>101</v>
      </c>
      <c r="F7" s="59"/>
      <c r="G7" s="59"/>
      <c r="H7" s="59"/>
      <c r="I7" s="59"/>
      <c r="J7" s="59"/>
      <c r="L7" s="3" t="s">
        <v>131</v>
      </c>
      <c r="M7" s="34">
        <f>M3-(M4+M5)</f>
        <v>32200</v>
      </c>
    </row>
    <row r="8" spans="2:13" x14ac:dyDescent="0.4">
      <c r="B8" s="19" t="s">
        <v>102</v>
      </c>
      <c r="C8" s="57">
        <v>4154</v>
      </c>
      <c r="D8" s="58"/>
      <c r="E8" s="59"/>
      <c r="F8" s="59"/>
      <c r="G8" s="59"/>
      <c r="H8" s="59"/>
      <c r="I8" s="59"/>
      <c r="J8" s="59"/>
      <c r="L8" s="18"/>
      <c r="M8" s="46"/>
    </row>
    <row r="9" spans="2:13" x14ac:dyDescent="0.4">
      <c r="B9" s="8" t="s">
        <v>103</v>
      </c>
      <c r="C9" s="57">
        <v>2650</v>
      </c>
      <c r="D9" s="58"/>
      <c r="E9" s="59"/>
      <c r="F9" s="59"/>
      <c r="G9" s="59"/>
      <c r="H9" s="59"/>
      <c r="I9" s="59"/>
      <c r="J9" s="59"/>
      <c r="L9" s="18"/>
      <c r="M9" s="17"/>
    </row>
    <row r="10" spans="2:13" x14ac:dyDescent="0.4">
      <c r="B10" s="8" t="s">
        <v>104</v>
      </c>
      <c r="C10" s="57">
        <v>400</v>
      </c>
      <c r="D10" s="58"/>
      <c r="E10" s="59"/>
      <c r="F10" s="59"/>
      <c r="G10" s="59"/>
      <c r="H10" s="59"/>
      <c r="I10" s="59"/>
      <c r="J10" s="59"/>
      <c r="L10" s="18"/>
      <c r="M10" s="17"/>
    </row>
    <row r="11" spans="2:13" x14ac:dyDescent="0.4">
      <c r="B11" s="7" t="s">
        <v>8</v>
      </c>
      <c r="C11" s="73">
        <f>C6+C7+C8+C9+C10</f>
        <v>32204</v>
      </c>
      <c r="D11" s="74"/>
      <c r="E11" s="59"/>
      <c r="F11" s="59"/>
      <c r="G11" s="59"/>
      <c r="H11" s="59"/>
      <c r="I11" s="59"/>
      <c r="J11" s="59"/>
    </row>
    <row r="12" spans="2:13" x14ac:dyDescent="0.4">
      <c r="B12" s="7" t="s">
        <v>18</v>
      </c>
      <c r="C12" s="73">
        <v>14000</v>
      </c>
      <c r="D12" s="74"/>
      <c r="E12" s="59"/>
      <c r="F12" s="59"/>
      <c r="G12" s="59"/>
      <c r="H12" s="59"/>
      <c r="I12" s="59"/>
      <c r="J12" s="59"/>
    </row>
    <row r="13" spans="2:13" x14ac:dyDescent="0.4">
      <c r="B13" s="7" t="s">
        <v>136</v>
      </c>
      <c r="C13" s="73">
        <v>3800</v>
      </c>
      <c r="D13" s="74"/>
      <c r="E13" s="59"/>
      <c r="F13" s="59"/>
      <c r="G13" s="59"/>
      <c r="H13" s="59"/>
      <c r="I13" s="59"/>
      <c r="J13" s="59"/>
    </row>
    <row r="14" spans="2:13" x14ac:dyDescent="0.4">
      <c r="B14" s="7" t="s">
        <v>23</v>
      </c>
      <c r="C14" s="75">
        <f>C11+C12</f>
        <v>46204</v>
      </c>
      <c r="D14" s="76"/>
      <c r="E14" s="59"/>
      <c r="F14" s="59"/>
      <c r="G14" s="59"/>
      <c r="H14" s="59"/>
      <c r="I14" s="59"/>
      <c r="J14" s="59"/>
    </row>
    <row r="16" spans="2:13" x14ac:dyDescent="0.4">
      <c r="B16" s="78" t="s">
        <v>16</v>
      </c>
      <c r="C16" s="78"/>
      <c r="D16" s="78"/>
      <c r="E16" s="78"/>
      <c r="F16" s="78"/>
      <c r="G16" s="78"/>
      <c r="H16" s="78"/>
      <c r="I16" s="78"/>
      <c r="J16" s="78"/>
    </row>
    <row r="17" spans="2:11" x14ac:dyDescent="0.4">
      <c r="B17" s="78" t="s">
        <v>14</v>
      </c>
      <c r="C17" s="69" t="s">
        <v>32</v>
      </c>
      <c r="D17" s="70"/>
      <c r="E17" s="78" t="s">
        <v>25</v>
      </c>
      <c r="F17" s="78"/>
      <c r="G17" s="78"/>
      <c r="H17" s="78"/>
      <c r="I17" s="78"/>
      <c r="J17" s="78" t="s">
        <v>4</v>
      </c>
    </row>
    <row r="18" spans="2:11" x14ac:dyDescent="0.4">
      <c r="B18" s="78"/>
      <c r="C18" s="71"/>
      <c r="D18" s="72"/>
      <c r="E18" s="16" t="s">
        <v>33</v>
      </c>
      <c r="F18" s="55" t="s">
        <v>147</v>
      </c>
      <c r="G18" s="6" t="s">
        <v>146</v>
      </c>
      <c r="H18" s="6" t="s">
        <v>24</v>
      </c>
      <c r="I18" s="6" t="s">
        <v>144</v>
      </c>
      <c r="J18" s="78"/>
    </row>
    <row r="19" spans="2:11" x14ac:dyDescent="0.4">
      <c r="B19" s="78"/>
      <c r="C19" s="16" t="s">
        <v>30</v>
      </c>
      <c r="D19" s="16" t="s">
        <v>31</v>
      </c>
      <c r="E19" s="12">
        <f>C8+C9+C10</f>
        <v>7204</v>
      </c>
      <c r="F19" s="12">
        <f>C6</f>
        <v>3000</v>
      </c>
      <c r="G19" s="12">
        <f>C7</f>
        <v>22000</v>
      </c>
      <c r="H19" s="13">
        <f>C12</f>
        <v>14000</v>
      </c>
      <c r="I19" s="13">
        <f>C13</f>
        <v>3800</v>
      </c>
      <c r="J19" s="78"/>
    </row>
    <row r="20" spans="2:11" x14ac:dyDescent="0.4">
      <c r="B20" s="24" t="s">
        <v>11</v>
      </c>
      <c r="C20" s="25">
        <v>1000</v>
      </c>
      <c r="D20" s="26" t="s">
        <v>29</v>
      </c>
      <c r="E20" s="44">
        <f>E19-C20</f>
        <v>6204</v>
      </c>
      <c r="F20" s="9"/>
      <c r="G20" s="9"/>
      <c r="H20" s="10"/>
      <c r="I20" s="10"/>
      <c r="J20" s="14" t="s">
        <v>26</v>
      </c>
    </row>
    <row r="21" spans="2:11" x14ac:dyDescent="0.4">
      <c r="B21" s="24" t="s">
        <v>12</v>
      </c>
      <c r="C21" s="25">
        <f>M4-C20</f>
        <v>3300</v>
      </c>
      <c r="D21" s="26" t="s">
        <v>34</v>
      </c>
      <c r="E21" s="44">
        <f>E20-C21</f>
        <v>2904</v>
      </c>
      <c r="F21" s="9"/>
      <c r="G21" s="9"/>
      <c r="H21" s="10"/>
      <c r="I21" s="10"/>
      <c r="J21" s="14" t="s">
        <v>28</v>
      </c>
    </row>
    <row r="22" spans="2:11" x14ac:dyDescent="0.4">
      <c r="B22" s="35" t="s">
        <v>10</v>
      </c>
      <c r="C22" s="36">
        <f>M5</f>
        <v>6700</v>
      </c>
      <c r="D22" s="37" t="s">
        <v>35</v>
      </c>
      <c r="E22" s="44">
        <f>E21-(C22-I19)</f>
        <v>4</v>
      </c>
      <c r="F22" s="9"/>
      <c r="G22" s="9"/>
      <c r="H22" s="10"/>
      <c r="I22" s="45">
        <v>0</v>
      </c>
      <c r="J22" s="15" t="s">
        <v>145</v>
      </c>
    </row>
    <row r="23" spans="2:11" x14ac:dyDescent="0.4">
      <c r="B23" s="11" t="s">
        <v>13</v>
      </c>
      <c r="C23" s="9">
        <f>M7</f>
        <v>32200</v>
      </c>
      <c r="D23" s="23" t="s">
        <v>48</v>
      </c>
      <c r="E23" s="9"/>
      <c r="F23" s="44">
        <v>0</v>
      </c>
      <c r="G23" s="44">
        <f>(F19+G19)-(C23-H19)</f>
        <v>6800</v>
      </c>
      <c r="H23" s="45">
        <v>0</v>
      </c>
      <c r="I23" s="10"/>
      <c r="J23" s="15" t="s">
        <v>134</v>
      </c>
    </row>
    <row r="24" spans="2:11" x14ac:dyDescent="0.4">
      <c r="B24" s="8" t="s">
        <v>19</v>
      </c>
      <c r="C24" s="4">
        <v>600</v>
      </c>
      <c r="D24" s="23" t="s">
        <v>48</v>
      </c>
      <c r="E24" s="9"/>
      <c r="F24" s="9"/>
      <c r="G24" s="44">
        <f>G23-C24</f>
        <v>6200</v>
      </c>
      <c r="H24" s="10"/>
      <c r="I24" s="10"/>
      <c r="J24" s="15"/>
    </row>
    <row r="25" spans="2:11" x14ac:dyDescent="0.4">
      <c r="B25" s="8" t="s">
        <v>20</v>
      </c>
      <c r="C25" s="4">
        <v>180</v>
      </c>
      <c r="D25" s="23" t="s">
        <v>48</v>
      </c>
      <c r="E25" s="9"/>
      <c r="F25" s="9"/>
      <c r="G25" s="44">
        <f>G24-C25</f>
        <v>6020</v>
      </c>
      <c r="H25" s="10"/>
      <c r="I25" s="10"/>
      <c r="J25" s="15" t="s">
        <v>143</v>
      </c>
    </row>
    <row r="26" spans="2:11" x14ac:dyDescent="0.4">
      <c r="B26" s="8" t="s">
        <v>21</v>
      </c>
      <c r="C26" s="4">
        <v>200</v>
      </c>
      <c r="D26" s="23" t="s">
        <v>48</v>
      </c>
      <c r="E26" s="9"/>
      <c r="F26" s="9"/>
      <c r="G26" s="44">
        <f>G25-C26</f>
        <v>5820</v>
      </c>
      <c r="H26" s="10"/>
      <c r="I26" s="10"/>
      <c r="J26" s="15"/>
    </row>
    <row r="27" spans="2:11" x14ac:dyDescent="0.4">
      <c r="B27" s="8" t="s">
        <v>22</v>
      </c>
      <c r="C27" s="4">
        <v>800</v>
      </c>
      <c r="D27" s="23"/>
      <c r="E27" s="9"/>
      <c r="F27" s="9"/>
      <c r="G27" s="44">
        <f>G26-C27</f>
        <v>5020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5020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62" t="s">
        <v>27</v>
      </c>
      <c r="C29" s="77"/>
      <c r="D29" s="63"/>
      <c r="E29" s="66">
        <f>SUM(E28:H28)-I28</f>
        <v>1224</v>
      </c>
      <c r="F29" s="67"/>
      <c r="G29" s="67"/>
      <c r="H29" s="67"/>
      <c r="I29" s="68"/>
      <c r="J29" s="15" t="s">
        <v>135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C8:D8"/>
    <mergeCell ref="E8:J8"/>
    <mergeCell ref="C6:D6"/>
    <mergeCell ref="C3:D3"/>
    <mergeCell ref="C4:D4"/>
    <mergeCell ref="C5:D5"/>
    <mergeCell ref="C7:D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4.898437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8" s="28" customFormat="1" x14ac:dyDescent="0.4">
      <c r="B2" s="38" t="s">
        <v>31</v>
      </c>
      <c r="C2" s="31" t="s">
        <v>47</v>
      </c>
      <c r="D2" s="31" t="s">
        <v>65</v>
      </c>
      <c r="E2" s="27" t="s">
        <v>37</v>
      </c>
      <c r="F2" s="52" t="s">
        <v>129</v>
      </c>
      <c r="G2" s="38" t="s">
        <v>54</v>
      </c>
    </row>
    <row r="3" spans="2:8" x14ac:dyDescent="0.4">
      <c r="B3" s="48" t="s">
        <v>59</v>
      </c>
      <c r="C3" s="49"/>
      <c r="D3" s="49"/>
      <c r="E3" s="24" t="s">
        <v>39</v>
      </c>
      <c r="F3" s="53" t="s">
        <v>130</v>
      </c>
      <c r="G3" s="50"/>
    </row>
    <row r="4" spans="2:8" x14ac:dyDescent="0.4">
      <c r="B4" s="48" t="s">
        <v>60</v>
      </c>
      <c r="C4" s="49"/>
      <c r="D4" s="49"/>
      <c r="E4" s="24" t="s">
        <v>36</v>
      </c>
      <c r="F4" s="53" t="s">
        <v>130</v>
      </c>
      <c r="G4" s="50"/>
    </row>
    <row r="5" spans="2:8" x14ac:dyDescent="0.4">
      <c r="B5" s="48" t="s">
        <v>61</v>
      </c>
      <c r="C5" s="49"/>
      <c r="D5" s="49"/>
      <c r="E5" s="24" t="s">
        <v>42</v>
      </c>
      <c r="F5" s="53" t="s">
        <v>130</v>
      </c>
      <c r="G5" s="50"/>
    </row>
    <row r="6" spans="2:8" x14ac:dyDescent="0.4">
      <c r="B6" s="48" t="s">
        <v>62</v>
      </c>
      <c r="C6" s="49"/>
      <c r="D6" s="49"/>
      <c r="E6" s="24" t="s">
        <v>41</v>
      </c>
      <c r="F6" s="53" t="s">
        <v>130</v>
      </c>
      <c r="G6" s="50"/>
    </row>
    <row r="7" spans="2:8" x14ac:dyDescent="0.4">
      <c r="B7" s="48" t="s">
        <v>49</v>
      </c>
      <c r="C7" s="48"/>
      <c r="D7" s="48"/>
      <c r="E7" s="24" t="s">
        <v>40</v>
      </c>
      <c r="F7" s="53" t="s">
        <v>130</v>
      </c>
      <c r="G7" s="50"/>
    </row>
    <row r="8" spans="2:8" ht="92.4" x14ac:dyDescent="0.4">
      <c r="B8" s="48" t="s">
        <v>139</v>
      </c>
      <c r="C8" s="48"/>
      <c r="D8" s="48"/>
      <c r="E8" s="24" t="s">
        <v>43</v>
      </c>
      <c r="F8" s="53"/>
      <c r="G8" s="80" t="s">
        <v>133</v>
      </c>
    </row>
    <row r="9" spans="2:8" x14ac:dyDescent="0.4">
      <c r="B9" s="30" t="s">
        <v>140</v>
      </c>
      <c r="C9" s="32"/>
      <c r="D9" s="32"/>
      <c r="E9" s="19" t="s">
        <v>141</v>
      </c>
      <c r="F9" s="54"/>
      <c r="G9" s="56"/>
    </row>
    <row r="10" spans="2:8" x14ac:dyDescent="0.4">
      <c r="B10" s="48" t="s">
        <v>127</v>
      </c>
      <c r="C10" s="53"/>
      <c r="D10" s="53"/>
      <c r="E10" s="24" t="s">
        <v>142</v>
      </c>
      <c r="F10" s="53" t="s">
        <v>130</v>
      </c>
      <c r="G10" s="50"/>
      <c r="H10" s="79"/>
    </row>
    <row r="11" spans="2:8" x14ac:dyDescent="0.4">
      <c r="B11" s="30" t="s">
        <v>137</v>
      </c>
      <c r="C11" s="33"/>
      <c r="D11" s="33"/>
      <c r="E11" s="19" t="s">
        <v>138</v>
      </c>
      <c r="F11" s="54"/>
      <c r="G11" s="39"/>
    </row>
    <row r="12" spans="2:8" x14ac:dyDescent="0.4">
      <c r="B12" s="30" t="s">
        <v>152</v>
      </c>
      <c r="C12" s="33"/>
      <c r="D12" s="33" t="s">
        <v>106</v>
      </c>
      <c r="E12" s="19" t="s">
        <v>105</v>
      </c>
      <c r="F12" s="54"/>
      <c r="G12" s="39"/>
    </row>
    <row r="13" spans="2:8" x14ac:dyDescent="0.4">
      <c r="B13" s="30" t="s">
        <v>107</v>
      </c>
      <c r="C13" s="33"/>
      <c r="D13" s="33" t="s">
        <v>55</v>
      </c>
      <c r="E13" s="19" t="s">
        <v>97</v>
      </c>
      <c r="F13" s="54"/>
      <c r="G13" s="39"/>
    </row>
    <row r="14" spans="2:8" x14ac:dyDescent="0.4">
      <c r="B14" s="30"/>
      <c r="C14" s="33"/>
      <c r="D14" s="33" t="s">
        <v>64</v>
      </c>
      <c r="E14" s="19" t="s">
        <v>71</v>
      </c>
      <c r="F14" s="54"/>
      <c r="G14" s="39"/>
    </row>
    <row r="15" spans="2:8" x14ac:dyDescent="0.4">
      <c r="B15" s="30"/>
      <c r="C15" s="33"/>
      <c r="D15" s="32" t="s">
        <v>52</v>
      </c>
      <c r="E15" s="19" t="s">
        <v>99</v>
      </c>
      <c r="F15" s="54"/>
      <c r="G15" s="39"/>
    </row>
    <row r="16" spans="2:8" x14ac:dyDescent="0.4">
      <c r="B16" s="30"/>
      <c r="C16" s="33"/>
      <c r="D16" s="32" t="s">
        <v>52</v>
      </c>
      <c r="E16" s="19" t="s">
        <v>98</v>
      </c>
      <c r="F16" s="54"/>
      <c r="G16" s="39"/>
    </row>
    <row r="17" spans="2:7" x14ac:dyDescent="0.4">
      <c r="B17" s="30" t="s">
        <v>128</v>
      </c>
      <c r="C17" s="33"/>
      <c r="D17" s="33" t="s">
        <v>66</v>
      </c>
      <c r="E17" s="19" t="s">
        <v>67</v>
      </c>
      <c r="F17" s="54"/>
      <c r="G17" s="39"/>
    </row>
    <row r="18" spans="2:7" x14ac:dyDescent="0.4">
      <c r="B18" s="30" t="s">
        <v>50</v>
      </c>
      <c r="C18" s="32" t="s">
        <v>51</v>
      </c>
      <c r="D18" s="32" t="s">
        <v>52</v>
      </c>
      <c r="E18" s="19" t="s">
        <v>63</v>
      </c>
      <c r="F18" s="54"/>
      <c r="G18" s="39"/>
    </row>
    <row r="19" spans="2:7" x14ac:dyDescent="0.4">
      <c r="B19" s="30"/>
      <c r="C19" s="32" t="s">
        <v>68</v>
      </c>
      <c r="D19" s="32" t="s">
        <v>53</v>
      </c>
      <c r="E19" s="19" t="s">
        <v>95</v>
      </c>
      <c r="F19" s="54"/>
      <c r="G19" s="39" t="s">
        <v>58</v>
      </c>
    </row>
    <row r="20" spans="2:7" x14ac:dyDescent="0.4">
      <c r="B20" s="30"/>
      <c r="C20" s="32"/>
      <c r="D20" s="32" t="s">
        <v>53</v>
      </c>
      <c r="E20" s="19" t="s">
        <v>56</v>
      </c>
      <c r="F20" s="54"/>
      <c r="G20" s="39"/>
    </row>
    <row r="21" spans="2:7" x14ac:dyDescent="0.4">
      <c r="B21" s="30"/>
      <c r="C21" s="32"/>
      <c r="D21" s="32" t="s">
        <v>53</v>
      </c>
      <c r="E21" s="19" t="s">
        <v>150</v>
      </c>
      <c r="F21" s="54"/>
      <c r="G21" s="39"/>
    </row>
    <row r="22" spans="2:7" x14ac:dyDescent="0.4">
      <c r="B22" s="30"/>
      <c r="C22" s="32"/>
      <c r="D22" s="32" t="s">
        <v>53</v>
      </c>
      <c r="E22" s="19" t="s">
        <v>57</v>
      </c>
      <c r="F22" s="54"/>
      <c r="G22" s="39" t="s">
        <v>58</v>
      </c>
    </row>
    <row r="23" spans="2:7" x14ac:dyDescent="0.4">
      <c r="B23" s="30"/>
      <c r="C23" s="32" t="s">
        <v>69</v>
      </c>
      <c r="D23" s="32" t="s">
        <v>52</v>
      </c>
      <c r="E23" s="19" t="s">
        <v>70</v>
      </c>
      <c r="F23" s="54"/>
      <c r="G23" s="39"/>
    </row>
    <row r="24" spans="2:7" x14ac:dyDescent="0.4">
      <c r="B24" s="30"/>
      <c r="C24" s="32" t="s">
        <v>75</v>
      </c>
      <c r="D24" s="32" t="s">
        <v>73</v>
      </c>
      <c r="E24" s="19" t="s">
        <v>72</v>
      </c>
      <c r="F24" s="54"/>
      <c r="G24" s="39"/>
    </row>
    <row r="25" spans="2:7" x14ac:dyDescent="0.4">
      <c r="B25" s="30"/>
      <c r="C25" s="32"/>
      <c r="D25" s="32" t="s">
        <v>73</v>
      </c>
      <c r="E25" s="19" t="s">
        <v>74</v>
      </c>
      <c r="F25" s="54"/>
      <c r="G25" s="39"/>
    </row>
    <row r="26" spans="2:7" x14ac:dyDescent="0.4">
      <c r="B26" s="30"/>
      <c r="C26" s="32"/>
      <c r="D26" s="32" t="s">
        <v>73</v>
      </c>
      <c r="E26" s="19" t="s">
        <v>132</v>
      </c>
      <c r="F26" s="54"/>
      <c r="G26" s="39"/>
    </row>
    <row r="27" spans="2:7" x14ac:dyDescent="0.4">
      <c r="B27" s="30"/>
      <c r="C27" s="32"/>
      <c r="D27" s="32" t="s">
        <v>73</v>
      </c>
      <c r="E27" s="19" t="s">
        <v>78</v>
      </c>
      <c r="F27" s="54"/>
      <c r="G27" s="39"/>
    </row>
    <row r="28" spans="2:7" x14ac:dyDescent="0.4">
      <c r="B28" s="30"/>
      <c r="C28" s="32" t="s">
        <v>76</v>
      </c>
      <c r="D28" s="32" t="s">
        <v>77</v>
      </c>
      <c r="E28" s="19" t="s">
        <v>149</v>
      </c>
      <c r="F28" s="54"/>
      <c r="G28" s="39"/>
    </row>
    <row r="29" spans="2:7" x14ac:dyDescent="0.4">
      <c r="B29" s="30"/>
      <c r="C29" s="32"/>
      <c r="D29" s="32" t="s">
        <v>77</v>
      </c>
      <c r="E29" s="19" t="s">
        <v>79</v>
      </c>
      <c r="F29" s="54"/>
      <c r="G29" s="39"/>
    </row>
    <row r="30" spans="2:7" x14ac:dyDescent="0.4">
      <c r="B30" s="30"/>
      <c r="C30" s="32"/>
      <c r="D30" s="32" t="s">
        <v>77</v>
      </c>
      <c r="E30" s="19" t="s">
        <v>80</v>
      </c>
      <c r="F30" s="54"/>
      <c r="G30" s="39"/>
    </row>
    <row r="31" spans="2:7" x14ac:dyDescent="0.4">
      <c r="B31" s="30"/>
      <c r="C31" s="32" t="s">
        <v>81</v>
      </c>
      <c r="D31" s="32" t="s">
        <v>82</v>
      </c>
      <c r="E31" s="19" t="s">
        <v>83</v>
      </c>
      <c r="F31" s="54"/>
      <c r="G31" s="39"/>
    </row>
    <row r="32" spans="2:7" x14ac:dyDescent="0.4">
      <c r="B32" s="30"/>
      <c r="C32" s="32"/>
      <c r="D32" s="32" t="s">
        <v>82</v>
      </c>
      <c r="E32" s="19" t="s">
        <v>84</v>
      </c>
      <c r="F32" s="54"/>
      <c r="G32" s="39"/>
    </row>
    <row r="33" spans="2:7" x14ac:dyDescent="0.4">
      <c r="B33" s="30"/>
      <c r="C33" s="32" t="s">
        <v>87</v>
      </c>
      <c r="D33" s="32" t="s">
        <v>88</v>
      </c>
      <c r="E33" s="19" t="s">
        <v>89</v>
      </c>
      <c r="F33" s="54"/>
      <c r="G33" s="39"/>
    </row>
    <row r="34" spans="2:7" x14ac:dyDescent="0.4">
      <c r="B34" s="30"/>
      <c r="C34" s="32" t="s">
        <v>90</v>
      </c>
      <c r="D34" s="32" t="s">
        <v>55</v>
      </c>
      <c r="E34" s="19" t="s">
        <v>96</v>
      </c>
      <c r="F34" s="54"/>
      <c r="G34" s="39" t="s">
        <v>58</v>
      </c>
    </row>
    <row r="35" spans="2:7" x14ac:dyDescent="0.4">
      <c r="B35" s="30"/>
      <c r="C35" s="32"/>
      <c r="D35" s="32" t="s">
        <v>55</v>
      </c>
      <c r="E35" s="19" t="s">
        <v>91</v>
      </c>
      <c r="F35" s="54"/>
      <c r="G35" s="39"/>
    </row>
    <row r="36" spans="2:7" x14ac:dyDescent="0.4">
      <c r="B36" s="30"/>
      <c r="C36" s="32" t="s">
        <v>92</v>
      </c>
      <c r="D36" s="32" t="s">
        <v>93</v>
      </c>
      <c r="E36" s="19" t="s">
        <v>94</v>
      </c>
      <c r="F36" s="54"/>
      <c r="G36" s="39"/>
    </row>
    <row r="37" spans="2:7" x14ac:dyDescent="0.4">
      <c r="B37" s="30"/>
      <c r="C37" s="42">
        <v>0.70833333333333337</v>
      </c>
      <c r="D37" s="32" t="s">
        <v>86</v>
      </c>
      <c r="E37" s="19" t="s">
        <v>85</v>
      </c>
      <c r="F37" s="54"/>
      <c r="G37" s="39"/>
    </row>
    <row r="38" spans="2:7" x14ac:dyDescent="0.4">
      <c r="B38" s="30"/>
      <c r="C38" s="33"/>
      <c r="D38" s="33"/>
      <c r="E38" s="19"/>
      <c r="F38" s="54"/>
      <c r="G38" s="39"/>
    </row>
    <row r="39" spans="2:7" x14ac:dyDescent="0.4">
      <c r="B39" s="30"/>
      <c r="C39" s="33"/>
      <c r="D39" s="33"/>
      <c r="E39" s="19"/>
      <c r="F39" s="54"/>
      <c r="G39" s="39"/>
    </row>
    <row r="40" spans="2:7" x14ac:dyDescent="0.4">
      <c r="B40" s="30"/>
      <c r="C40" s="33"/>
      <c r="D40" s="33"/>
      <c r="E40" s="19"/>
      <c r="F40" s="54"/>
      <c r="G40" s="39"/>
    </row>
    <row r="41" spans="2:7" x14ac:dyDescent="0.4">
      <c r="B41" s="30"/>
      <c r="C41" s="33"/>
      <c r="D41" s="33"/>
      <c r="E41" s="19"/>
      <c r="F41" s="54"/>
      <c r="G41" s="39"/>
    </row>
    <row r="42" spans="2:7" x14ac:dyDescent="0.4">
      <c r="B42" s="30"/>
      <c r="C42" s="33"/>
      <c r="D42" s="33"/>
      <c r="E42" s="19"/>
      <c r="F42" s="54"/>
      <c r="G42" s="39"/>
    </row>
    <row r="43" spans="2:7" x14ac:dyDescent="0.4">
      <c r="B43" s="30"/>
      <c r="C43" s="33"/>
      <c r="D43" s="33"/>
      <c r="E43" s="19"/>
      <c r="F43" s="54"/>
      <c r="G43" s="39"/>
    </row>
  </sheetData>
  <autoFilter ref="B2:G2"/>
  <phoneticPr fontId="1" type="noConversion"/>
  <dataValidations count="1">
    <dataValidation type="list" allowBlank="1" showInputMessage="1" showErrorMessage="1" sqref="F3:F43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D29" sqref="D29"/>
    </sheetView>
  </sheetViews>
  <sheetFormatPr defaultColWidth="8.69921875" defaultRowHeight="13.2" x14ac:dyDescent="0.4"/>
  <cols>
    <col min="1" max="1" width="5.59765625" style="1" customWidth="1"/>
    <col min="2" max="2" width="33.8984375" style="1" customWidth="1"/>
    <col min="3" max="3" width="7.5" style="1" bestFit="1" customWidth="1"/>
    <col min="4" max="4" width="4.59765625" style="2" bestFit="1" customWidth="1"/>
    <col min="5" max="5" width="7.3984375" style="2" bestFit="1" customWidth="1"/>
    <col min="6" max="6" width="27.8984375" style="1" customWidth="1"/>
    <col min="7" max="16384" width="8.69921875" style="1"/>
  </cols>
  <sheetData>
    <row r="2" spans="2:6" s="28" customFormat="1" x14ac:dyDescent="0.4">
      <c r="B2" s="27" t="s">
        <v>14</v>
      </c>
      <c r="C2" s="43" t="s">
        <v>113</v>
      </c>
      <c r="D2" s="29" t="s">
        <v>38</v>
      </c>
      <c r="E2" s="29" t="s">
        <v>153</v>
      </c>
      <c r="F2" s="29" t="s">
        <v>118</v>
      </c>
    </row>
    <row r="3" spans="2:6" ht="13.2" customHeight="1" x14ac:dyDescent="0.4">
      <c r="B3" s="19" t="s">
        <v>45</v>
      </c>
      <c r="C3" s="4">
        <v>100</v>
      </c>
      <c r="D3" s="4">
        <v>100</v>
      </c>
      <c r="E3" s="4">
        <v>100</v>
      </c>
      <c r="F3" s="19"/>
    </row>
    <row r="4" spans="2:6" ht="13.2" customHeight="1" x14ac:dyDescent="0.4">
      <c r="B4" s="19" t="s">
        <v>108</v>
      </c>
      <c r="C4" s="4">
        <v>50</v>
      </c>
      <c r="D4" s="4"/>
      <c r="E4" s="4"/>
      <c r="F4" s="19"/>
    </row>
    <row r="5" spans="2:6" ht="13.2" customHeight="1" x14ac:dyDescent="0.4">
      <c r="B5" s="19" t="s">
        <v>109</v>
      </c>
      <c r="C5" s="4">
        <v>10</v>
      </c>
      <c r="D5" s="4"/>
      <c r="E5" s="4"/>
      <c r="F5" s="19"/>
    </row>
    <row r="6" spans="2:6" ht="13.2" customHeight="1" x14ac:dyDescent="0.4">
      <c r="B6" s="19" t="s">
        <v>120</v>
      </c>
      <c r="C6" s="4">
        <v>10</v>
      </c>
      <c r="D6" s="4"/>
      <c r="E6" s="4"/>
      <c r="F6" s="19"/>
    </row>
    <row r="7" spans="2:6" ht="13.2" customHeight="1" x14ac:dyDescent="0.4">
      <c r="B7" s="19" t="s">
        <v>110</v>
      </c>
      <c r="C7" s="4">
        <v>10</v>
      </c>
      <c r="D7" s="4"/>
      <c r="E7" s="4"/>
      <c r="F7" s="19"/>
    </row>
    <row r="8" spans="2:6" ht="13.2" customHeight="1" x14ac:dyDescent="0.4">
      <c r="B8" s="19" t="s">
        <v>111</v>
      </c>
      <c r="C8" s="4">
        <v>20</v>
      </c>
      <c r="D8" s="4"/>
      <c r="E8" s="4"/>
      <c r="F8" s="19"/>
    </row>
    <row r="9" spans="2:6" ht="13.2" customHeight="1" x14ac:dyDescent="0.4">
      <c r="B9" s="19" t="s">
        <v>112</v>
      </c>
      <c r="C9" s="4">
        <v>50</v>
      </c>
      <c r="D9" s="4"/>
      <c r="E9" s="4"/>
      <c r="F9" s="19"/>
    </row>
    <row r="10" spans="2:6" ht="13.2" customHeight="1" x14ac:dyDescent="0.4">
      <c r="B10" s="19" t="s">
        <v>115</v>
      </c>
      <c r="C10" s="4">
        <v>70</v>
      </c>
      <c r="D10" s="4"/>
      <c r="E10" s="4"/>
      <c r="F10" s="19"/>
    </row>
    <row r="11" spans="2:6" ht="13.2" customHeight="1" x14ac:dyDescent="0.4">
      <c r="B11" s="19" t="s">
        <v>122</v>
      </c>
      <c r="C11" s="4">
        <v>40</v>
      </c>
      <c r="D11" s="4">
        <v>35</v>
      </c>
      <c r="E11" s="4">
        <v>5</v>
      </c>
      <c r="F11" s="19" t="s">
        <v>154</v>
      </c>
    </row>
    <row r="12" spans="2:6" ht="13.2" customHeight="1" x14ac:dyDescent="0.4">
      <c r="B12" s="19" t="s">
        <v>123</v>
      </c>
      <c r="C12" s="4">
        <v>15</v>
      </c>
      <c r="D12" s="4"/>
      <c r="E12" s="4"/>
      <c r="F12" s="51" t="s">
        <v>119</v>
      </c>
    </row>
    <row r="13" spans="2:6" ht="13.2" customHeight="1" x14ac:dyDescent="0.4">
      <c r="B13" s="19" t="s">
        <v>124</v>
      </c>
      <c r="C13" s="4">
        <v>9</v>
      </c>
      <c r="D13" s="4">
        <v>9</v>
      </c>
      <c r="E13" s="4"/>
      <c r="F13" s="51"/>
    </row>
    <row r="14" spans="2:6" ht="13.2" customHeight="1" x14ac:dyDescent="0.4">
      <c r="B14" s="19" t="s">
        <v>117</v>
      </c>
      <c r="C14" s="4">
        <v>2</v>
      </c>
      <c r="D14" s="4"/>
      <c r="E14" s="4"/>
      <c r="F14" s="19"/>
    </row>
    <row r="15" spans="2:6" ht="13.2" customHeight="1" x14ac:dyDescent="0.4">
      <c r="B15" s="19" t="s">
        <v>121</v>
      </c>
      <c r="C15" s="4">
        <v>20</v>
      </c>
      <c r="D15" s="4"/>
      <c r="E15" s="4"/>
      <c r="F15" s="19"/>
    </row>
    <row r="16" spans="2:6" ht="13.2" customHeight="1" x14ac:dyDescent="0.4">
      <c r="B16" s="19" t="s">
        <v>46</v>
      </c>
      <c r="C16" s="4">
        <v>50</v>
      </c>
      <c r="D16" s="4">
        <v>50</v>
      </c>
      <c r="E16" s="4">
        <v>50</v>
      </c>
      <c r="F16" s="19"/>
    </row>
    <row r="17" spans="2:6" ht="13.2" customHeight="1" x14ac:dyDescent="0.4">
      <c r="B17" s="19" t="s">
        <v>114</v>
      </c>
      <c r="C17" s="4">
        <v>3</v>
      </c>
      <c r="D17" s="4"/>
      <c r="E17" s="4"/>
      <c r="F17" s="19"/>
    </row>
    <row r="18" spans="2:6" ht="13.2" customHeight="1" x14ac:dyDescent="0.4">
      <c r="B18" s="19" t="s">
        <v>125</v>
      </c>
      <c r="C18" s="4">
        <v>1</v>
      </c>
      <c r="D18" s="4"/>
      <c r="E18" s="4"/>
      <c r="F18" s="19"/>
    </row>
    <row r="19" spans="2:6" ht="13.2" customHeight="1" x14ac:dyDescent="0.4">
      <c r="B19" s="19" t="s">
        <v>116</v>
      </c>
      <c r="C19" s="4">
        <v>10</v>
      </c>
      <c r="D19" s="4"/>
      <c r="E19" s="4"/>
      <c r="F19" s="51" t="s">
        <v>126</v>
      </c>
    </row>
    <row r="20" spans="2:6" ht="13.2" customHeight="1" x14ac:dyDescent="0.4">
      <c r="B20" s="19"/>
      <c r="C20" s="4"/>
      <c r="D20" s="4"/>
      <c r="E20" s="4"/>
      <c r="F20" s="19"/>
    </row>
    <row r="21" spans="2:6" ht="13.2" customHeight="1" x14ac:dyDescent="0.4">
      <c r="B21" s="19"/>
      <c r="C21" s="4"/>
      <c r="D21" s="4"/>
      <c r="E21" s="4"/>
      <c r="F21" s="19"/>
    </row>
    <row r="22" spans="2:6" ht="13.2" customHeight="1" x14ac:dyDescent="0.4">
      <c r="B22" s="19"/>
      <c r="C22" s="4"/>
      <c r="D22" s="4"/>
      <c r="E22" s="4"/>
      <c r="F22" s="19"/>
    </row>
    <row r="23" spans="2:6" ht="13.2" customHeight="1" x14ac:dyDescent="0.4">
      <c r="B23" s="19"/>
      <c r="C23" s="4"/>
      <c r="D23" s="4"/>
      <c r="E23" s="4"/>
      <c r="F23" s="19"/>
    </row>
    <row r="24" spans="2:6" ht="13.2" customHeight="1" x14ac:dyDescent="0.4">
      <c r="B24" s="19"/>
      <c r="C24" s="4"/>
      <c r="D24" s="4"/>
      <c r="E24" s="4"/>
      <c r="F24" s="19"/>
    </row>
    <row r="25" spans="2:6" ht="13.2" customHeight="1" x14ac:dyDescent="0.4">
      <c r="B25" s="19"/>
      <c r="C25" s="4"/>
      <c r="D25" s="4"/>
      <c r="E25" s="4"/>
      <c r="F25" s="19"/>
    </row>
    <row r="26" spans="2:6" ht="13.2" customHeight="1" x14ac:dyDescent="0.4">
      <c r="B26" s="19"/>
      <c r="C26" s="4"/>
      <c r="D26" s="4"/>
      <c r="E26" s="4"/>
      <c r="F26" s="19"/>
    </row>
    <row r="27" spans="2:6" ht="13.2" customHeight="1" x14ac:dyDescent="0.4">
      <c r="B27" s="19"/>
      <c r="C27" s="4"/>
      <c r="D27" s="4"/>
      <c r="E27" s="4"/>
      <c r="F27" s="19"/>
    </row>
    <row r="28" spans="2:6" ht="13.2" customHeight="1" x14ac:dyDescent="0.4">
      <c r="B28" s="19"/>
      <c r="C28" s="4"/>
      <c r="D28" s="4"/>
      <c r="E28" s="4"/>
      <c r="F28" s="19"/>
    </row>
    <row r="29" spans="2:6" x14ac:dyDescent="0.4">
      <c r="B29" s="27" t="s">
        <v>44</v>
      </c>
      <c r="C29" s="12">
        <f>SUM(C3:C28)</f>
        <v>470</v>
      </c>
      <c r="D29" s="12">
        <f>SUM(D3:D28)</f>
        <v>194</v>
      </c>
      <c r="E29" s="12"/>
      <c r="F29" s="19"/>
    </row>
  </sheetData>
  <phoneticPr fontId="1" type="noConversion"/>
  <hyperlinks>
    <hyperlink ref="F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F19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0" zoomScale="90" zoomScaleNormal="90" workbookViewId="0">
      <selection activeCell="T18" sqref="T18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/>
  <phoneticPr fontId="1" type="noConversion"/>
  <pageMargins left="0.25" right="0.25" top="0.75" bottom="0.75" header="0.3" footer="0.3"/>
  <pageSetup paperSize="9" scale="7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2020-01-30T05:00:20Z</cp:lastPrinted>
  <dcterms:created xsi:type="dcterms:W3CDTF">2019-11-14T10:11:28Z</dcterms:created>
  <dcterms:modified xsi:type="dcterms:W3CDTF">2020-02-02T09:28:10Z</dcterms:modified>
</cp:coreProperties>
</file>