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'99.시뮬레이션'!$B$4:$N$73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8" l="1"/>
  <c r="G10" i="8"/>
  <c r="H11" i="8" l="1"/>
  <c r="G11" i="8"/>
  <c r="H13" i="8"/>
  <c r="G13" i="8"/>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78" i="3" l="1"/>
  <c r="G14" i="8"/>
  <c r="H14" i="8"/>
  <c r="G15" i="8"/>
  <c r="H15" i="8"/>
  <c r="G16" i="8"/>
  <c r="H16" i="8"/>
  <c r="G17" i="8"/>
  <c r="H17" i="8"/>
  <c r="G18" i="8"/>
  <c r="H18" i="8"/>
  <c r="H5" i="8"/>
  <c r="G5" i="8"/>
  <c r="G20" i="8" l="1"/>
  <c r="H20" i="8"/>
  <c r="G21" i="8"/>
  <c r="H21" i="8"/>
  <c r="G22" i="8"/>
  <c r="H22" i="8"/>
  <c r="G23" i="8"/>
  <c r="H23" i="8"/>
  <c r="G24" i="8"/>
  <c r="H24" i="8"/>
  <c r="G25" i="8"/>
  <c r="H25" i="8"/>
  <c r="G26" i="8"/>
  <c r="H26" i="8"/>
  <c r="G27" i="8"/>
  <c r="H27" i="8"/>
  <c r="G28" i="8"/>
  <c r="H28" i="8"/>
  <c r="G29" i="8"/>
  <c r="H29" i="8"/>
  <c r="H19" i="8"/>
  <c r="G19" i="8"/>
  <c r="I71" i="3" l="1"/>
  <c r="I70" i="3" l="1"/>
  <c r="I72" i="3"/>
  <c r="I73" i="3"/>
  <c r="I74" i="3"/>
  <c r="I75" i="3"/>
  <c r="I76" i="3"/>
  <c r="I77" i="3"/>
  <c r="I79" i="3"/>
  <c r="I67" i="3"/>
  <c r="I68" i="3"/>
  <c r="I69" i="3"/>
  <c r="G51" i="8"/>
  <c r="G30" i="8" l="1"/>
  <c r="H30" i="8"/>
  <c r="G31" i="8"/>
  <c r="H31" i="8"/>
  <c r="G32" i="8"/>
  <c r="H32" i="8"/>
  <c r="H33" i="8"/>
  <c r="H34" i="8"/>
  <c r="H35" i="8"/>
  <c r="H37" i="8"/>
  <c r="H39" i="8"/>
  <c r="H40" i="8"/>
  <c r="H41" i="8"/>
  <c r="H43" i="8"/>
  <c r="H44" i="8"/>
  <c r="H45" i="8"/>
  <c r="H46" i="8"/>
  <c r="H48" i="8"/>
  <c r="H50" i="8"/>
  <c r="H51" i="8"/>
  <c r="H52" i="8"/>
  <c r="H53" i="8"/>
  <c r="H55" i="8"/>
  <c r="H56" i="8"/>
  <c r="H57" i="8"/>
  <c r="H59" i="8"/>
  <c r="H60" i="8"/>
  <c r="H61" i="8"/>
  <c r="H62" i="8"/>
  <c r="H64" i="8"/>
  <c r="H65" i="8"/>
  <c r="H66" i="8"/>
  <c r="H67" i="8"/>
  <c r="H69" i="8"/>
  <c r="H70" i="8"/>
  <c r="H71" i="8"/>
  <c r="H72" i="8"/>
  <c r="H73" i="8"/>
  <c r="G34" i="8" l="1"/>
  <c r="I66" i="3"/>
  <c r="I62" i="3"/>
  <c r="G73" i="8"/>
  <c r="G69" i="8"/>
  <c r="G70" i="8"/>
  <c r="G71" i="8"/>
  <c r="G72" i="8"/>
  <c r="I65" i="3"/>
  <c r="G35" i="8"/>
  <c r="I64" i="3"/>
  <c r="G33" i="8" l="1"/>
  <c r="G37" i="8"/>
  <c r="G39" i="8"/>
  <c r="G40" i="8"/>
  <c r="G41" i="8"/>
  <c r="G43" i="8"/>
  <c r="G44" i="8"/>
  <c r="G45" i="8"/>
  <c r="G46" i="8"/>
  <c r="G48" i="8"/>
  <c r="G50" i="8"/>
  <c r="G52" i="8"/>
  <c r="G53" i="8"/>
  <c r="G55" i="8"/>
  <c r="G56" i="8"/>
  <c r="G57" i="8"/>
  <c r="G59" i="8"/>
  <c r="G60" i="8"/>
  <c r="G61" i="8"/>
  <c r="G62" i="8"/>
  <c r="G64" i="8"/>
  <c r="G65" i="8"/>
  <c r="G66" i="8"/>
  <c r="G67"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<sst xmlns="http://schemas.openxmlformats.org/spreadsheetml/2006/main" count="875" uniqueCount="497">
  <si>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</si>
  <si>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</si>
  <si>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</si>
  <si>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</si>
  <si>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</si>
  <si>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</si>
  <si>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</si>
  <si>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</si>
  <si>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</si>
  <si>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</si>
  <si>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</si>
  <si>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</si>
  <si>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</si>
  <si>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</si>
  <si>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</si>
  <si>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</si>
  <si>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</si>
  <si>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</si>
  <si>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</si>
  <si>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</si>
  <si>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</si>
  <si>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</si>
  <si>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</si>
  <si>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</si>
  <si>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</si>
  <si>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</si>
  <si>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</si>
  <si>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</si>
  <si>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</si>
  <si>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</si>
  <si>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</si>
  <si>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</si>
  <si>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</si>
  <si>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</si>
  <si>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</si>
  <si>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</si>
  <si>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</si>
  <si>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</si>
  <si>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</si>
  <si>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</si>
  <si>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</si>
  <si>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</si>
  <si>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</si>
  <si>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</si>
  <si>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</si>
  <si>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</si>
  <si>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</si>
  <si>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</si>
  <si>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</si>
  <si>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</si>
  <si>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</si>
  <si>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</si>
  <si>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</si>
  <si>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</si>
  <si>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</si>
  <si>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</si>
  <si>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</si>
  <si>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</si>
  <si>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</si>
  <si>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</si>
  <si>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</si>
  <si>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</si>
  <si>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</si>
  <si>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</si>
  <si>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</si>
  <si>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</si>
  <si>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</si>
  <si>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</si>
  <si>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</si>
  <si>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</si>
  <si>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</si>
  <si>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</si>
  <si>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</si>
  <si>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</si>
  <si>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</si>
  <si>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</si>
  <si>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</si>
  <si>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</si>
  <si>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</si>
  <si>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</si>
  <si>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</si>
  <si>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</si>
  <si>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</si>
  <si>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</si>
  <si>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</si>
  <si>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</si>
  <si>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</si>
  <si>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</si>
  <si>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</si>
  <si>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</si>
  <si>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</si>
  <si>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</si>
  <si>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</si>
  <si>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</si>
  <si>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</si>
  <si>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</si>
  <si>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</si>
  <si>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</si>
  <si>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</si>
  <si>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</si>
  <si>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</si>
  <si>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</si>
  <si>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</si>
  <si>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</si>
  <si>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</si>
  <si>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</si>
  <si>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</si>
  <si>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</si>
  <si>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</si>
  <si>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</si>
  <si>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</si>
  <si>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</si>
  <si>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</si>
  <si>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</si>
  <si>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</si>
  <si>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</si>
  <si>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</si>
  <si>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</si>
  <si>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</si>
  <si>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</si>
  <si>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</si>
  <si>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</si>
  <si>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</si>
  <si>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</si>
  <si>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</si>
  <si>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</si>
  <si>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</si>
  <si>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</si>
  <si>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</si>
  <si>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</si>
  <si>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</si>
  <si>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</si>
  <si>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</si>
  <si>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</si>
  <si>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</si>
  <si>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</si>
  <si>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</si>
  <si>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</si>
  <si>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</si>
  <si>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</si>
  <si>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</si>
  <si>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</si>
  <si>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</si>
  <si>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</si>
  <si>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</si>
  <si>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</si>
  <si>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</si>
  <si>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</si>
  <si>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</si>
  <si>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</si>
  <si>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</si>
  <si>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</si>
  <si>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</si>
  <si>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</si>
  <si>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</si>
  <si>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</si>
  <si>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</si>
  <si>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</si>
  <si>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</si>
  <si>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</si>
  <si>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</si>
  <si>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</si>
  <si>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</si>
  <si>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</si>
  <si>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</si>
  <si>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</si>
  <si>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</si>
  <si>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</si>
  <si>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</si>
  <si>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</si>
  <si>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</si>
  <si>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</si>
  <si>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</si>
  <si>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</si>
  <si>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</si>
  <si>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</si>
  <si>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</si>
  <si>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</si>
  <si>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</si>
  <si>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</si>
  <si>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</si>
  <si>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</si>
  <si>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</si>
  <si>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</si>
  <si>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</si>
  <si>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</si>
  <si>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</si>
  <si>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</si>
  <si>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</si>
  <si>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</si>
  <si>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</si>
  <si>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</si>
  <si>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</si>
  <si>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</si>
  <si>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</si>
  <si>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</si>
  <si>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</si>
  <si>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</si>
  <si>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</si>
  <si>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</si>
  <si>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</si>
  <si>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</si>
  <si>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</si>
  <si>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</si>
  <si>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</si>
  <si>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</si>
  <si>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</si>
  <si>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</si>
  <si>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</si>
  <si>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</si>
  <si>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</si>
  <si>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</si>
  <si>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</si>
  <si>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</si>
  <si>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</si>
  <si>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</si>
  <si>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</si>
  <si>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</si>
  <si>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</si>
  <si>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</si>
  <si>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</si>
  <si>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</si>
  <si>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</si>
  <si>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</si>
  <si>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</si>
  <si>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</si>
  <si>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</si>
  <si>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</si>
  <si>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</si>
  <si>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</si>
  <si>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</si>
  <si>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</si>
  <si>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</si>
  <si>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</si>
  <si>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</si>
  <si>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</si>
  <si>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</si>
  <si>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</si>
  <si>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</si>
  <si>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</si>
  <si>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</si>
  <si>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</si>
  <si>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</si>
  <si>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</si>
  <si>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</si>
  <si>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</si>
  <si>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</si>
  <si>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</si>
  <si>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</si>
  <si>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</si>
  <si>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</si>
  <si>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</si>
  <si>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</si>
  <si>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</si>
  <si>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</si>
  <si>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</si>
  <si>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</si>
  <si>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</si>
  <si>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</si>
  <si>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</si>
  <si>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</si>
  <si>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</si>
  <si>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</si>
  <si>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</si>
  <si>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</si>
  <si>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</si>
  <si>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</si>
  <si>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</si>
  <si>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</si>
  <si>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</si>
  <si>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</si>
  <si>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</si>
  <si>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</si>
  <si>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</si>
  <si>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</si>
  <si>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</si>
  <si>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</si>
  <si>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</si>
  <si>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</si>
  <si>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</si>
  <si>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</si>
  <si>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</si>
  <si>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</si>
  <si>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</si>
  <si>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</si>
  <si>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</si>
  <si>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</si>
  <si>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</si>
  <si>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</si>
  <si>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</si>
  <si>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</si>
  <si>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</si>
  <si>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</si>
  <si>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</si>
  <si>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</si>
  <si>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</si>
  <si>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</si>
  <si>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</si>
  <si>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</si>
  <si>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</si>
  <si>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</si>
  <si>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</si>
  <si>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</si>
  <si>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</si>
  <si>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</si>
  <si>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</si>
  <si>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</si>
  <si>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</si>
  <si>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</si>
  <si>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</si>
  <si>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</si>
  <si>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</si>
  <si>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</si>
  <si>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</si>
  <si>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</si>
  <si>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</si>
  <si>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</si>
  <si>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</si>
  <si>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</si>
  <si>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</si>
  <si>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</si>
  <si>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</si>
  <si>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</si>
  <si>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</si>
  <si>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</si>
  <si>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</si>
  <si>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</si>
  <si>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</si>
  <si>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</si>
  <si>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</si>
  <si>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</si>
  <si>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</si>
  <si>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</si>
  <si>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</si>
  <si>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</si>
  <si>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</si>
  <si>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</si>
  <si>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</si>
  <si>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</si>
  <si>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</si>
  <si>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</si>
  <si>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</si>
  <si>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</si>
  <si>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</si>
  <si>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</si>
  <si>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</si>
  <si>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</si>
  <si>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</si>
  <si>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</si>
  <si>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</si>
  <si>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</si>
  <si>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</si>
  <si>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</si>
  <si>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</si>
  <si>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</si>
  <si>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</si>
  <si>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</si>
  <si>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</si>
  <si>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</si>
  <si>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</si>
  <si>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</si>
  <si>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</si>
  <si>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</si>
  <si>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</si>
  <si>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</si>
  <si>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</si>
  <si>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</si>
  <si>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</si>
  <si>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</si>
  <si>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</si>
  <si>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</si>
  <si>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</si>
  <si>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</si>
  <si>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</si>
  <si>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</si>
  <si>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</si>
  <si>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</si>
  <si>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</si>
  <si>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</si>
  <si>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</si>
  <si>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</si>
  <si>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</si>
  <si>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</si>
  <si>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</si>
  <si>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</si>
  <si>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</si>
  <si>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</si>
  <si>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</si>
  <si>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</si>
  <si>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</si>
  <si>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</si>
  <si>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</si>
  <si>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</si>
  <si>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</si>
  <si>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</si>
  <si>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</si>
  <si>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</si>
  <si>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</si>
  <si>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</si>
  <si>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</si>
  <si>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</si>
  <si>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</si>
  <si>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</si>
  <si>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</si>
  <si>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</si>
  <si>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</si>
  <si>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</si>
  <si>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</si>
  <si>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</si>
  <si>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</si>
  <si>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</si>
  <si>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</si>
  <si>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</si>
  <si>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</si>
  <si>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</si>
  <si>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</si>
  <si>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</si>
  <si>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용식_지표조합_A_V0.01</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</si>
  <si>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</si>
  <si>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</si>
  <si>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</si>
  <si>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</si>
  <si>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</si>
  <si>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</si>
  <si>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</si>
  <si>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</si>
  <si>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</si>
  <si>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</si>
  <si>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</si>
  <si>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</si>
  <si>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</si>
  <si>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</si>
  <si>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</si>
  <si>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</si>
  <si>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</si>
  <si>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</si>
  <si>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</si>
  <si>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</si>
  <si>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</si>
  <si>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</si>
  <si>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</si>
  <si>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</si>
  <si>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</si>
  <si>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</si>
  <si>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</si>
  <si>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</si>
  <si>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</si>
  <si>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</si>
  <si>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</si>
  <si>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</si>
  <si>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</si>
  <si>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</si>
  <si>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</si>
  <si>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</si>
  <si>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</si>
  <si>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</si>
  <si>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사조오양</t>
    <phoneticPr fontId="1" type="noConversion"/>
  </si>
  <si>
    <t>신풍제약</t>
    <phoneticPr fontId="1" type="noConversion"/>
  </si>
  <si>
    <t>삼보판지</t>
    <phoneticPr fontId="1" type="noConversion"/>
  </si>
  <si>
    <t>엑세스바이오</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</si>
  <si>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</si>
  <si>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</si>
  <si>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</si>
  <si>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</si>
  <si>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</si>
  <si>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</si>
  <si>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</si>
  <si>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</si>
  <si>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</si>
  <si>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CJ씨푸드</t>
    <phoneticPr fontId="1" type="noConversion"/>
  </si>
  <si>
    <t>비씨월드제약</t>
    <phoneticPr fontId="1" type="noConversion"/>
  </si>
  <si>
    <t>시작가가 너무 낮아서 실패.</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</si>
  <si>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</si>
  <si>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</si>
  <si>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</si>
  <si>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</si>
  <si>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코윈테크</t>
    <phoneticPr fontId="1" type="noConversion"/>
  </si>
  <si>
    <t>용식_지표조합_B_V0.01</t>
  </si>
  <si>
    <t>용식_지표조합_B_V0.01</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</si>
  <si>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((L and B) or K or A or C) and D and E and F and (I or J) </t>
    </r>
    <phoneticPr fontId="1" type="noConversion"/>
  </si>
  <si>
    <r>
      <t xml:space="preserve">* 기본적인 수급/추세가 받쳐지는 대상건 중에서 각종 지표를 조합하여 종목검색.
</t>
    </r>
    <r>
      <rPr>
        <b/>
        <sz val="9"/>
        <color theme="1"/>
        <rFont val="맑은 고딕"/>
        <family val="3"/>
        <charset val="129"/>
        <scheme val="minor"/>
      </rPr>
      <t>* 기본사항</t>
    </r>
    <r>
      <rPr>
        <sz val="9"/>
        <color theme="1"/>
        <rFont val="맑은 고딕"/>
        <family val="3"/>
        <charset val="129"/>
        <scheme val="minor"/>
      </rPr>
      <t xml:space="preserve">
A 시가총액:현재가기준 10십억원 이상 ==&gt;&gt; 소형주 제외
B 기간별 평균거래대금 : [일] 1봉전(중) 10봉 평균거래대금(일:백만) 1500이상 999999999이하 ==&gt;&gt; 거래량확인(수급)
C 기간내 등락률:[일]0봉전 10봉이내에서 전일종가대비종가 10% 이상 ==&gt;&gt; 모멘텀존재확인
D 기간내 등락률:[일]0봉전 5봉이내에서 시가대비종가 2% 이상 ==&gt;&gt; 상승추세
I 주가이평배열(4):[일]0봉전 종가 1이평 &gt; 5이평 &gt; 20이평 &gt; 60이평 ==&gt;&gt; 상승추세
</t>
    </r>
    <r>
      <rPr>
        <b/>
        <sz val="9"/>
        <color theme="1"/>
        <rFont val="맑은 고딕"/>
        <family val="3"/>
        <charset val="129"/>
        <scheme val="minor"/>
      </rPr>
      <t>* 대입지수</t>
    </r>
    <r>
      <rPr>
        <sz val="9"/>
        <color theme="1"/>
        <rFont val="맑은 고딕"/>
        <family val="3"/>
        <charset val="129"/>
        <scheme val="minor"/>
      </rPr>
      <t xml:space="preserve">
J [일]0봉전 MACD(12,26,9) Signal선 상향돌파
K [일]0봉전 Stochastic slow(12,5,5) %K, %D 상향돌파
L [일]0봉전 Bollinger Band(20,2) 종가가 상한선 상향돌파
M [일]0봉전 Parabolic(0.02,0.2) 종가가 Parabolic을 상향돌파
A and B and C and D and I and ((J and K) or L or M) </t>
    </r>
    <phoneticPr fontId="1" type="noConversion"/>
  </si>
  <si>
    <t>용식_지표조합_B_V0.01</t>
    <phoneticPr fontId="1" type="noConversion"/>
  </si>
  <si>
    <t>용식_지표조합_B_V0.01</t>
    <phoneticPr fontId="1" type="noConversion"/>
  </si>
  <si>
    <t>239610</t>
  </si>
  <si>
    <t>에이치엘사이언스</t>
  </si>
  <si>
    <t>에이치엘사이언스</t>
    <phoneticPr fontId="1" type="noConversion"/>
  </si>
  <si>
    <t>대성엘텍</t>
  </si>
  <si>
    <t>대성엘텍</t>
    <phoneticPr fontId="1" type="noConversion"/>
  </si>
  <si>
    <t>025440</t>
    <phoneticPr fontId="1" type="noConversion"/>
  </si>
  <si>
    <t>한진칼</t>
  </si>
  <si>
    <t>한진칼</t>
    <phoneticPr fontId="1" type="noConversion"/>
  </si>
  <si>
    <t>180640</t>
    <phoneticPr fontId="1" type="noConversion"/>
  </si>
  <si>
    <t>2020-02-27</t>
    <phoneticPr fontId="1" type="noConversion"/>
  </si>
  <si>
    <t>130500</t>
    <phoneticPr fontId="1" type="noConversion"/>
  </si>
  <si>
    <t>GH신소재</t>
  </si>
  <si>
    <t>GH신소재</t>
    <phoneticPr fontId="1" type="noConversion"/>
  </si>
  <si>
    <t>장초반 너무 빠져서 실패.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</si>
</sst>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82">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9" sqref="I19"/>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316</v>
      </c>
      <c r="G1" s="3" t="s">
        <v>315</v>
      </c>
      <c r="H1" s="3" t="s">
        <v>298</v>
      </c>
      <c r="I1" s="3" t="s">
        <v>299</v>
      </c>
      <c r="J1" s="3" t="s">
        <v>300</v>
      </c>
    </row>
    <row r="2" spans="2:10" x14ac:dyDescent="0.3">
      <c r="B2" s="4" t="s">
        <v>52</v>
      </c>
      <c r="C2" s="6" t="s">
        <v>53</v>
      </c>
      <c r="D2" s="20" t="s">
        <v>54</v>
      </c>
      <c r="F2" s="5" t="s">
        <v>318</v>
      </c>
      <c r="G2" s="4" t="s">
        <v>301</v>
      </c>
      <c r="H2" s="4" t="s">
        <v>302</v>
      </c>
      <c r="I2" s="4" t="s">
        <v>323</v>
      </c>
      <c r="J2" s="4" t="s">
        <v>329</v>
      </c>
    </row>
    <row r="3" spans="2:10" x14ac:dyDescent="0.3">
      <c r="B3" s="21" t="s">
        <v>55</v>
      </c>
      <c r="C3" s="6" t="s">
        <v>56</v>
      </c>
      <c r="D3" s="20"/>
      <c r="F3" s="5" t="s">
        <v>319</v>
      </c>
      <c r="G3" s="4" t="s">
        <v>303</v>
      </c>
      <c r="H3" s="4" t="s">
        <v>304</v>
      </c>
      <c r="I3" s="4" t="s">
        <v>305</v>
      </c>
      <c r="J3" s="4" t="s">
        <v>306</v>
      </c>
    </row>
    <row r="4" spans="2:10" x14ac:dyDescent="0.3">
      <c r="B4" s="21" t="s">
        <v>57</v>
      </c>
      <c r="C4" s="6" t="s">
        <v>58</v>
      </c>
      <c r="D4" s="20" t="s">
        <v>59</v>
      </c>
      <c r="F4" s="5" t="s">
        <v>320</v>
      </c>
      <c r="G4" s="4" t="s">
        <v>307</v>
      </c>
      <c r="H4" s="4" t="s">
        <v>326</v>
      </c>
      <c r="I4" s="4" t="s">
        <v>308</v>
      </c>
      <c r="J4" s="4" t="s">
        <v>309</v>
      </c>
    </row>
    <row r="5" spans="2:10" x14ac:dyDescent="0.3">
      <c r="B5" s="21" t="s">
        <v>60</v>
      </c>
      <c r="C5" s="6" t="s">
        <v>61</v>
      </c>
      <c r="D5" s="20" t="s">
        <v>62</v>
      </c>
      <c r="F5" s="5" t="s">
        <v>444</v>
      </c>
      <c r="G5" s="4" t="s">
        <v>310</v>
      </c>
      <c r="H5" s="4" t="s">
        <v>327</v>
      </c>
      <c r="I5" s="4" t="s">
        <v>324</v>
      </c>
      <c r="J5" s="4" t="s">
        <v>311</v>
      </c>
    </row>
    <row r="6" spans="2:10" x14ac:dyDescent="0.3">
      <c r="B6" s="21" t="s">
        <v>34</v>
      </c>
      <c r="C6" s="6" t="s">
        <v>33</v>
      </c>
      <c r="D6" s="20" t="s">
        <v>62</v>
      </c>
      <c r="F6" s="5" t="s">
        <v>321</v>
      </c>
      <c r="G6" s="4" t="s">
        <v>312</v>
      </c>
      <c r="H6" s="4" t="s">
        <v>328</v>
      </c>
      <c r="I6" s="4" t="s">
        <v>325</v>
      </c>
      <c r="J6" s="47" t="s">
        <v>330</v>
      </c>
    </row>
    <row r="7" spans="2:10" x14ac:dyDescent="0.3">
      <c r="B7" s="21" t="s">
        <v>63</v>
      </c>
      <c r="C7" s="22" t="s">
        <v>64</v>
      </c>
      <c r="D7" s="20" t="s">
        <v>62</v>
      </c>
      <c r="F7" s="5" t="s">
        <v>322</v>
      </c>
      <c r="G7" s="4" t="s">
        <v>313</v>
      </c>
      <c r="H7" s="4" t="s">
        <v>317</v>
      </c>
      <c r="I7" s="4" t="s">
        <v>324</v>
      </c>
      <c r="J7" s="4" t="s">
        <v>314</v>
      </c>
    </row>
    <row r="8" spans="2:10" x14ac:dyDescent="0.3">
      <c r="B8" s="4" t="s">
        <v>65</v>
      </c>
      <c r="C8" s="22" t="s">
        <v>66</v>
      </c>
      <c r="D8" s="20" t="s">
        <v>62</v>
      </c>
    </row>
    <row r="9" spans="2:10" x14ac:dyDescent="0.3">
      <c r="B9" s="4" t="s">
        <v>68</v>
      </c>
      <c r="C9" s="22" t="s">
        <v>67</v>
      </c>
      <c r="D9" s="20" t="s">
        <v>62</v>
      </c>
      <c r="F9" s="64" t="s">
        <v>392</v>
      </c>
      <c r="G9" s="64"/>
      <c r="H9" s="64"/>
    </row>
    <row r="10" spans="2:10" x14ac:dyDescent="0.3">
      <c r="B10" s="4" t="s">
        <v>70</v>
      </c>
      <c r="C10" s="22" t="s">
        <v>69</v>
      </c>
      <c r="D10" s="20" t="s">
        <v>62</v>
      </c>
      <c r="F10" s="3" t="s">
        <v>414</v>
      </c>
      <c r="G10" s="3" t="s">
        <v>415</v>
      </c>
      <c r="H10" s="3" t="s">
        <v>416</v>
      </c>
    </row>
    <row r="11" spans="2:10" x14ac:dyDescent="0.3">
      <c r="B11" s="4" t="s">
        <v>144</v>
      </c>
      <c r="C11" s="22" t="s">
        <v>143</v>
      </c>
      <c r="D11" s="5" t="s">
        <v>145</v>
      </c>
      <c r="F11" s="4" t="s">
        <v>398</v>
      </c>
      <c r="G11" s="4" t="s">
        <v>399</v>
      </c>
      <c r="H11" s="4"/>
    </row>
    <row r="12" spans="2:10" x14ac:dyDescent="0.3">
      <c r="B12" s="4"/>
      <c r="C12" s="4"/>
      <c r="D12" s="5"/>
      <c r="F12" s="4" t="s">
        <v>396</v>
      </c>
      <c r="G12" s="4" t="s">
        <v>397</v>
      </c>
      <c r="H12" s="4"/>
    </row>
    <row r="13" spans="2:10" x14ac:dyDescent="0.3">
      <c r="B13" s="4"/>
      <c r="C13" s="4"/>
      <c r="D13" s="5"/>
      <c r="F13" s="4" t="s">
        <v>401</v>
      </c>
      <c r="G13" s="4" t="s">
        <v>400</v>
      </c>
      <c r="H13" s="4"/>
    </row>
    <row r="14" spans="2:10" x14ac:dyDescent="0.3">
      <c r="B14" s="4"/>
      <c r="C14" s="4"/>
      <c r="D14" s="5"/>
      <c r="F14" s="4" t="s">
        <v>406</v>
      </c>
      <c r="G14" s="4" t="s">
        <v>407</v>
      </c>
      <c r="H14" s="4"/>
    </row>
    <row r="15" spans="2:10" x14ac:dyDescent="0.3">
      <c r="B15" s="4"/>
      <c r="C15" s="4"/>
      <c r="D15" s="5"/>
      <c r="F15" s="4" t="s">
        <v>404</v>
      </c>
      <c r="G15" s="4" t="s">
        <v>405</v>
      </c>
      <c r="H15" s="4"/>
    </row>
    <row r="16" spans="2:10" x14ac:dyDescent="0.3">
      <c r="B16" s="4"/>
      <c r="C16" s="4"/>
      <c r="D16" s="5"/>
      <c r="F16" s="65"/>
      <c r="G16" s="66"/>
      <c r="H16" s="67"/>
    </row>
    <row r="17" spans="2:8" x14ac:dyDescent="0.3">
      <c r="B17" s="4"/>
      <c r="C17" s="4"/>
      <c r="D17" s="5"/>
      <c r="F17" s="4" t="s">
        <v>408</v>
      </c>
      <c r="G17" s="4" t="s">
        <v>409</v>
      </c>
      <c r="H17" s="4"/>
    </row>
    <row r="18" spans="2:8" x14ac:dyDescent="0.3">
      <c r="B18" s="4"/>
      <c r="C18" s="4"/>
      <c r="D18" s="5"/>
      <c r="F18" s="4" t="s">
        <v>418</v>
      </c>
      <c r="G18" s="4" t="s">
        <v>393</v>
      </c>
      <c r="H18" s="4"/>
    </row>
    <row r="19" spans="2:8" x14ac:dyDescent="0.3">
      <c r="B19" s="4"/>
      <c r="C19" s="4"/>
      <c r="D19" s="5"/>
      <c r="F19" s="4" t="s">
        <v>394</v>
      </c>
      <c r="G19" s="4" t="s">
        <v>395</v>
      </c>
      <c r="H19" s="4"/>
    </row>
    <row r="20" spans="2:8" x14ac:dyDescent="0.3">
      <c r="B20" s="4"/>
      <c r="C20" s="4"/>
      <c r="D20" s="5"/>
      <c r="F20" s="4" t="s">
        <v>402</v>
      </c>
      <c r="G20" s="4" t="s">
        <v>403</v>
      </c>
      <c r="H20" s="4"/>
    </row>
    <row r="21" spans="2:8" x14ac:dyDescent="0.3">
      <c r="B21" s="4"/>
      <c r="C21" s="4"/>
      <c r="D21" s="5"/>
      <c r="F21" s="4" t="s">
        <v>410</v>
      </c>
      <c r="G21" s="4" t="s">
        <v>411</v>
      </c>
      <c r="H21" s="4"/>
    </row>
    <row r="22" spans="2:8" x14ac:dyDescent="0.3">
      <c r="B22" s="4"/>
      <c r="C22" s="4"/>
      <c r="D22" s="5"/>
      <c r="F22" s="4" t="s">
        <v>412</v>
      </c>
      <c r="G22" s="4" t="s">
        <v>413</v>
      </c>
      <c r="H22" s="4"/>
    </row>
    <row r="23" spans="2:8" x14ac:dyDescent="0.3">
      <c r="B23" s="4"/>
      <c r="C23" s="4"/>
      <c r="D23" s="5"/>
      <c r="F23" s="4" t="s">
        <v>427</v>
      </c>
      <c r="G23" s="4" t="s">
        <v>428</v>
      </c>
      <c r="H23" s="4"/>
    </row>
    <row r="24" spans="2:8" x14ac:dyDescent="0.3">
      <c r="C24" s="4"/>
      <c r="D24" s="5"/>
      <c r="F24" s="4" t="s">
        <v>429</v>
      </c>
      <c r="G24" s="4" t="s">
        <v>430</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8" activePane="bottomRight" state="frozen"/>
      <selection pane="topRight" activeCell="B1" sqref="B1"/>
      <selection pane="bottomLeft" activeCell="A2" sqref="A2"/>
      <selection pane="bottomRight" activeCell="B20" sqref="B20:C2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68" t="s">
        <v>121</v>
      </c>
      <c r="C1" s="69"/>
      <c r="D1" s="68" t="s">
        <v>86</v>
      </c>
      <c r="E1" s="69"/>
    </row>
    <row r="2" spans="2:5" ht="24" x14ac:dyDescent="0.3">
      <c r="B2" s="72" t="s">
        <v>122</v>
      </c>
      <c r="C2" s="73"/>
      <c r="D2" s="29" t="s">
        <v>124</v>
      </c>
      <c r="E2" s="33" t="s">
        <v>137</v>
      </c>
    </row>
    <row r="3" spans="2:5" ht="24" x14ac:dyDescent="0.3">
      <c r="B3" s="74"/>
      <c r="C3" s="75"/>
      <c r="D3" s="29" t="s">
        <v>125</v>
      </c>
      <c r="E3" s="30" t="s">
        <v>126</v>
      </c>
    </row>
    <row r="4" spans="2:5" ht="48" x14ac:dyDescent="0.3">
      <c r="B4" s="72" t="s">
        <v>123</v>
      </c>
      <c r="C4" s="73"/>
      <c r="D4" s="29" t="s">
        <v>124</v>
      </c>
      <c r="E4" s="33" t="s">
        <v>136</v>
      </c>
    </row>
    <row r="5" spans="2:5" ht="96" x14ac:dyDescent="0.3">
      <c r="B5" s="74"/>
      <c r="C5" s="75"/>
      <c r="D5" s="29" t="s">
        <v>125</v>
      </c>
      <c r="E5" s="30" t="s">
        <v>127</v>
      </c>
    </row>
    <row r="6" spans="2:5" ht="72" x14ac:dyDescent="0.3">
      <c r="B6" s="72" t="s">
        <v>132</v>
      </c>
      <c r="C6" s="73"/>
      <c r="D6" s="29" t="s">
        <v>124</v>
      </c>
      <c r="E6" s="33" t="s">
        <v>135</v>
      </c>
    </row>
    <row r="7" spans="2:5" ht="84" x14ac:dyDescent="0.3">
      <c r="B7" s="74"/>
      <c r="C7" s="75"/>
      <c r="D7" s="29" t="s">
        <v>125</v>
      </c>
      <c r="E7" s="30" t="s">
        <v>128</v>
      </c>
    </row>
    <row r="8" spans="2:5" ht="96" x14ac:dyDescent="0.3">
      <c r="B8" s="76" t="s">
        <v>133</v>
      </c>
      <c r="C8" s="73"/>
      <c r="D8" s="29" t="s">
        <v>124</v>
      </c>
      <c r="E8" s="33" t="s">
        <v>134</v>
      </c>
    </row>
    <row r="9" spans="2:5" ht="60" x14ac:dyDescent="0.3">
      <c r="B9" s="74"/>
      <c r="C9" s="75"/>
      <c r="D9" s="29" t="s">
        <v>125</v>
      </c>
      <c r="E9" s="30" t="s">
        <v>129</v>
      </c>
    </row>
    <row r="10" spans="2:5" ht="60" x14ac:dyDescent="0.3">
      <c r="B10" s="72" t="s">
        <v>130</v>
      </c>
      <c r="C10" s="73"/>
      <c r="D10" s="29" t="s">
        <v>124</v>
      </c>
      <c r="E10" s="33" t="s">
        <v>140</v>
      </c>
    </row>
    <row r="11" spans="2:5" ht="142.15" customHeight="1" x14ac:dyDescent="0.3">
      <c r="B11" s="74"/>
      <c r="C11" s="75"/>
      <c r="D11" s="29" t="s">
        <v>125</v>
      </c>
      <c r="E11" s="30" t="s">
        <v>146</v>
      </c>
    </row>
    <row r="12" spans="2:5" ht="24" x14ac:dyDescent="0.3">
      <c r="B12" s="72" t="s">
        <v>139</v>
      </c>
      <c r="C12" s="73"/>
      <c r="D12" s="29" t="s">
        <v>124</v>
      </c>
      <c r="E12" s="33" t="s">
        <v>141</v>
      </c>
    </row>
    <row r="13" spans="2:5" ht="36" x14ac:dyDescent="0.3">
      <c r="B13" s="74"/>
      <c r="C13" s="75"/>
      <c r="D13" s="29" t="s">
        <v>125</v>
      </c>
      <c r="E13" s="30" t="s">
        <v>142</v>
      </c>
    </row>
    <row r="14" spans="2:5" ht="24" x14ac:dyDescent="0.3">
      <c r="B14" s="72" t="s">
        <v>359</v>
      </c>
      <c r="C14" s="73"/>
      <c r="D14" s="29" t="s">
        <v>124</v>
      </c>
      <c r="E14" s="33" t="s">
        <v>361</v>
      </c>
    </row>
    <row r="15" spans="2:5" ht="24" x14ac:dyDescent="0.3">
      <c r="B15" s="74"/>
      <c r="C15" s="75"/>
      <c r="D15" s="29" t="s">
        <v>125</v>
      </c>
      <c r="E15" s="30" t="s">
        <v>360</v>
      </c>
    </row>
    <row r="16" spans="2:5" x14ac:dyDescent="0.3">
      <c r="B16" s="70"/>
      <c r="C16" s="71"/>
      <c r="D16" s="28"/>
      <c r="E16" s="31"/>
    </row>
    <row r="17" spans="2:5" x14ac:dyDescent="0.3">
      <c r="B17" s="70"/>
      <c r="C17" s="71"/>
      <c r="D17" s="28"/>
      <c r="E17" s="31"/>
    </row>
    <row r="18" spans="2:5" x14ac:dyDescent="0.3">
      <c r="B18" s="70"/>
      <c r="C18" s="71"/>
      <c r="D18" s="28"/>
      <c r="E18" s="31"/>
    </row>
    <row r="19" spans="2:5" x14ac:dyDescent="0.3">
      <c r="B19" s="70"/>
      <c r="C19" s="71"/>
      <c r="D19" s="28"/>
      <c r="E19" s="31"/>
    </row>
    <row r="20" spans="2:5" x14ac:dyDescent="0.3">
      <c r="B20" s="70"/>
      <c r="C20" s="71"/>
      <c r="D20" s="28"/>
      <c r="E20" s="31"/>
    </row>
    <row r="21" spans="2:5" x14ac:dyDescent="0.3">
      <c r="B21" s="70"/>
      <c r="C21" s="71"/>
      <c r="D21" s="28"/>
      <c r="E21" s="31"/>
    </row>
    <row r="22" spans="2:5" x14ac:dyDescent="0.3">
      <c r="B22" s="70"/>
      <c r="C22" s="71"/>
      <c r="D22" s="28"/>
      <c r="E22" s="31"/>
    </row>
    <row r="23" spans="2:5" x14ac:dyDescent="0.3">
      <c r="B23" s="70"/>
      <c r="C23" s="71"/>
      <c r="D23" s="28"/>
      <c r="E23" s="31"/>
    </row>
    <row r="24" spans="2:5" x14ac:dyDescent="0.3">
      <c r="B24" s="70"/>
      <c r="C24" s="71"/>
      <c r="D24" s="28"/>
      <c r="E24" s="31"/>
    </row>
    <row r="25" spans="2:5" x14ac:dyDescent="0.3">
      <c r="B25" s="70"/>
      <c r="C25" s="71"/>
      <c r="D25" s="28"/>
      <c r="E25" s="31"/>
    </row>
    <row r="26" spans="2:5" x14ac:dyDescent="0.3">
      <c r="B26" s="70"/>
      <c r="C26" s="71"/>
      <c r="D26" s="28"/>
      <c r="E26" s="31"/>
    </row>
    <row r="27" spans="2:5" x14ac:dyDescent="0.3">
      <c r="B27" s="70"/>
      <c r="C27" s="71"/>
      <c r="D27" s="28"/>
      <c r="E27" s="31"/>
    </row>
    <row r="28" spans="2:5" x14ac:dyDescent="0.3">
      <c r="B28" s="70"/>
      <c r="C28" s="71"/>
      <c r="D28" s="28"/>
      <c r="E28" s="31"/>
    </row>
    <row r="29" spans="2:5" x14ac:dyDescent="0.3">
      <c r="B29" s="70"/>
      <c r="C29" s="71"/>
      <c r="D29" s="28"/>
      <c r="E29" s="31"/>
    </row>
    <row r="30" spans="2:5" x14ac:dyDescent="0.3">
      <c r="B30" s="70"/>
      <c r="C30" s="71"/>
      <c r="D30" s="28"/>
      <c r="E30" s="31"/>
    </row>
    <row r="31" spans="2:5" x14ac:dyDescent="0.3">
      <c r="B31" s="70"/>
      <c r="C31" s="71"/>
      <c r="D31" s="28"/>
      <c r="E31" s="31"/>
    </row>
    <row r="32" spans="2:5" x14ac:dyDescent="0.3">
      <c r="B32" s="70"/>
      <c r="C32" s="71"/>
      <c r="D32" s="28"/>
      <c r="E32" s="31"/>
    </row>
    <row r="33" spans="2:5" x14ac:dyDescent="0.3">
      <c r="B33" s="70"/>
      <c r="C33" s="71"/>
      <c r="D33" s="28"/>
      <c r="E33" s="31"/>
    </row>
    <row r="34" spans="2:5" x14ac:dyDescent="0.3">
      <c r="B34" s="70"/>
      <c r="C34" s="71"/>
      <c r="D34" s="28"/>
      <c r="E34" s="31"/>
    </row>
    <row r="35" spans="2:5" x14ac:dyDescent="0.3">
      <c r="B35" s="70"/>
      <c r="C35" s="71"/>
      <c r="D35" s="28"/>
      <c r="E35" s="31"/>
    </row>
    <row r="36" spans="2:5" x14ac:dyDescent="0.3">
      <c r="B36" s="70"/>
      <c r="C36" s="71"/>
      <c r="D36" s="28"/>
      <c r="E36" s="31"/>
    </row>
    <row r="37" spans="2:5" x14ac:dyDescent="0.3">
      <c r="B37" s="70"/>
      <c r="C37" s="71"/>
      <c r="D37" s="28"/>
      <c r="E37" s="31"/>
    </row>
    <row r="38" spans="2:5" x14ac:dyDescent="0.3">
      <c r="B38" s="70"/>
      <c r="C38" s="71"/>
      <c r="D38" s="28"/>
      <c r="E38" s="31"/>
    </row>
    <row r="39" spans="2:5" x14ac:dyDescent="0.3">
      <c r="B39" s="70"/>
      <c r="C39" s="71"/>
      <c r="D39" s="28"/>
      <c r="E39" s="31"/>
    </row>
    <row r="40" spans="2:5" x14ac:dyDescent="0.3">
      <c r="B40" s="70"/>
      <c r="C40" s="71"/>
      <c r="D40" s="28"/>
      <c r="E40" s="31"/>
    </row>
    <row r="41" spans="2:5" x14ac:dyDescent="0.3">
      <c r="B41" s="70"/>
      <c r="C41" s="71"/>
      <c r="D41" s="28"/>
      <c r="E41" s="31"/>
    </row>
    <row r="42" spans="2:5" x14ac:dyDescent="0.3">
      <c r="B42" s="70"/>
      <c r="C42" s="71"/>
      <c r="D42" s="28"/>
      <c r="E42" s="31"/>
    </row>
    <row r="43" spans="2:5" x14ac:dyDescent="0.3">
      <c r="B43" s="70"/>
      <c r="C43" s="71"/>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3" activePane="bottomRight" state="frozen"/>
      <selection pane="topRight" activeCell="B1" sqref="B1"/>
      <selection pane="bottomLeft" activeCell="A3" sqref="A3"/>
      <selection pane="bottomRight" activeCell="F9" sqref="F9"/>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hidden="1" customHeight="1" x14ac:dyDescent="0.3">
      <c r="B6" s="17"/>
      <c r="C6" s="17" t="s">
        <v>147</v>
      </c>
      <c r="D6" s="46" t="s">
        <v>248</v>
      </c>
      <c r="E6" s="25" t="s">
        <v>250</v>
      </c>
      <c r="F6" s="25"/>
    </row>
    <row r="7" spans="2:6" ht="276" hidden="1" x14ac:dyDescent="0.3">
      <c r="B7" s="17"/>
      <c r="C7" s="17" t="s">
        <v>251</v>
      </c>
      <c r="D7" s="46" t="s">
        <v>248</v>
      </c>
      <c r="E7" s="25" t="s">
        <v>252</v>
      </c>
      <c r="F7" s="25"/>
    </row>
    <row r="8" spans="2:6" ht="204" x14ac:dyDescent="0.3">
      <c r="B8" s="17"/>
      <c r="C8" s="17" t="s">
        <v>333</v>
      </c>
      <c r="D8" s="46" t="s">
        <v>249</v>
      </c>
      <c r="E8" s="25" t="s">
        <v>479</v>
      </c>
      <c r="F8" s="23" t="s">
        <v>357</v>
      </c>
    </row>
    <row r="9" spans="2:6" ht="192" x14ac:dyDescent="0.3">
      <c r="B9" s="17"/>
      <c r="C9" s="17" t="s">
        <v>478</v>
      </c>
      <c r="D9" s="17" t="s">
        <v>249</v>
      </c>
      <c r="E9" s="25" t="s">
        <v>480</v>
      </c>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8">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47" activePane="bottomRight" state="frozen"/>
      <selection pane="topRight" activeCell="B1" sqref="B1"/>
      <selection pane="bottomLeft" activeCell="A3" sqref="A3"/>
      <selection pane="bottomRight" activeCell="D84" sqref="D84:D85"/>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334</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63"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290</v>
      </c>
      <c r="D58" s="5" t="s">
        <v>291</v>
      </c>
      <c r="E58" s="12" t="s">
        <v>254</v>
      </c>
      <c r="F58" s="13">
        <v>8400</v>
      </c>
      <c r="G58" s="12" t="s">
        <v>294</v>
      </c>
      <c r="H58" s="13">
        <v>7960</v>
      </c>
      <c r="I58" s="14">
        <f t="shared" si="1"/>
        <v>-5.2380952380952382E-2</v>
      </c>
      <c r="J58" s="5" t="s">
        <v>231</v>
      </c>
    </row>
    <row r="59" spans="2:10" x14ac:dyDescent="0.3">
      <c r="B59" s="4" t="s">
        <v>335</v>
      </c>
      <c r="C59" s="12" t="s">
        <v>292</v>
      </c>
      <c r="D59" s="5" t="s">
        <v>293</v>
      </c>
      <c r="E59" s="12" t="s">
        <v>254</v>
      </c>
      <c r="F59" s="13">
        <v>43936</v>
      </c>
      <c r="G59" s="12" t="s">
        <v>294</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417</v>
      </c>
      <c r="C61" s="12" t="s">
        <v>365</v>
      </c>
      <c r="D61" s="5" t="s">
        <v>364</v>
      </c>
      <c r="E61" s="12" t="s">
        <v>294</v>
      </c>
      <c r="F61" s="13">
        <v>43696</v>
      </c>
      <c r="G61" s="12" t="s">
        <v>366</v>
      </c>
      <c r="H61" s="13">
        <v>42945</v>
      </c>
      <c r="I61" s="14">
        <f t="shared" si="1"/>
        <v>-1.7186927865250824E-2</v>
      </c>
      <c r="J61" s="5" t="s">
        <v>231</v>
      </c>
    </row>
    <row r="62" spans="2:10" x14ac:dyDescent="0.3">
      <c r="B62" s="4" t="s">
        <v>335</v>
      </c>
      <c r="C62" s="12" t="s">
        <v>290</v>
      </c>
      <c r="D62" s="5" t="s">
        <v>374</v>
      </c>
      <c r="E62" s="12" t="s">
        <v>294</v>
      </c>
      <c r="F62" s="13">
        <v>9240</v>
      </c>
      <c r="G62" s="12" t="s">
        <v>366</v>
      </c>
      <c r="H62" s="13">
        <v>9430</v>
      </c>
      <c r="I62" s="14">
        <f t="shared" si="1"/>
        <v>2.0562770562770564E-2</v>
      </c>
      <c r="J62" s="5" t="s">
        <v>231</v>
      </c>
    </row>
    <row r="63" spans="2:10" x14ac:dyDescent="0.3">
      <c r="B63" s="4" t="s">
        <v>335</v>
      </c>
      <c r="C63" s="12" t="s">
        <v>368</v>
      </c>
      <c r="D63" s="5" t="s">
        <v>373</v>
      </c>
      <c r="E63" s="12" t="s">
        <v>294</v>
      </c>
      <c r="F63" s="13">
        <v>31049</v>
      </c>
      <c r="G63" s="12" t="s">
        <v>366</v>
      </c>
      <c r="H63" s="13">
        <v>31750</v>
      </c>
      <c r="I63" s="14">
        <f t="shared" si="1"/>
        <v>2.2577216657541307E-2</v>
      </c>
      <c r="J63" s="5" t="s">
        <v>231</v>
      </c>
    </row>
    <row r="64" spans="2:10" x14ac:dyDescent="0.3">
      <c r="B64" s="4" t="s">
        <v>335</v>
      </c>
      <c r="C64" s="12" t="s">
        <v>387</v>
      </c>
      <c r="D64" s="5" t="s">
        <v>386</v>
      </c>
      <c r="E64" s="12" t="s">
        <v>294</v>
      </c>
      <c r="F64" s="13">
        <v>3429</v>
      </c>
      <c r="G64" s="12" t="s">
        <v>366</v>
      </c>
      <c r="H64" s="13">
        <v>3407</v>
      </c>
      <c r="I64" s="14">
        <f t="shared" ref="I64" si="5">IF(H64="", "", IFERROR( ((H64-F64)/F64), ""))</f>
        <v>-6.4158646835812188E-3</v>
      </c>
      <c r="J64" s="5" t="s">
        <v>439</v>
      </c>
    </row>
    <row r="65" spans="2:10" x14ac:dyDescent="0.3">
      <c r="B65" s="4" t="s">
        <v>335</v>
      </c>
      <c r="C65" s="12" t="s">
        <v>371</v>
      </c>
      <c r="D65" s="5" t="s">
        <v>369</v>
      </c>
      <c r="E65" s="12" t="s">
        <v>294</v>
      </c>
      <c r="F65" s="13">
        <v>31550</v>
      </c>
      <c r="G65" s="12" t="s">
        <v>366</v>
      </c>
      <c r="H65" s="13">
        <v>32900</v>
      </c>
      <c r="I65" s="14">
        <f t="shared" ref="I65" si="6">IF(H65="", "", IFERROR( ((H65-F65)/F65), ""))</f>
        <v>4.2789223454833596E-2</v>
      </c>
      <c r="J65" s="5" t="s">
        <v>231</v>
      </c>
    </row>
    <row r="66" spans="2:10" x14ac:dyDescent="0.3">
      <c r="B66" s="4" t="s">
        <v>335</v>
      </c>
      <c r="C66" s="12" t="s">
        <v>389</v>
      </c>
      <c r="D66" s="5" t="s">
        <v>388</v>
      </c>
      <c r="E66" s="12" t="s">
        <v>294</v>
      </c>
      <c r="F66" s="13">
        <v>8228</v>
      </c>
      <c r="G66" s="12" t="s">
        <v>366</v>
      </c>
      <c r="H66" s="13">
        <v>8170</v>
      </c>
      <c r="I66" s="14">
        <f t="shared" ref="I66:I117" si="7">IF(H66="", "", IFERROR( ((H66-F66)/F66), ""))</f>
        <v>-7.0491006319883323E-3</v>
      </c>
      <c r="J66" s="5" t="s">
        <v>231</v>
      </c>
    </row>
    <row r="67" spans="2:10" x14ac:dyDescent="0.3">
      <c r="B67" s="4"/>
      <c r="C67" s="12"/>
      <c r="D67" s="5"/>
      <c r="E67" s="12"/>
      <c r="F67" s="13"/>
      <c r="G67" s="12"/>
      <c r="H67" s="13"/>
      <c r="I67" s="14" t="str">
        <f t="shared" si="7"/>
        <v/>
      </c>
      <c r="J67" s="5"/>
    </row>
    <row r="68" spans="2:10" x14ac:dyDescent="0.3">
      <c r="B68" s="4" t="s">
        <v>335</v>
      </c>
      <c r="C68" s="12" t="s">
        <v>437</v>
      </c>
      <c r="D68" s="5" t="s">
        <v>436</v>
      </c>
      <c r="E68" s="12" t="s">
        <v>441</v>
      </c>
      <c r="F68" s="13">
        <v>49900</v>
      </c>
      <c r="G68" s="12" t="s">
        <v>442</v>
      </c>
      <c r="H68" s="13">
        <v>48600</v>
      </c>
      <c r="I68" s="14">
        <f t="shared" si="7"/>
        <v>-2.6052104208416832E-2</v>
      </c>
      <c r="J68" s="5" t="s">
        <v>231</v>
      </c>
    </row>
    <row r="69" spans="2:10" x14ac:dyDescent="0.3">
      <c r="B69" s="4" t="s">
        <v>335</v>
      </c>
      <c r="C69" s="12" t="s">
        <v>438</v>
      </c>
      <c r="D69" s="5" t="s">
        <v>440</v>
      </c>
      <c r="E69" s="12" t="s">
        <v>441</v>
      </c>
      <c r="F69" s="13">
        <v>25950</v>
      </c>
      <c r="G69" s="12" t="s">
        <v>442</v>
      </c>
      <c r="H69" s="13">
        <v>26549</v>
      </c>
      <c r="I69" s="14">
        <f t="shared" si="7"/>
        <v>2.3082851637764933E-2</v>
      </c>
      <c r="J69" s="5" t="s">
        <v>231</v>
      </c>
    </row>
    <row r="70" spans="2:10" x14ac:dyDescent="0.3">
      <c r="B70" s="4"/>
      <c r="C70" s="12"/>
      <c r="D70" s="5"/>
      <c r="E70" s="12"/>
      <c r="F70" s="13"/>
      <c r="G70" s="12"/>
      <c r="H70" s="13"/>
      <c r="I70" s="14" t="str">
        <f t="shared" si="7"/>
        <v/>
      </c>
      <c r="J70" s="5"/>
    </row>
    <row r="71" spans="2:10" x14ac:dyDescent="0.3">
      <c r="B71" s="4" t="s">
        <v>335</v>
      </c>
      <c r="C71" s="12" t="s">
        <v>450</v>
      </c>
      <c r="D71" s="5" t="s">
        <v>449</v>
      </c>
      <c r="E71" s="12" t="s">
        <v>442</v>
      </c>
      <c r="F71" s="13">
        <v>8863</v>
      </c>
      <c r="G71" s="12" t="s">
        <v>455</v>
      </c>
      <c r="H71" s="13">
        <v>10400</v>
      </c>
      <c r="I71" s="14">
        <f t="shared" ref="I71" si="8">IF(H71="", "", IFERROR( ((H71-F71)/F71), ""))</f>
        <v>0.17341757869795779</v>
      </c>
      <c r="J71" s="5" t="s">
        <v>231</v>
      </c>
    </row>
    <row r="72" spans="2:10" x14ac:dyDescent="0.3">
      <c r="B72" s="4" t="s">
        <v>335</v>
      </c>
      <c r="C72" s="12" t="s">
        <v>451</v>
      </c>
      <c r="D72" s="5" t="s">
        <v>452</v>
      </c>
      <c r="E72" s="12" t="s">
        <v>442</v>
      </c>
      <c r="F72" s="13">
        <v>8830</v>
      </c>
      <c r="G72" s="12" t="s">
        <v>455</v>
      </c>
      <c r="H72" s="13">
        <v>9216</v>
      </c>
      <c r="I72" s="14">
        <f t="shared" si="7"/>
        <v>4.3714609286523216E-2</v>
      </c>
      <c r="J72" s="5" t="s">
        <v>231</v>
      </c>
    </row>
    <row r="73" spans="2:10" x14ac:dyDescent="0.3">
      <c r="B73" s="4" t="s">
        <v>335</v>
      </c>
      <c r="C73" s="12" t="s">
        <v>453</v>
      </c>
      <c r="D73" s="5" t="s">
        <v>454</v>
      </c>
      <c r="E73" s="12" t="s">
        <v>442</v>
      </c>
      <c r="F73" s="13">
        <v>23038</v>
      </c>
      <c r="G73" s="12" t="s">
        <v>455</v>
      </c>
      <c r="H73" s="13">
        <v>22673</v>
      </c>
      <c r="I73" s="14">
        <f t="shared" si="7"/>
        <v>-1.5843389183088811E-2</v>
      </c>
      <c r="J73" s="5" t="s">
        <v>231</v>
      </c>
    </row>
    <row r="74" spans="2:10" x14ac:dyDescent="0.3">
      <c r="B74" s="4"/>
      <c r="C74" s="12"/>
      <c r="D74" s="5"/>
      <c r="E74" s="12"/>
      <c r="F74" s="13"/>
      <c r="G74" s="12"/>
      <c r="H74" s="13"/>
      <c r="I74" s="14" t="str">
        <f t="shared" si="7"/>
        <v/>
      </c>
      <c r="J74" s="5"/>
    </row>
    <row r="75" spans="2:10" x14ac:dyDescent="0.3">
      <c r="B75" s="4" t="s">
        <v>335</v>
      </c>
      <c r="C75" s="12" t="s">
        <v>465</v>
      </c>
      <c r="D75" s="5" t="s">
        <v>460</v>
      </c>
      <c r="E75" s="12" t="s">
        <v>463</v>
      </c>
      <c r="F75" s="13">
        <v>9231</v>
      </c>
      <c r="G75" s="12" t="s">
        <v>464</v>
      </c>
      <c r="H75" s="13">
        <v>10300</v>
      </c>
      <c r="I75" s="14">
        <f t="shared" si="7"/>
        <v>0.1158054381973784</v>
      </c>
      <c r="J75" s="5" t="s">
        <v>231</v>
      </c>
    </row>
    <row r="76" spans="2:10" x14ac:dyDescent="0.3">
      <c r="B76" s="4" t="s">
        <v>335</v>
      </c>
      <c r="C76" s="12" t="s">
        <v>466</v>
      </c>
      <c r="D76" s="5" t="s">
        <v>461</v>
      </c>
      <c r="E76" s="12" t="s">
        <v>463</v>
      </c>
      <c r="F76" s="13">
        <v>11438</v>
      </c>
      <c r="G76" s="12" t="s">
        <v>464</v>
      </c>
      <c r="H76" s="13">
        <v>10950</v>
      </c>
      <c r="I76" s="14">
        <f t="shared" si="7"/>
        <v>-4.2664801538730548E-2</v>
      </c>
      <c r="J76" s="5" t="s">
        <v>231</v>
      </c>
    </row>
    <row r="77" spans="2:10" x14ac:dyDescent="0.3">
      <c r="B77" s="4" t="s">
        <v>335</v>
      </c>
      <c r="C77" s="12" t="s">
        <v>467</v>
      </c>
      <c r="D77" s="5" t="s">
        <v>462</v>
      </c>
      <c r="E77" s="12" t="s">
        <v>463</v>
      </c>
      <c r="F77" s="13">
        <v>9980</v>
      </c>
      <c r="G77" s="12" t="s">
        <v>464</v>
      </c>
      <c r="H77" s="13">
        <v>9330</v>
      </c>
      <c r="I77" s="14">
        <f t="shared" si="7"/>
        <v>-6.513026052104208E-2</v>
      </c>
      <c r="J77" s="5" t="s">
        <v>231</v>
      </c>
    </row>
    <row r="78" spans="2:10" x14ac:dyDescent="0.3">
      <c r="B78" s="4" t="s">
        <v>335</v>
      </c>
      <c r="C78" s="12" t="s">
        <v>468</v>
      </c>
      <c r="D78" s="5" t="s">
        <v>457</v>
      </c>
      <c r="E78" s="12" t="s">
        <v>463</v>
      </c>
      <c r="F78" s="13">
        <v>9140</v>
      </c>
      <c r="G78" s="12" t="s">
        <v>464</v>
      </c>
      <c r="H78" s="13">
        <v>8570</v>
      </c>
      <c r="I78" s="14">
        <f t="shared" ref="I78" si="9">IF(H78="", "", IFERROR( ((H78-F78)/F78), ""))</f>
        <v>-6.2363238512035013E-2</v>
      </c>
      <c r="J78" s="5" t="s">
        <v>231</v>
      </c>
    </row>
    <row r="79" spans="2:10" x14ac:dyDescent="0.3">
      <c r="B79" s="4"/>
      <c r="C79" s="12"/>
      <c r="D79" s="5"/>
      <c r="E79" s="12"/>
      <c r="F79" s="13"/>
      <c r="G79" s="12"/>
      <c r="H79" s="13"/>
      <c r="I79" s="14" t="str">
        <f t="shared" si="7"/>
        <v/>
      </c>
      <c r="J79" s="5"/>
    </row>
    <row r="80" spans="2:10" x14ac:dyDescent="0.3">
      <c r="B80" s="4" t="s">
        <v>335</v>
      </c>
      <c r="C80" s="12" t="s">
        <v>472</v>
      </c>
      <c r="D80" s="5" t="s">
        <v>473</v>
      </c>
      <c r="E80" s="12" t="s">
        <v>464</v>
      </c>
      <c r="F80" s="13">
        <v>28000</v>
      </c>
      <c r="G80" s="12" t="s">
        <v>474</v>
      </c>
      <c r="H80" s="13">
        <v>27150</v>
      </c>
      <c r="I80" s="14">
        <f t="shared" si="7"/>
        <v>-3.0357142857142857E-2</v>
      </c>
      <c r="J80" s="5" t="s">
        <v>231</v>
      </c>
    </row>
    <row r="81" spans="2:10" x14ac:dyDescent="0.3">
      <c r="B81" s="4"/>
      <c r="C81" s="12"/>
      <c r="D81" s="5"/>
      <c r="E81" s="12"/>
      <c r="F81" s="13"/>
      <c r="G81" s="12"/>
      <c r="H81" s="13"/>
      <c r="I81" s="14" t="str">
        <f t="shared" si="7"/>
        <v/>
      </c>
      <c r="J81" s="5"/>
    </row>
    <row r="82" spans="2:10" x14ac:dyDescent="0.3">
      <c r="B82" s="4" t="s">
        <v>335</v>
      </c>
      <c r="C82" s="12" t="s">
        <v>483</v>
      </c>
      <c r="D82" s="5" t="s">
        <v>485</v>
      </c>
      <c r="E82" s="12" t="s">
        <v>474</v>
      </c>
      <c r="F82" s="13">
        <v>56500</v>
      </c>
      <c r="G82" s="12" t="s">
        <v>492</v>
      </c>
      <c r="H82" s="13"/>
      <c r="I82" s="14" t="str">
        <f t="shared" si="7"/>
        <v/>
      </c>
      <c r="J82" s="5"/>
    </row>
    <row r="83" spans="2:10" x14ac:dyDescent="0.3">
      <c r="B83" s="4" t="s">
        <v>335</v>
      </c>
      <c r="C83" s="12" t="s">
        <v>488</v>
      </c>
      <c r="D83" s="5" t="s">
        <v>487</v>
      </c>
      <c r="E83" s="12" t="s">
        <v>474</v>
      </c>
      <c r="F83" s="13">
        <v>1285</v>
      </c>
      <c r="G83" s="12" t="s">
        <v>492</v>
      </c>
      <c r="H83" s="13"/>
      <c r="I83" s="14" t="str">
        <f t="shared" si="7"/>
        <v/>
      </c>
      <c r="J83" s="5"/>
    </row>
    <row r="84" spans="2:10" x14ac:dyDescent="0.3">
      <c r="B84" s="4" t="s">
        <v>481</v>
      </c>
      <c r="C84" s="12" t="s">
        <v>491</v>
      </c>
      <c r="D84" s="5" t="s">
        <v>490</v>
      </c>
      <c r="E84" s="12" t="s">
        <v>474</v>
      </c>
      <c r="F84" s="13">
        <v>60000</v>
      </c>
      <c r="G84" s="12" t="s">
        <v>492</v>
      </c>
      <c r="H84" s="13"/>
      <c r="I84" s="14" t="str">
        <f t="shared" si="7"/>
        <v/>
      </c>
      <c r="J84" s="5"/>
    </row>
    <row r="85" spans="2:10" x14ac:dyDescent="0.3">
      <c r="B85" s="4" t="s">
        <v>477</v>
      </c>
      <c r="C85" s="12" t="s">
        <v>493</v>
      </c>
      <c r="D85" s="5" t="s">
        <v>495</v>
      </c>
      <c r="E85" s="12" t="s">
        <v>474</v>
      </c>
      <c r="F85" s="13">
        <v>4630</v>
      </c>
      <c r="G85" s="12" t="s">
        <v>492</v>
      </c>
      <c r="H85" s="13"/>
      <c r="I85" s="14" t="str">
        <f t="shared" si="7"/>
        <v/>
      </c>
      <c r="J85" s="5"/>
    </row>
    <row r="86" spans="2:10" x14ac:dyDescent="0.3">
      <c r="B86" s="4"/>
      <c r="C86" s="12"/>
      <c r="D86" s="5"/>
      <c r="E86" s="12"/>
      <c r="F86" s="13"/>
      <c r="G86" s="12"/>
      <c r="H86" s="13"/>
      <c r="I86" s="14" t="str">
        <f t="shared" si="7"/>
        <v/>
      </c>
      <c r="J86" s="5"/>
    </row>
    <row r="87" spans="2:10" x14ac:dyDescent="0.3">
      <c r="B87" s="4"/>
      <c r="C87" s="12"/>
      <c r="D87" s="5"/>
      <c r="E87" s="12"/>
      <c r="F87" s="13"/>
      <c r="G87" s="12"/>
      <c r="H87" s="13"/>
      <c r="I87" s="14" t="str">
        <f t="shared" si="7"/>
        <v/>
      </c>
      <c r="J87" s="5"/>
    </row>
    <row r="88" spans="2:10" x14ac:dyDescent="0.3">
      <c r="B88" s="4"/>
      <c r="C88" s="12"/>
      <c r="D88" s="5"/>
      <c r="E88" s="12"/>
      <c r="F88" s="13"/>
      <c r="G88" s="12"/>
      <c r="H88" s="13"/>
      <c r="I88" s="14" t="str">
        <f t="shared" si="7"/>
        <v/>
      </c>
      <c r="J88" s="5"/>
    </row>
    <row r="89" spans="2:10" x14ac:dyDescent="0.3">
      <c r="B89" s="4"/>
      <c r="C89" s="12"/>
      <c r="D89" s="5"/>
      <c r="E89" s="12"/>
      <c r="F89" s="13"/>
      <c r="G89" s="12"/>
      <c r="H89" s="13"/>
      <c r="I89" s="14" t="str">
        <f t="shared" si="7"/>
        <v/>
      </c>
      <c r="J89" s="5"/>
    </row>
    <row r="90" spans="2:10" x14ac:dyDescent="0.3">
      <c r="B90" s="4"/>
      <c r="C90" s="12"/>
      <c r="D90" s="5"/>
      <c r="E90" s="12"/>
      <c r="F90" s="13"/>
      <c r="G90" s="12"/>
      <c r="H90" s="13"/>
      <c r="I90" s="14" t="str">
        <f t="shared" si="7"/>
        <v/>
      </c>
      <c r="J90" s="5"/>
    </row>
    <row r="91" spans="2:10" x14ac:dyDescent="0.3">
      <c r="B91" s="4"/>
      <c r="C91" s="12"/>
      <c r="D91" s="5"/>
      <c r="E91" s="12"/>
      <c r="F91" s="13"/>
      <c r="G91" s="12"/>
      <c r="H91" s="13"/>
      <c r="I91" s="14" t="str">
        <f t="shared" si="7"/>
        <v/>
      </c>
      <c r="J91" s="5"/>
    </row>
    <row r="92" spans="2:10" x14ac:dyDescent="0.3">
      <c r="B92" s="4"/>
      <c r="C92" s="12"/>
      <c r="D92" s="5"/>
      <c r="E92" s="12"/>
      <c r="F92" s="13"/>
      <c r="G92" s="12"/>
      <c r="H92" s="13"/>
      <c r="I92" s="14" t="str">
        <f t="shared" si="7"/>
        <v/>
      </c>
      <c r="J92" s="5"/>
    </row>
    <row r="93" spans="2:10" x14ac:dyDescent="0.3">
      <c r="B93" s="4"/>
      <c r="C93" s="12"/>
      <c r="D93" s="5"/>
      <c r="E93" s="12"/>
      <c r="F93" s="13"/>
      <c r="G93" s="12"/>
      <c r="H93" s="13"/>
      <c r="I93" s="14" t="str">
        <f t="shared" si="7"/>
        <v/>
      </c>
      <c r="J93" s="5"/>
    </row>
    <row r="94" spans="2:10" x14ac:dyDescent="0.3">
      <c r="B94" s="4"/>
      <c r="C94" s="12"/>
      <c r="D94" s="5"/>
      <c r="E94" s="12"/>
      <c r="F94" s="13"/>
      <c r="G94" s="12"/>
      <c r="H94" s="13"/>
      <c r="I94" s="14" t="str">
        <f t="shared" si="7"/>
        <v/>
      </c>
      <c r="J94" s="5"/>
    </row>
    <row r="95" spans="2:10" x14ac:dyDescent="0.3">
      <c r="B95" s="4"/>
      <c r="C95" s="12"/>
      <c r="D95" s="5"/>
      <c r="E95" s="12"/>
      <c r="F95" s="13"/>
      <c r="G95" s="12"/>
      <c r="H95" s="13"/>
      <c r="I95" s="14" t="str">
        <f t="shared" si="7"/>
        <v/>
      </c>
      <c r="J95" s="5"/>
    </row>
    <row r="96" spans="2:10" x14ac:dyDescent="0.3">
      <c r="B96" s="4"/>
      <c r="C96" s="12"/>
      <c r="D96" s="5"/>
      <c r="E96" s="12"/>
      <c r="F96" s="13"/>
      <c r="G96" s="12"/>
      <c r="H96" s="13"/>
      <c r="I96" s="14" t="str">
        <f t="shared" si="7"/>
        <v/>
      </c>
      <c r="J96" s="5"/>
    </row>
    <row r="97" spans="2:10" x14ac:dyDescent="0.3">
      <c r="B97" s="4"/>
      <c r="C97" s="12"/>
      <c r="D97" s="5"/>
      <c r="E97" s="12"/>
      <c r="F97" s="13"/>
      <c r="G97" s="12"/>
      <c r="H97" s="13"/>
      <c r="I97" s="14" t="str">
        <f t="shared" si="7"/>
        <v/>
      </c>
      <c r="J97" s="5"/>
    </row>
    <row r="98" spans="2:10" x14ac:dyDescent="0.3">
      <c r="B98" s="4"/>
      <c r="C98" s="12"/>
      <c r="D98" s="5"/>
      <c r="E98" s="12"/>
      <c r="F98" s="13"/>
      <c r="G98" s="12"/>
      <c r="H98" s="13"/>
      <c r="I98" s="14" t="str">
        <f t="shared" si="7"/>
        <v/>
      </c>
      <c r="J98" s="5"/>
    </row>
    <row r="99" spans="2:10" x14ac:dyDescent="0.3">
      <c r="B99" s="4"/>
      <c r="C99" s="12"/>
      <c r="D99" s="5"/>
      <c r="E99" s="12"/>
      <c r="F99" s="13"/>
      <c r="G99" s="12"/>
      <c r="H99" s="13"/>
      <c r="I99" s="14" t="str">
        <f t="shared" si="7"/>
        <v/>
      </c>
      <c r="J99" s="5"/>
    </row>
    <row r="100" spans="2:10" x14ac:dyDescent="0.3">
      <c r="B100" s="4"/>
      <c r="C100" s="12"/>
      <c r="D100" s="5"/>
      <c r="E100" s="12"/>
      <c r="F100" s="13"/>
      <c r="G100" s="12"/>
      <c r="H100" s="13"/>
      <c r="I100" s="14" t="str">
        <f t="shared" si="7"/>
        <v/>
      </c>
      <c r="J100" s="5"/>
    </row>
    <row r="101" spans="2:10" x14ac:dyDescent="0.3">
      <c r="B101" s="4"/>
      <c r="C101" s="12"/>
      <c r="D101" s="5"/>
      <c r="E101" s="12"/>
      <c r="F101" s="13"/>
      <c r="G101" s="12"/>
      <c r="H101" s="13"/>
      <c r="I101" s="14" t="str">
        <f t="shared" si="7"/>
        <v/>
      </c>
      <c r="J101" s="5"/>
    </row>
    <row r="102" spans="2:10" x14ac:dyDescent="0.3">
      <c r="B102" s="4"/>
      <c r="C102" s="12"/>
      <c r="D102" s="5"/>
      <c r="E102" s="12"/>
      <c r="F102" s="13"/>
      <c r="G102" s="12"/>
      <c r="H102" s="13"/>
      <c r="I102" s="14" t="str">
        <f t="shared" si="7"/>
        <v/>
      </c>
      <c r="J102" s="5"/>
    </row>
    <row r="103" spans="2:10" x14ac:dyDescent="0.3">
      <c r="B103" s="4"/>
      <c r="C103" s="12"/>
      <c r="D103" s="5"/>
      <c r="E103" s="12"/>
      <c r="F103" s="13"/>
      <c r="G103" s="12"/>
      <c r="H103" s="13"/>
      <c r="I103" s="14" t="str">
        <f t="shared" si="7"/>
        <v/>
      </c>
      <c r="J103" s="5"/>
    </row>
    <row r="104" spans="2:10" x14ac:dyDescent="0.3">
      <c r="B104" s="4"/>
      <c r="C104" s="12"/>
      <c r="D104" s="5"/>
      <c r="E104" s="12"/>
      <c r="F104" s="13"/>
      <c r="G104" s="12"/>
      <c r="H104" s="13"/>
      <c r="I104" s="14" t="str">
        <f t="shared" si="7"/>
        <v/>
      </c>
      <c r="J104" s="5"/>
    </row>
    <row r="105" spans="2:10" x14ac:dyDescent="0.3">
      <c r="B105" s="4"/>
      <c r="C105" s="12"/>
      <c r="D105" s="5"/>
      <c r="E105" s="12"/>
      <c r="F105" s="13"/>
      <c r="G105" s="12"/>
      <c r="H105" s="13"/>
      <c r="I105" s="14" t="str">
        <f t="shared" si="7"/>
        <v/>
      </c>
      <c r="J105" s="5"/>
    </row>
    <row r="106" spans="2:10" x14ac:dyDescent="0.3">
      <c r="B106" s="4"/>
      <c r="C106" s="12"/>
      <c r="D106" s="5"/>
      <c r="E106" s="12"/>
      <c r="F106" s="13"/>
      <c r="G106" s="12"/>
      <c r="H106" s="13"/>
      <c r="I106" s="14" t="str">
        <f t="shared" si="7"/>
        <v/>
      </c>
      <c r="J106" s="5"/>
    </row>
    <row r="107" spans="2:10" x14ac:dyDescent="0.3">
      <c r="B107" s="4"/>
      <c r="C107" s="12"/>
      <c r="D107" s="5"/>
      <c r="E107" s="12"/>
      <c r="F107" s="13"/>
      <c r="G107" s="12"/>
      <c r="H107" s="13"/>
      <c r="I107" s="14" t="str">
        <f t="shared" si="7"/>
        <v/>
      </c>
      <c r="J107" s="5"/>
    </row>
    <row r="108" spans="2:10" x14ac:dyDescent="0.3">
      <c r="B108" s="4"/>
      <c r="C108" s="12"/>
      <c r="D108" s="5"/>
      <c r="E108" s="12"/>
      <c r="F108" s="13"/>
      <c r="G108" s="12"/>
      <c r="H108" s="13"/>
      <c r="I108" s="14" t="str">
        <f t="shared" si="7"/>
        <v/>
      </c>
      <c r="J108" s="5"/>
    </row>
    <row r="109" spans="2:10" x14ac:dyDescent="0.3">
      <c r="B109" s="4"/>
      <c r="C109" s="12"/>
      <c r="D109" s="5"/>
      <c r="E109" s="12"/>
      <c r="F109" s="13"/>
      <c r="G109" s="12"/>
      <c r="H109" s="13"/>
      <c r="I109" s="14" t="str">
        <f t="shared" si="7"/>
        <v/>
      </c>
      <c r="J109" s="5"/>
    </row>
    <row r="110" spans="2:10" x14ac:dyDescent="0.3">
      <c r="B110" s="4"/>
      <c r="C110" s="12"/>
      <c r="D110" s="5"/>
      <c r="E110" s="12"/>
      <c r="F110" s="13"/>
      <c r="G110" s="12"/>
      <c r="H110" s="13"/>
      <c r="I110" s="14" t="str">
        <f t="shared" si="7"/>
        <v/>
      </c>
      <c r="J110" s="5"/>
    </row>
    <row r="111" spans="2:10" x14ac:dyDescent="0.3">
      <c r="B111" s="4"/>
      <c r="C111" s="12"/>
      <c r="D111" s="5"/>
      <c r="E111" s="12"/>
      <c r="F111" s="13"/>
      <c r="G111" s="12"/>
      <c r="H111" s="13"/>
      <c r="I111" s="14" t="str">
        <f t="shared" si="7"/>
        <v/>
      </c>
      <c r="J111" s="5"/>
    </row>
    <row r="112" spans="2:10" x14ac:dyDescent="0.3">
      <c r="B112" s="4"/>
      <c r="C112" s="12"/>
      <c r="D112" s="5"/>
      <c r="E112" s="12"/>
      <c r="F112" s="13"/>
      <c r="G112" s="12"/>
      <c r="H112" s="13"/>
      <c r="I112" s="14" t="str">
        <f t="shared" si="7"/>
        <v/>
      </c>
      <c r="J112" s="5"/>
    </row>
    <row r="113" spans="2:10" x14ac:dyDescent="0.3">
      <c r="B113" s="4"/>
      <c r="C113" s="12"/>
      <c r="D113" s="5"/>
      <c r="E113" s="12"/>
      <c r="F113" s="13"/>
      <c r="G113" s="12"/>
      <c r="H113" s="13"/>
      <c r="I113" s="14" t="str">
        <f t="shared" si="7"/>
        <v/>
      </c>
      <c r="J113" s="5"/>
    </row>
    <row r="114" spans="2:10" x14ac:dyDescent="0.3">
      <c r="B114" s="4"/>
      <c r="C114" s="12"/>
      <c r="D114" s="5"/>
      <c r="E114" s="12"/>
      <c r="F114" s="13"/>
      <c r="G114" s="12"/>
      <c r="H114" s="13"/>
      <c r="I114" s="14" t="str">
        <f t="shared" si="7"/>
        <v/>
      </c>
      <c r="J114" s="5"/>
    </row>
    <row r="115" spans="2:10" x14ac:dyDescent="0.3">
      <c r="B115" s="4"/>
      <c r="C115" s="12"/>
      <c r="D115" s="5"/>
      <c r="E115" s="12"/>
      <c r="F115" s="13"/>
      <c r="G115" s="12"/>
      <c r="H115" s="13"/>
      <c r="I115" s="14" t="str">
        <f t="shared" si="7"/>
        <v/>
      </c>
      <c r="J115" s="5"/>
    </row>
    <row r="116" spans="2:10" x14ac:dyDescent="0.3">
      <c r="B116" s="4"/>
      <c r="C116" s="12"/>
      <c r="D116" s="5"/>
      <c r="E116" s="12"/>
      <c r="F116" s="13"/>
      <c r="G116" s="12"/>
      <c r="H116" s="13"/>
      <c r="I116" s="14" t="str">
        <f t="shared" si="7"/>
        <v/>
      </c>
      <c r="J116" s="5"/>
    </row>
    <row r="117" spans="2:10" x14ac:dyDescent="0.3">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81" priority="24" operator="greaterThan">
      <formula>0</formula>
    </cfRule>
  </conditionalFormatting>
  <conditionalFormatting sqref="I1:I52 I57:I61 I63 I118:I1048576">
    <cfRule type="cellIs" dxfId="80" priority="23" operator="lessThan">
      <formula>0</formula>
    </cfRule>
  </conditionalFormatting>
  <conditionalFormatting sqref="I53">
    <cfRule type="cellIs" dxfId="79" priority="20" operator="greaterThan">
      <formula>0</formula>
    </cfRule>
  </conditionalFormatting>
  <conditionalFormatting sqref="I53">
    <cfRule type="cellIs" dxfId="78" priority="19" operator="lessThan">
      <formula>0</formula>
    </cfRule>
  </conditionalFormatting>
  <conditionalFormatting sqref="I54">
    <cfRule type="cellIs" dxfId="77" priority="18" operator="greaterThan">
      <formula>0</formula>
    </cfRule>
  </conditionalFormatting>
  <conditionalFormatting sqref="I54">
    <cfRule type="cellIs" dxfId="76" priority="17" operator="lessThan">
      <formula>0</formula>
    </cfRule>
  </conditionalFormatting>
  <conditionalFormatting sqref="I55">
    <cfRule type="cellIs" dxfId="75" priority="16" operator="greaterThan">
      <formula>0</formula>
    </cfRule>
  </conditionalFormatting>
  <conditionalFormatting sqref="I55">
    <cfRule type="cellIs" dxfId="74" priority="15" operator="lessThan">
      <formula>0</formula>
    </cfRule>
  </conditionalFormatting>
  <conditionalFormatting sqref="I56">
    <cfRule type="cellIs" dxfId="73" priority="14" operator="greaterThan">
      <formula>0</formula>
    </cfRule>
  </conditionalFormatting>
  <conditionalFormatting sqref="I56">
    <cfRule type="cellIs" dxfId="72" priority="13" operator="lessThan">
      <formula>0</formula>
    </cfRule>
  </conditionalFormatting>
  <conditionalFormatting sqref="I64">
    <cfRule type="cellIs" dxfId="71" priority="12" operator="greaterThan">
      <formula>0</formula>
    </cfRule>
  </conditionalFormatting>
  <conditionalFormatting sqref="I64">
    <cfRule type="cellIs" dxfId="70" priority="11" operator="lessThan">
      <formula>0</formula>
    </cfRule>
  </conditionalFormatting>
  <conditionalFormatting sqref="I65">
    <cfRule type="cellIs" dxfId="69" priority="10" operator="greaterThan">
      <formula>0</formula>
    </cfRule>
  </conditionalFormatting>
  <conditionalFormatting sqref="I65">
    <cfRule type="cellIs" dxfId="68" priority="9" operator="lessThan">
      <formula>0</formula>
    </cfRule>
  </conditionalFormatting>
  <conditionalFormatting sqref="I62">
    <cfRule type="cellIs" dxfId="67" priority="8" operator="greaterThan">
      <formula>0</formula>
    </cfRule>
  </conditionalFormatting>
  <conditionalFormatting sqref="I62">
    <cfRule type="cellIs" dxfId="66" priority="7" operator="lessThan">
      <formula>0</formula>
    </cfRule>
  </conditionalFormatting>
  <conditionalFormatting sqref="I66:I70 I72:I77 I79:I117">
    <cfRule type="cellIs" dxfId="65" priority="6" operator="greaterThan">
      <formula>0</formula>
    </cfRule>
  </conditionalFormatting>
  <conditionalFormatting sqref="I66:I70 I72:I77 I79:I117">
    <cfRule type="cellIs" dxfId="64" priority="5" operator="lessThan">
      <formula>0</formula>
    </cfRule>
  </conditionalFormatting>
  <conditionalFormatting sqref="I71">
    <cfRule type="cellIs" dxfId="63" priority="4" operator="greaterThan">
      <formula>0</formula>
    </cfRule>
  </conditionalFormatting>
  <conditionalFormatting sqref="I71">
    <cfRule type="cellIs" dxfId="62" priority="3" operator="lessThan">
      <formula>0</formula>
    </cfRule>
  </conditionalFormatting>
  <conditionalFormatting sqref="I78">
    <cfRule type="cellIs" dxfId="61" priority="2" operator="greaterThan">
      <formula>0</formula>
    </cfRule>
  </conditionalFormatting>
  <conditionalFormatting sqref="I78">
    <cfRule type="cellIs" dxfId="60"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G21" sqref="G21"/>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431</v>
      </c>
      <c r="F2" s="26" t="s">
        <v>432</v>
      </c>
    </row>
    <row r="3" spans="2:8" x14ac:dyDescent="0.3">
      <c r="B3" s="79" t="s">
        <v>419</v>
      </c>
      <c r="C3" s="79"/>
      <c r="D3" s="79"/>
      <c r="F3" s="79" t="s">
        <v>419</v>
      </c>
      <c r="G3" s="79"/>
      <c r="H3" s="79"/>
    </row>
    <row r="4" spans="2:8" x14ac:dyDescent="0.3">
      <c r="B4" s="60" t="s">
        <v>244</v>
      </c>
      <c r="C4" s="77" t="s">
        <v>243</v>
      </c>
      <c r="D4" s="78"/>
      <c r="F4" s="60" t="s">
        <v>244</v>
      </c>
      <c r="G4" s="77" t="s">
        <v>243</v>
      </c>
      <c r="H4" s="78"/>
    </row>
    <row r="5" spans="2:8" x14ac:dyDescent="0.3">
      <c r="B5" s="63" t="s">
        <v>242</v>
      </c>
      <c r="C5" s="63" t="s">
        <v>425</v>
      </c>
      <c r="D5" s="59">
        <v>0.04</v>
      </c>
      <c r="F5" s="63" t="s">
        <v>242</v>
      </c>
      <c r="G5" s="63" t="s">
        <v>425</v>
      </c>
      <c r="H5" s="59">
        <v>0.28000000000000003</v>
      </c>
    </row>
    <row r="6" spans="2:8" x14ac:dyDescent="0.3">
      <c r="B6" s="63" t="s">
        <v>245</v>
      </c>
      <c r="C6" s="63" t="s">
        <v>422</v>
      </c>
      <c r="D6" s="59">
        <v>1.7000000000000001E-2</v>
      </c>
      <c r="F6" s="63" t="s">
        <v>245</v>
      </c>
      <c r="G6" s="63" t="s">
        <v>422</v>
      </c>
      <c r="H6" s="59">
        <v>1.7000000000000001E-2</v>
      </c>
    </row>
    <row r="7" spans="2:8" x14ac:dyDescent="0.3">
      <c r="B7" s="63" t="s">
        <v>246</v>
      </c>
      <c r="C7" s="63" t="s">
        <v>423</v>
      </c>
      <c r="D7" s="59">
        <v>0.03</v>
      </c>
      <c r="F7" s="63" t="s">
        <v>246</v>
      </c>
      <c r="G7" s="63" t="s">
        <v>423</v>
      </c>
      <c r="H7" s="59">
        <v>0.03</v>
      </c>
    </row>
    <row r="8" spans="2:8" x14ac:dyDescent="0.3">
      <c r="D8" s="58"/>
      <c r="F8" s="79" t="s">
        <v>420</v>
      </c>
      <c r="G8" s="79"/>
      <c r="H8" s="79"/>
    </row>
    <row r="9" spans="2:8" x14ac:dyDescent="0.3">
      <c r="F9" s="61" t="s">
        <v>244</v>
      </c>
      <c r="G9" s="77" t="s">
        <v>243</v>
      </c>
      <c r="H9" s="78"/>
    </row>
    <row r="10" spans="2:8" x14ac:dyDescent="0.3">
      <c r="F10" s="62" t="s">
        <v>426</v>
      </c>
      <c r="G10" s="62" t="s">
        <v>425</v>
      </c>
      <c r="H10" s="59">
        <v>1.7000000000000001E-2</v>
      </c>
    </row>
    <row r="11" spans="2:8" x14ac:dyDescent="0.3">
      <c r="F11" s="62" t="s">
        <v>421</v>
      </c>
      <c r="G11" s="62" t="s">
        <v>424</v>
      </c>
      <c r="H11" s="59">
        <v>1.7000000000000001E-2</v>
      </c>
    </row>
    <row r="12" spans="2:8" x14ac:dyDescent="0.3">
      <c r="D12" s="58"/>
    </row>
  </sheetData>
  <mergeCells count="6">
    <mergeCell ref="G9:H9"/>
    <mergeCell ref="B3:D3"/>
    <mergeCell ref="C4:D4"/>
    <mergeCell ref="F3:H3"/>
    <mergeCell ref="G4:H4"/>
    <mergeCell ref="F8:H8"/>
  </mergeCells>
  <phoneticPr fontId="1" type="noConversion"/>
  <conditionalFormatting sqref="D5:D7">
    <cfRule type="cellIs" dxfId="59" priority="6" operator="lessThan">
      <formula>0</formula>
    </cfRule>
  </conditionalFormatting>
  <conditionalFormatting sqref="D12">
    <cfRule type="cellIs" dxfId="58" priority="4" operator="lessThan">
      <formula>0</formula>
    </cfRule>
  </conditionalFormatting>
  <conditionalFormatting sqref="H5:H7">
    <cfRule type="cellIs" dxfId="57" priority="3" operator="lessThan">
      <formula>0</formula>
    </cfRule>
  </conditionalFormatting>
  <conditionalFormatting sqref="H10:H11">
    <cfRule type="cellIs" dxfId="56" priority="2" operator="lessThan">
      <formula>0</formula>
    </cfRule>
  </conditionalFormatting>
  <conditionalFormatting sqref="D8">
    <cfRule type="cellIs" dxfId="5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3"/>
  <sheetViews>
    <sheetView tabSelected="1" zoomScaleNormal="100" workbookViewId="0">
      <pane xSplit="1" ySplit="4" topLeftCell="B5" activePane="bottomRight" state="frozen"/>
      <selection pane="topRight" activeCell="B1" sqref="B1"/>
      <selection pane="bottomLeft" activeCell="A2" sqref="A2"/>
      <selection pane="bottomRight" activeCell="K26" sqref="K26"/>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280</v>
      </c>
      <c r="C1" s="48">
        <v>4</v>
      </c>
      <c r="D1" s="15" t="s">
        <v>274</v>
      </c>
      <c r="E1" s="49">
        <v>1.7</v>
      </c>
      <c r="F1" s="15" t="s">
        <v>275</v>
      </c>
      <c r="G1" s="17">
        <f>COUNTIF($H$19:$H1039, "Y")</f>
        <v>34</v>
      </c>
      <c r="H1" s="15" t="s">
        <v>331</v>
      </c>
      <c r="I1" s="17">
        <f>COUNTIF($H$19:$H1039, "N")</f>
        <v>10</v>
      </c>
      <c r="J1" s="15" t="s">
        <v>276</v>
      </c>
      <c r="K1" s="50">
        <f>(G1/(G1+I1))*100</f>
        <v>77.272727272727266</v>
      </c>
      <c r="L1" s="55"/>
      <c r="M1" s="55"/>
      <c r="N1" s="55"/>
    </row>
    <row r="2" spans="2:14" x14ac:dyDescent="0.3">
      <c r="B2" s="15"/>
      <c r="C2" s="17"/>
      <c r="D2" s="15" t="s">
        <v>279</v>
      </c>
      <c r="E2" s="49">
        <v>-3</v>
      </c>
      <c r="F2" s="15"/>
      <c r="G2" s="17"/>
      <c r="H2" s="15"/>
      <c r="I2" s="17"/>
      <c r="J2" s="15"/>
      <c r="K2" s="6"/>
      <c r="L2" s="56"/>
      <c r="M2" s="56"/>
      <c r="N2" s="56"/>
    </row>
    <row r="4" spans="2:14" s="53" customFormat="1" x14ac:dyDescent="0.3">
      <c r="B4" s="52" t="s">
        <v>264</v>
      </c>
      <c r="C4" s="52" t="s">
        <v>268</v>
      </c>
      <c r="D4" s="52" t="s">
        <v>265</v>
      </c>
      <c r="E4" s="52" t="s">
        <v>266</v>
      </c>
      <c r="F4" s="52" t="s">
        <v>267</v>
      </c>
      <c r="G4" s="52" t="s">
        <v>337</v>
      </c>
      <c r="H4" s="52" t="s">
        <v>367</v>
      </c>
      <c r="I4" s="52" t="s">
        <v>375</v>
      </c>
      <c r="J4" s="52" t="s">
        <v>376</v>
      </c>
      <c r="K4" s="52" t="s">
        <v>377</v>
      </c>
      <c r="L4" s="52" t="s">
        <v>378</v>
      </c>
      <c r="M4" s="52" t="s">
        <v>379</v>
      </c>
      <c r="N4" s="52" t="s">
        <v>338</v>
      </c>
    </row>
    <row r="5" spans="2:14" s="53" customFormat="1" x14ac:dyDescent="0.3">
      <c r="B5" s="51" t="s">
        <v>336</v>
      </c>
      <c r="C5" s="57">
        <v>43888</v>
      </c>
      <c r="D5" s="51" t="s">
        <v>484</v>
      </c>
      <c r="E5" s="54"/>
      <c r="F5" s="54"/>
      <c r="G5" s="19" t="str">
        <f>IF(E5="", "", IF(E5&gt;=$C$1, "Y", "N"))</f>
        <v/>
      </c>
      <c r="H5" s="19" t="str">
        <f t="shared" ref="H5" si="0">IF(E5="", "", IF(E5&gt;$E$1, "Y", "N"))</f>
        <v/>
      </c>
      <c r="I5" s="51"/>
      <c r="J5" s="51"/>
      <c r="K5" s="51"/>
      <c r="L5" s="51"/>
      <c r="M5" s="51"/>
      <c r="N5" s="51"/>
    </row>
    <row r="6" spans="2:14" s="53" customFormat="1" x14ac:dyDescent="0.3">
      <c r="B6" s="51" t="s">
        <v>336</v>
      </c>
      <c r="C6" s="57">
        <v>43888</v>
      </c>
      <c r="D6" s="51" t="s">
        <v>486</v>
      </c>
      <c r="E6" s="54"/>
      <c r="F6" s="54"/>
      <c r="G6" s="19"/>
      <c r="H6" s="19"/>
      <c r="I6" s="51"/>
      <c r="J6" s="51"/>
      <c r="K6" s="51"/>
      <c r="L6" s="51"/>
      <c r="M6" s="51"/>
      <c r="N6" s="51"/>
    </row>
    <row r="7" spans="2:14" s="53" customFormat="1" x14ac:dyDescent="0.3">
      <c r="B7" s="51" t="s">
        <v>482</v>
      </c>
      <c r="C7" s="57">
        <v>43888</v>
      </c>
      <c r="D7" s="51" t="s">
        <v>489</v>
      </c>
      <c r="E7" s="54"/>
      <c r="F7" s="54"/>
      <c r="G7" s="19"/>
      <c r="H7" s="19"/>
      <c r="I7" s="51"/>
      <c r="J7" s="51"/>
      <c r="K7" s="51"/>
      <c r="L7" s="51"/>
      <c r="M7" s="51"/>
      <c r="N7" s="51"/>
    </row>
    <row r="8" spans="2:14" s="53" customFormat="1" x14ac:dyDescent="0.3">
      <c r="B8" s="51" t="s">
        <v>477</v>
      </c>
      <c r="C8" s="57">
        <v>43888</v>
      </c>
      <c r="D8" s="51" t="s">
        <v>494</v>
      </c>
      <c r="E8" s="54"/>
      <c r="F8" s="54"/>
      <c r="G8" s="19"/>
      <c r="H8" s="19"/>
      <c r="I8" s="51"/>
      <c r="J8" s="51"/>
      <c r="K8" s="51"/>
      <c r="L8" s="51"/>
      <c r="M8" s="51"/>
      <c r="N8" s="51"/>
    </row>
    <row r="9" spans="2:14" s="53" customFormat="1" x14ac:dyDescent="0.3">
      <c r="B9" s="51"/>
      <c r="C9" s="57"/>
      <c r="D9" s="51"/>
      <c r="E9" s="54"/>
      <c r="F9" s="54"/>
      <c r="G9" s="19"/>
      <c r="H9" s="19"/>
      <c r="I9" s="51"/>
      <c r="J9" s="51"/>
      <c r="K9" s="51"/>
      <c r="L9" s="51"/>
      <c r="M9" s="51"/>
      <c r="N9" s="51"/>
    </row>
    <row r="10" spans="2:14" s="53" customFormat="1" x14ac:dyDescent="0.3">
      <c r="B10" s="51" t="s">
        <v>336</v>
      </c>
      <c r="C10" s="57">
        <v>43887</v>
      </c>
      <c r="D10" s="51" t="s">
        <v>475</v>
      </c>
      <c r="E10" s="54">
        <v>17.86</v>
      </c>
      <c r="F10" s="54">
        <v>-5</v>
      </c>
      <c r="G10" s="19" t="str">
        <f>IF(E10="", "", IF(E10&gt;=$C$1, "Y", "N"))</f>
        <v>Y</v>
      </c>
      <c r="H10" s="19" t="str">
        <f t="shared" ref="H10" si="1">IF(E10="", "", IF(E10&gt;$E$1, "Y", "N"))</f>
        <v>Y</v>
      </c>
      <c r="I10" s="51" t="s">
        <v>340</v>
      </c>
      <c r="J10" s="51"/>
      <c r="K10" s="51"/>
      <c r="L10" s="51"/>
      <c r="M10" s="51"/>
      <c r="N10" s="51" t="s">
        <v>496</v>
      </c>
    </row>
    <row r="11" spans="2:14" s="53" customFormat="1" x14ac:dyDescent="0.3">
      <c r="B11" s="51" t="s">
        <v>336</v>
      </c>
      <c r="C11" s="57">
        <v>43887</v>
      </c>
      <c r="D11" s="51" t="s">
        <v>476</v>
      </c>
      <c r="E11" s="54">
        <v>2.36</v>
      </c>
      <c r="F11" s="54">
        <v>-3.94</v>
      </c>
      <c r="G11" s="19" t="str">
        <f>IF(E11="", "", IF(E11&gt;=$C$1, "Y", "N"))</f>
        <v>N</v>
      </c>
      <c r="H11" s="19" t="str">
        <f t="shared" ref="H11" si="2">IF(E11="", "", IF(E11&gt;$E$1, "Y", "N"))</f>
        <v>Y</v>
      </c>
      <c r="I11" s="51" t="s">
        <v>340</v>
      </c>
      <c r="J11" s="51"/>
      <c r="K11" s="51" t="s">
        <v>344</v>
      </c>
      <c r="L11" s="51"/>
      <c r="M11" s="51"/>
      <c r="N11" s="51"/>
    </row>
    <row r="12" spans="2:14" s="53" customFormat="1" x14ac:dyDescent="0.3">
      <c r="B12" s="51"/>
      <c r="C12" s="57"/>
      <c r="D12" s="51"/>
      <c r="E12" s="54"/>
      <c r="F12" s="54"/>
      <c r="G12" s="19"/>
      <c r="H12" s="19"/>
      <c r="I12" s="51"/>
      <c r="J12" s="51"/>
      <c r="K12" s="51"/>
      <c r="L12" s="51"/>
      <c r="M12" s="51"/>
      <c r="N12" s="51"/>
    </row>
    <row r="13" spans="2:14" s="53" customFormat="1" x14ac:dyDescent="0.3">
      <c r="B13" s="51" t="s">
        <v>336</v>
      </c>
      <c r="C13" s="57">
        <v>43886</v>
      </c>
      <c r="D13" s="51" t="s">
        <v>456</v>
      </c>
      <c r="E13" s="54">
        <v>1.99</v>
      </c>
      <c r="F13" s="54">
        <v>-15.32</v>
      </c>
      <c r="G13" s="19" t="str">
        <f>IF(E13="", "", IF(E13&gt;=$C$1, "Y", "N"))</f>
        <v>N</v>
      </c>
      <c r="H13" s="19" t="str">
        <f t="shared" ref="H13" si="3">IF(E13="", "", IF(E13&gt;$E$1, "Y", "N"))</f>
        <v>Y</v>
      </c>
      <c r="I13" s="51" t="s">
        <v>340</v>
      </c>
      <c r="J13" s="51"/>
      <c r="K13" s="51" t="s">
        <v>344</v>
      </c>
      <c r="L13" s="51"/>
      <c r="M13" s="51"/>
      <c r="N13" s="51"/>
    </row>
    <row r="14" spans="2:14" s="53" customFormat="1" x14ac:dyDescent="0.3">
      <c r="B14" s="51" t="s">
        <v>336</v>
      </c>
      <c r="C14" s="57">
        <v>43886</v>
      </c>
      <c r="D14" s="51" t="s">
        <v>469</v>
      </c>
      <c r="E14" s="54">
        <v>22.43</v>
      </c>
      <c r="F14" s="54">
        <v>-7.73</v>
      </c>
      <c r="G14" s="19" t="str">
        <f t="shared" ref="G14:G18" si="4">IF(E14="", "", IF(E14&gt;=$C$1, "Y", "N"))</f>
        <v>Y</v>
      </c>
      <c r="H14" s="19" t="str">
        <f t="shared" ref="H14:H18" si="5">IF(E14="", "", IF(E14&gt;$E$1, "Y", "N"))</f>
        <v>Y</v>
      </c>
      <c r="I14" s="51" t="s">
        <v>340</v>
      </c>
      <c r="J14" s="51"/>
      <c r="K14" s="51" t="s">
        <v>344</v>
      </c>
      <c r="L14" s="51" t="s">
        <v>346</v>
      </c>
      <c r="M14" s="51"/>
      <c r="N14" s="51" t="s">
        <v>471</v>
      </c>
    </row>
    <row r="15" spans="2:14" s="53" customFormat="1" x14ac:dyDescent="0.3">
      <c r="B15" s="51" t="s">
        <v>336</v>
      </c>
      <c r="C15" s="57">
        <v>43886</v>
      </c>
      <c r="D15" s="51" t="s">
        <v>458</v>
      </c>
      <c r="E15" s="54">
        <v>6.7</v>
      </c>
      <c r="F15" s="54">
        <v>-9.48</v>
      </c>
      <c r="G15" s="19" t="str">
        <f t="shared" si="4"/>
        <v>Y</v>
      </c>
      <c r="H15" s="19" t="str">
        <f t="shared" si="5"/>
        <v>Y</v>
      </c>
      <c r="I15" s="51" t="s">
        <v>340</v>
      </c>
      <c r="J15" s="51" t="s">
        <v>339</v>
      </c>
      <c r="K15" s="51"/>
      <c r="L15" s="51"/>
      <c r="M15" s="51"/>
      <c r="N15" s="51"/>
    </row>
    <row r="16" spans="2:14" s="53" customFormat="1" x14ac:dyDescent="0.3">
      <c r="B16" s="51" t="s">
        <v>336</v>
      </c>
      <c r="C16" s="57">
        <v>43886</v>
      </c>
      <c r="D16" s="51" t="s">
        <v>470</v>
      </c>
      <c r="E16" s="54">
        <v>-2.2000000000000002</v>
      </c>
      <c r="F16" s="54">
        <v>-17.3</v>
      </c>
      <c r="G16" s="19" t="str">
        <f t="shared" si="4"/>
        <v>N</v>
      </c>
      <c r="H16" s="19" t="str">
        <f t="shared" si="5"/>
        <v>N</v>
      </c>
      <c r="I16" s="51" t="s">
        <v>340</v>
      </c>
      <c r="J16" s="51" t="s">
        <v>339</v>
      </c>
      <c r="K16" s="51" t="s">
        <v>344</v>
      </c>
      <c r="L16" s="51" t="s">
        <v>346</v>
      </c>
      <c r="M16" s="51"/>
      <c r="N16" s="51"/>
    </row>
    <row r="17" spans="2:14" s="53" customFormat="1" x14ac:dyDescent="0.3">
      <c r="B17" s="51" t="s">
        <v>336</v>
      </c>
      <c r="C17" s="57">
        <v>43886</v>
      </c>
      <c r="D17" s="51" t="s">
        <v>459</v>
      </c>
      <c r="E17" s="54">
        <v>14.21</v>
      </c>
      <c r="F17" s="54">
        <v>-18.37</v>
      </c>
      <c r="G17" s="19" t="str">
        <f t="shared" si="4"/>
        <v>Y</v>
      </c>
      <c r="H17" s="19" t="str">
        <f t="shared" si="5"/>
        <v>Y</v>
      </c>
      <c r="I17" s="51" t="s">
        <v>340</v>
      </c>
      <c r="J17" s="51"/>
      <c r="K17" s="51"/>
      <c r="L17" s="51" t="s">
        <v>346</v>
      </c>
      <c r="M17" s="51"/>
      <c r="N17" s="51"/>
    </row>
    <row r="18" spans="2:14" s="53" customFormat="1" x14ac:dyDescent="0.3">
      <c r="B18" s="51"/>
      <c r="C18" s="57"/>
      <c r="D18" s="51"/>
      <c r="E18" s="54"/>
      <c r="F18" s="54"/>
      <c r="G18" s="19" t="str">
        <f t="shared" si="4"/>
        <v/>
      </c>
      <c r="H18" s="19" t="str">
        <f t="shared" si="5"/>
        <v/>
      </c>
      <c r="I18" s="51"/>
      <c r="J18" s="51"/>
      <c r="K18" s="51"/>
      <c r="L18" s="51"/>
      <c r="M18" s="51"/>
      <c r="N18" s="51"/>
    </row>
    <row r="19" spans="2:14" s="53" customFormat="1" x14ac:dyDescent="0.3">
      <c r="B19" s="51" t="s">
        <v>336</v>
      </c>
      <c r="C19" s="57">
        <v>43885</v>
      </c>
      <c r="D19" s="51" t="s">
        <v>445</v>
      </c>
      <c r="E19" s="54">
        <v>16.11</v>
      </c>
      <c r="F19" s="54">
        <v>-5.89</v>
      </c>
      <c r="G19" s="19" t="str">
        <f>IF(E19="", "", IF(E19&gt;=$C$1, "Y", "N"))</f>
        <v>Y</v>
      </c>
      <c r="H19" s="19" t="str">
        <f t="shared" ref="H19" si="6">IF(E19="", "", IF(E19&gt;$E$1, "Y", "N"))</f>
        <v>Y</v>
      </c>
      <c r="I19" s="51"/>
      <c r="J19" s="51" t="s">
        <v>339</v>
      </c>
      <c r="K19" s="51"/>
      <c r="L19" s="51"/>
      <c r="M19" s="51"/>
      <c r="N19" s="51"/>
    </row>
    <row r="20" spans="2:14" s="53" customFormat="1" x14ac:dyDescent="0.3">
      <c r="B20" s="51" t="s">
        <v>336</v>
      </c>
      <c r="C20" s="57">
        <v>43885</v>
      </c>
      <c r="D20" s="51" t="s">
        <v>448</v>
      </c>
      <c r="E20" s="54">
        <v>2.91</v>
      </c>
      <c r="F20" s="54">
        <v>-8.74</v>
      </c>
      <c r="G20" s="19" t="str">
        <f t="shared" ref="G20:G29" si="7">IF(E20="", "", IF(E20&gt;=$C$1, "Y", "N"))</f>
        <v>N</v>
      </c>
      <c r="H20" s="19" t="str">
        <f t="shared" ref="H20:H29" si="8">IF(E20="", "", IF(E20&gt;$E$1, "Y", "N"))</f>
        <v>Y</v>
      </c>
      <c r="I20" s="51"/>
      <c r="J20" s="51"/>
      <c r="K20" s="51"/>
      <c r="L20" s="51"/>
      <c r="M20" s="51"/>
      <c r="N20" s="51"/>
    </row>
    <row r="21" spans="2:14" s="53" customFormat="1" x14ac:dyDescent="0.3">
      <c r="B21" s="51" t="s">
        <v>336</v>
      </c>
      <c r="C21" s="57">
        <v>43885</v>
      </c>
      <c r="D21" s="51" t="s">
        <v>446</v>
      </c>
      <c r="E21" s="54">
        <v>0.65</v>
      </c>
      <c r="F21" s="54">
        <v>-13.79</v>
      </c>
      <c r="G21" s="19" t="str">
        <f t="shared" si="7"/>
        <v>N</v>
      </c>
      <c r="H21" s="19" t="str">
        <f t="shared" si="8"/>
        <v>N</v>
      </c>
      <c r="I21" s="51"/>
      <c r="J21" s="51" t="s">
        <v>339</v>
      </c>
      <c r="K21" s="51"/>
      <c r="L21" s="51"/>
      <c r="M21" s="51"/>
      <c r="N21" s="51"/>
    </row>
    <row r="22" spans="2:14" s="53" customFormat="1" x14ac:dyDescent="0.3">
      <c r="B22" s="51" t="s">
        <v>336</v>
      </c>
      <c r="C22" s="57">
        <v>43885</v>
      </c>
      <c r="D22" s="51" t="s">
        <v>447</v>
      </c>
      <c r="E22" s="54">
        <v>5.22</v>
      </c>
      <c r="F22" s="54">
        <v>-7.72</v>
      </c>
      <c r="G22" s="19" t="str">
        <f t="shared" si="7"/>
        <v>Y</v>
      </c>
      <c r="H22" s="19" t="str">
        <f t="shared" si="8"/>
        <v>Y</v>
      </c>
      <c r="I22" s="51"/>
      <c r="J22" s="51" t="s">
        <v>339</v>
      </c>
      <c r="K22" s="51"/>
      <c r="L22" s="51"/>
      <c r="M22" s="51"/>
      <c r="N22" s="51"/>
    </row>
    <row r="23" spans="2:14" s="53" customFormat="1" x14ac:dyDescent="0.3">
      <c r="B23" s="51"/>
      <c r="C23" s="57"/>
      <c r="D23" s="51"/>
      <c r="E23" s="54"/>
      <c r="F23" s="54"/>
      <c r="G23" s="19" t="str">
        <f t="shared" si="7"/>
        <v/>
      </c>
      <c r="H23" s="19" t="str">
        <f t="shared" si="8"/>
        <v/>
      </c>
      <c r="I23" s="51"/>
      <c r="J23" s="51"/>
      <c r="K23" s="51"/>
      <c r="L23" s="51"/>
      <c r="M23" s="51"/>
      <c r="N23" s="51"/>
    </row>
    <row r="24" spans="2:14" s="53" customFormat="1" x14ac:dyDescent="0.3">
      <c r="B24" s="51" t="s">
        <v>336</v>
      </c>
      <c r="C24" s="57">
        <v>43882</v>
      </c>
      <c r="D24" s="51" t="s">
        <v>433</v>
      </c>
      <c r="E24" s="54">
        <v>16.43</v>
      </c>
      <c r="F24" s="54">
        <v>-6.86</v>
      </c>
      <c r="G24" s="19" t="str">
        <f t="shared" si="7"/>
        <v>Y</v>
      </c>
      <c r="H24" s="19" t="str">
        <f t="shared" si="8"/>
        <v>Y</v>
      </c>
      <c r="I24" s="51" t="s">
        <v>340</v>
      </c>
      <c r="J24" s="51"/>
      <c r="K24" s="51"/>
      <c r="L24" s="51"/>
      <c r="M24" s="51"/>
      <c r="N24" s="51"/>
    </row>
    <row r="25" spans="2:14" s="53" customFormat="1" x14ac:dyDescent="0.3">
      <c r="B25" s="51" t="s">
        <v>336</v>
      </c>
      <c r="C25" s="57">
        <v>43882</v>
      </c>
      <c r="D25" s="51" t="s">
        <v>434</v>
      </c>
      <c r="E25" s="54">
        <v>25.66</v>
      </c>
      <c r="F25" s="54">
        <v>5.75</v>
      </c>
      <c r="G25" s="19" t="str">
        <f t="shared" si="7"/>
        <v>Y</v>
      </c>
      <c r="H25" s="19" t="str">
        <f t="shared" si="8"/>
        <v>Y</v>
      </c>
      <c r="I25" s="51" t="s">
        <v>340</v>
      </c>
      <c r="J25" s="51"/>
      <c r="K25" s="51"/>
      <c r="L25" s="51"/>
      <c r="M25" s="51"/>
      <c r="N25" s="51"/>
    </row>
    <row r="26" spans="2:14" s="53" customFormat="1" x14ac:dyDescent="0.3">
      <c r="B26" s="51" t="s">
        <v>336</v>
      </c>
      <c r="C26" s="57">
        <v>43882</v>
      </c>
      <c r="D26" s="51" t="s">
        <v>435</v>
      </c>
      <c r="E26" s="54">
        <v>-0.6</v>
      </c>
      <c r="F26" s="54">
        <v>-7.39</v>
      </c>
      <c r="G26" s="19" t="str">
        <f t="shared" si="7"/>
        <v>N</v>
      </c>
      <c r="H26" s="19" t="str">
        <f t="shared" si="8"/>
        <v>N</v>
      </c>
      <c r="I26" s="51" t="s">
        <v>340</v>
      </c>
      <c r="J26" s="51"/>
      <c r="K26" s="51"/>
      <c r="L26" s="51"/>
      <c r="M26" s="51"/>
      <c r="N26" s="51"/>
    </row>
    <row r="27" spans="2:14" s="53" customFormat="1" x14ac:dyDescent="0.3">
      <c r="B27" s="51" t="s">
        <v>336</v>
      </c>
      <c r="C27" s="57">
        <v>43882</v>
      </c>
      <c r="D27" s="51" t="s">
        <v>440</v>
      </c>
      <c r="E27" s="54">
        <v>6.94</v>
      </c>
      <c r="F27" s="54">
        <v>-2.7</v>
      </c>
      <c r="G27" s="19" t="str">
        <f t="shared" si="7"/>
        <v>Y</v>
      </c>
      <c r="H27" s="19" t="str">
        <f t="shared" si="8"/>
        <v>Y</v>
      </c>
      <c r="I27" s="51" t="s">
        <v>340</v>
      </c>
      <c r="J27" s="51"/>
      <c r="K27" s="51"/>
      <c r="L27" s="51"/>
      <c r="M27" s="51"/>
      <c r="N27" s="51"/>
    </row>
    <row r="28" spans="2:14" s="53" customFormat="1" x14ac:dyDescent="0.3">
      <c r="B28" s="51" t="s">
        <v>336</v>
      </c>
      <c r="C28" s="57">
        <v>43882</v>
      </c>
      <c r="D28" s="51" t="s">
        <v>443</v>
      </c>
      <c r="E28" s="54">
        <v>0.92</v>
      </c>
      <c r="F28" s="54">
        <v>-5.52</v>
      </c>
      <c r="G28" s="19" t="str">
        <f t="shared" si="7"/>
        <v>N</v>
      </c>
      <c r="H28" s="19" t="str">
        <f t="shared" si="8"/>
        <v>N</v>
      </c>
      <c r="I28" s="51" t="s">
        <v>340</v>
      </c>
      <c r="J28" s="51" t="s">
        <v>339</v>
      </c>
      <c r="K28" s="51" t="s">
        <v>344</v>
      </c>
      <c r="L28" s="51"/>
      <c r="M28" s="51"/>
      <c r="N28" s="51"/>
    </row>
    <row r="29" spans="2:14" s="53" customFormat="1" x14ac:dyDescent="0.3">
      <c r="B29" s="51"/>
      <c r="C29" s="57"/>
      <c r="D29" s="51"/>
      <c r="E29" s="54"/>
      <c r="F29" s="54"/>
      <c r="G29" s="19" t="str">
        <f t="shared" si="7"/>
        <v/>
      </c>
      <c r="H29" s="19" t="str">
        <f t="shared" si="8"/>
        <v/>
      </c>
      <c r="I29" s="51"/>
      <c r="J29" s="51"/>
      <c r="K29" s="51"/>
      <c r="L29" s="51"/>
      <c r="M29" s="51"/>
      <c r="N29" s="51"/>
    </row>
    <row r="30" spans="2:14" s="53" customFormat="1" x14ac:dyDescent="0.3">
      <c r="B30" s="51" t="s">
        <v>336</v>
      </c>
      <c r="C30" s="57">
        <v>43881</v>
      </c>
      <c r="D30" s="51" t="s">
        <v>362</v>
      </c>
      <c r="E30" s="54">
        <v>1.1399999999999999</v>
      </c>
      <c r="F30" s="54">
        <v>-3.78</v>
      </c>
      <c r="G30" s="19" t="str">
        <f>IF(E30="", "", IF(E30&gt;=$C$1, "Y", "N"))</f>
        <v>N</v>
      </c>
      <c r="H30" s="19" t="str">
        <f t="shared" ref="H30" si="9">IF(E30="", "", IF(E30&gt;$E$1, "Y", "N"))</f>
        <v>N</v>
      </c>
      <c r="I30" s="51" t="s">
        <v>340</v>
      </c>
      <c r="J30" s="51"/>
      <c r="K30" s="51"/>
      <c r="L30" s="51"/>
      <c r="M30" s="51"/>
      <c r="N30" s="51"/>
    </row>
    <row r="31" spans="2:14" s="53" customFormat="1" x14ac:dyDescent="0.3">
      <c r="B31" s="51" t="s">
        <v>336</v>
      </c>
      <c r="C31" s="57">
        <v>43881</v>
      </c>
      <c r="D31" s="51" t="s">
        <v>363</v>
      </c>
      <c r="E31" s="54">
        <v>4.8</v>
      </c>
      <c r="F31" s="54">
        <v>-11.57</v>
      </c>
      <c r="G31" s="19" t="str">
        <f t="shared" ref="G31" si="10">IF(E31="", "", IF(E31&gt;=$C$1, "Y", "N"))</f>
        <v>Y</v>
      </c>
      <c r="H31" s="19" t="str">
        <f t="shared" ref="H31:H48" si="11">IF(E31="", "", IF(E31&gt;$E$1, "Y", "N"))</f>
        <v>Y</v>
      </c>
      <c r="I31" s="51"/>
      <c r="J31" s="51"/>
      <c r="K31" s="51" t="s">
        <v>344</v>
      </c>
      <c r="L31" s="51"/>
      <c r="M31" s="51"/>
      <c r="N31" s="51"/>
    </row>
    <row r="32" spans="2:14" s="53" customFormat="1" x14ac:dyDescent="0.3">
      <c r="B32" s="51" t="s">
        <v>336</v>
      </c>
      <c r="C32" s="57">
        <v>43881</v>
      </c>
      <c r="D32" s="51" t="s">
        <v>372</v>
      </c>
      <c r="E32" s="54">
        <v>3.2</v>
      </c>
      <c r="F32" s="54">
        <v>-2.4</v>
      </c>
      <c r="G32" s="19" t="str">
        <f t="shared" ref="G32" si="12">IF(E32="", "", IF(E32&gt;=$C$1, "Y", "N"))</f>
        <v>N</v>
      </c>
      <c r="H32" s="19" t="str">
        <f t="shared" si="11"/>
        <v>Y</v>
      </c>
      <c r="I32" s="51" t="s">
        <v>340</v>
      </c>
      <c r="J32" s="51"/>
      <c r="K32" s="51"/>
      <c r="L32" s="51"/>
      <c r="M32" s="51"/>
      <c r="N32" s="51"/>
    </row>
    <row r="33" spans="2:14" s="53" customFormat="1" x14ac:dyDescent="0.3">
      <c r="B33" s="51" t="s">
        <v>336</v>
      </c>
      <c r="C33" s="57">
        <v>43881</v>
      </c>
      <c r="D33" s="51" t="s">
        <v>390</v>
      </c>
      <c r="E33" s="54">
        <v>16.329999999999998</v>
      </c>
      <c r="F33" s="54">
        <v>-3.76</v>
      </c>
      <c r="G33" s="19" t="str">
        <f t="shared" ref="G33:G67" si="13">IF(E33="", "", IF(E33&gt;=$C$1, "Y", "N"))</f>
        <v>Y</v>
      </c>
      <c r="H33" s="19" t="str">
        <f t="shared" si="11"/>
        <v>Y</v>
      </c>
      <c r="I33" s="51"/>
      <c r="J33" s="51"/>
      <c r="K33" s="51" t="s">
        <v>344</v>
      </c>
      <c r="L33" s="51"/>
      <c r="M33" s="51"/>
      <c r="N33" s="51"/>
    </row>
    <row r="34" spans="2:14" s="53" customFormat="1" x14ac:dyDescent="0.3">
      <c r="B34" s="51" t="s">
        <v>336</v>
      </c>
      <c r="C34" s="57">
        <v>43881</v>
      </c>
      <c r="D34" s="51" t="s">
        <v>370</v>
      </c>
      <c r="E34" s="54">
        <v>5.31</v>
      </c>
      <c r="F34" s="54">
        <v>-4.84</v>
      </c>
      <c r="G34" s="19" t="str">
        <f t="shared" si="13"/>
        <v>Y</v>
      </c>
      <c r="H34" s="19" t="str">
        <f t="shared" si="11"/>
        <v>Y</v>
      </c>
      <c r="I34" s="51"/>
      <c r="J34" s="51" t="s">
        <v>339</v>
      </c>
      <c r="K34" s="51"/>
      <c r="L34" s="51"/>
      <c r="M34" s="51"/>
      <c r="N34" s="51"/>
    </row>
    <row r="35" spans="2:14" s="53" customFormat="1" x14ac:dyDescent="0.3">
      <c r="B35" s="51" t="s">
        <v>336</v>
      </c>
      <c r="C35" s="57">
        <v>43881</v>
      </c>
      <c r="D35" s="51" t="s">
        <v>391</v>
      </c>
      <c r="E35" s="54">
        <v>1.33</v>
      </c>
      <c r="F35" s="54">
        <v>-1.82</v>
      </c>
      <c r="G35" s="19" t="str">
        <f t="shared" ref="G35" si="14">IF(E35="", "", IF(E35&gt;=$C$1, "Y", "N"))</f>
        <v>N</v>
      </c>
      <c r="H35" s="19" t="str">
        <f t="shared" si="11"/>
        <v>N</v>
      </c>
      <c r="I35" s="51"/>
      <c r="J35" s="51" t="s">
        <v>339</v>
      </c>
      <c r="K35" s="51"/>
      <c r="L35" s="51"/>
      <c r="M35" s="51"/>
      <c r="N35" s="51"/>
    </row>
    <row r="36" spans="2:14" s="53" customFormat="1" x14ac:dyDescent="0.3">
      <c r="B36" s="51"/>
      <c r="C36" s="57"/>
      <c r="D36" s="51"/>
      <c r="E36" s="54"/>
      <c r="F36" s="54"/>
      <c r="G36" s="19"/>
      <c r="H36" s="19"/>
      <c r="I36" s="51"/>
      <c r="J36" s="51"/>
      <c r="K36" s="51"/>
      <c r="L36" s="51"/>
      <c r="M36" s="51"/>
      <c r="N36" s="51"/>
    </row>
    <row r="37" spans="2:14" s="53" customFormat="1" x14ac:dyDescent="0.3">
      <c r="B37" s="51" t="s">
        <v>336</v>
      </c>
      <c r="C37" s="57">
        <v>43880</v>
      </c>
      <c r="D37" s="51" t="s">
        <v>358</v>
      </c>
      <c r="E37" s="54">
        <v>5.13</v>
      </c>
      <c r="F37" s="54">
        <v>1.1399999999999999</v>
      </c>
      <c r="G37" s="19" t="str">
        <f t="shared" si="13"/>
        <v>Y</v>
      </c>
      <c r="H37" s="19" t="str">
        <f t="shared" si="11"/>
        <v>Y</v>
      </c>
      <c r="I37" s="51" t="s">
        <v>340</v>
      </c>
      <c r="J37" s="51" t="s">
        <v>339</v>
      </c>
      <c r="K37" s="51" t="s">
        <v>344</v>
      </c>
      <c r="L37" s="51" t="s">
        <v>346</v>
      </c>
      <c r="M37" s="51"/>
      <c r="N37" s="51"/>
    </row>
    <row r="38" spans="2:14" s="53" customFormat="1" x14ac:dyDescent="0.3">
      <c r="B38" s="51"/>
      <c r="C38" s="57"/>
      <c r="D38" s="51"/>
      <c r="E38" s="54"/>
      <c r="F38" s="54"/>
      <c r="G38" s="19"/>
      <c r="H38" s="19"/>
      <c r="I38" s="51"/>
      <c r="J38" s="51"/>
      <c r="K38" s="51"/>
      <c r="L38" s="51"/>
      <c r="M38" s="51"/>
      <c r="N38" s="51"/>
    </row>
    <row r="39" spans="2:14" s="53" customFormat="1" x14ac:dyDescent="0.3">
      <c r="B39" s="51" t="s">
        <v>336</v>
      </c>
      <c r="C39" s="57">
        <v>43879</v>
      </c>
      <c r="D39" s="51" t="s">
        <v>295</v>
      </c>
      <c r="E39" s="54">
        <v>25.07</v>
      </c>
      <c r="F39" s="54">
        <v>3.7</v>
      </c>
      <c r="G39" s="19" t="str">
        <f t="shared" si="13"/>
        <v>Y</v>
      </c>
      <c r="H39" s="19" t="str">
        <f t="shared" si="11"/>
        <v>Y</v>
      </c>
      <c r="I39" s="51" t="s">
        <v>340</v>
      </c>
      <c r="K39" s="51" t="s">
        <v>344</v>
      </c>
      <c r="L39" s="51"/>
      <c r="N39" s="51"/>
    </row>
    <row r="40" spans="2:14" s="53" customFormat="1" x14ac:dyDescent="0.3">
      <c r="B40" s="51" t="s">
        <v>336</v>
      </c>
      <c r="C40" s="57">
        <v>43879</v>
      </c>
      <c r="D40" s="51" t="s">
        <v>296</v>
      </c>
      <c r="E40" s="54">
        <v>1.08</v>
      </c>
      <c r="F40" s="54">
        <v>-7.53</v>
      </c>
      <c r="G40" s="19" t="str">
        <f t="shared" si="13"/>
        <v>N</v>
      </c>
      <c r="H40" s="19" t="str">
        <f t="shared" si="11"/>
        <v>N</v>
      </c>
      <c r="I40" s="51" t="s">
        <v>343</v>
      </c>
      <c r="N40" s="51"/>
    </row>
    <row r="41" spans="2:14" s="53" customFormat="1" x14ac:dyDescent="0.3">
      <c r="B41" s="51" t="s">
        <v>332</v>
      </c>
      <c r="C41" s="57">
        <v>43879</v>
      </c>
      <c r="D41" s="51" t="s">
        <v>297</v>
      </c>
      <c r="E41" s="54">
        <v>0.59</v>
      </c>
      <c r="F41" s="54">
        <v>-8.75</v>
      </c>
      <c r="G41" s="19" t="str">
        <f t="shared" si="13"/>
        <v>N</v>
      </c>
      <c r="H41" s="19" t="str">
        <f t="shared" si="11"/>
        <v>N</v>
      </c>
      <c r="I41" s="51" t="s">
        <v>340</v>
      </c>
      <c r="N41" s="51"/>
    </row>
    <row r="42" spans="2:14" s="53" customFormat="1" x14ac:dyDescent="0.3">
      <c r="B42" s="51"/>
      <c r="C42" s="57"/>
      <c r="D42" s="51"/>
      <c r="E42" s="54"/>
      <c r="F42" s="54"/>
      <c r="G42" s="19"/>
      <c r="H42" s="19"/>
      <c r="I42" s="51"/>
      <c r="N42" s="51"/>
    </row>
    <row r="43" spans="2:14" x14ac:dyDescent="0.3">
      <c r="B43" s="51" t="s">
        <v>332</v>
      </c>
      <c r="C43" s="57">
        <v>43878</v>
      </c>
      <c r="D43" s="51" t="s">
        <v>287</v>
      </c>
      <c r="E43" s="54">
        <v>0.73</v>
      </c>
      <c r="F43" s="54">
        <v>-2.2000000000000002</v>
      </c>
      <c r="G43" s="19" t="str">
        <f t="shared" si="13"/>
        <v>N</v>
      </c>
      <c r="H43" s="19" t="str">
        <f t="shared" si="11"/>
        <v>N</v>
      </c>
      <c r="I43" s="51" t="s">
        <v>341</v>
      </c>
    </row>
    <row r="44" spans="2:14" x14ac:dyDescent="0.3">
      <c r="B44" s="51" t="s">
        <v>332</v>
      </c>
      <c r="C44" s="57">
        <v>43878</v>
      </c>
      <c r="D44" s="51" t="s">
        <v>288</v>
      </c>
      <c r="E44" s="54">
        <v>2.38</v>
      </c>
      <c r="F44" s="54">
        <v>-1.93</v>
      </c>
      <c r="G44" s="19" t="str">
        <f t="shared" si="13"/>
        <v>N</v>
      </c>
      <c r="H44" s="19" t="str">
        <f t="shared" si="11"/>
        <v>Y</v>
      </c>
      <c r="I44" s="51" t="s">
        <v>340</v>
      </c>
    </row>
    <row r="45" spans="2:14" x14ac:dyDescent="0.3">
      <c r="B45" s="51" t="s">
        <v>332</v>
      </c>
      <c r="C45" s="57">
        <v>43878</v>
      </c>
      <c r="D45" s="51" t="s">
        <v>263</v>
      </c>
      <c r="E45" s="54">
        <v>0.4</v>
      </c>
      <c r="F45" s="54">
        <v>-5.0999999999999996</v>
      </c>
      <c r="G45" s="19" t="str">
        <f t="shared" si="13"/>
        <v>N</v>
      </c>
      <c r="H45" s="19" t="str">
        <f t="shared" si="11"/>
        <v>N</v>
      </c>
      <c r="J45" s="51" t="s">
        <v>339</v>
      </c>
    </row>
    <row r="46" spans="2:14" x14ac:dyDescent="0.3">
      <c r="B46" s="51" t="s">
        <v>332</v>
      </c>
      <c r="C46" s="57">
        <v>43878</v>
      </c>
      <c r="D46" s="51" t="s">
        <v>289</v>
      </c>
      <c r="E46" s="54">
        <v>10.27</v>
      </c>
      <c r="F46" s="54">
        <v>2.1</v>
      </c>
      <c r="G46" s="19" t="str">
        <f t="shared" si="13"/>
        <v>Y</v>
      </c>
      <c r="H46" s="19" t="str">
        <f t="shared" si="11"/>
        <v>Y</v>
      </c>
      <c r="I46" s="51" t="s">
        <v>342</v>
      </c>
    </row>
    <row r="47" spans="2:14" x14ac:dyDescent="0.3">
      <c r="C47" s="57"/>
      <c r="D47" s="51"/>
    </row>
    <row r="48" spans="2:14" x14ac:dyDescent="0.3">
      <c r="B48" s="51" t="s">
        <v>332</v>
      </c>
      <c r="C48" s="57">
        <v>43875</v>
      </c>
      <c r="D48" s="51" t="s">
        <v>269</v>
      </c>
      <c r="E48" s="54">
        <v>21.41</v>
      </c>
      <c r="F48" s="54">
        <v>-13.01</v>
      </c>
      <c r="G48" s="19" t="str">
        <f t="shared" si="13"/>
        <v>Y</v>
      </c>
      <c r="H48" s="19" t="str">
        <f t="shared" si="11"/>
        <v>Y</v>
      </c>
      <c r="I48" s="51" t="s">
        <v>345</v>
      </c>
      <c r="J48" s="51" t="s">
        <v>339</v>
      </c>
      <c r="K48" s="51" t="s">
        <v>344</v>
      </c>
      <c r="L48" s="51" t="s">
        <v>346</v>
      </c>
    </row>
    <row r="49" spans="2:12" x14ac:dyDescent="0.3">
      <c r="C49" s="57"/>
      <c r="D49" s="51"/>
    </row>
    <row r="50" spans="2:12" x14ac:dyDescent="0.3">
      <c r="B50" s="51" t="s">
        <v>332</v>
      </c>
      <c r="C50" s="57">
        <v>43874</v>
      </c>
      <c r="D50" s="51" t="s">
        <v>270</v>
      </c>
      <c r="E50" s="54">
        <v>4.84</v>
      </c>
      <c r="F50" s="54">
        <v>-0.8</v>
      </c>
      <c r="G50" s="19" t="str">
        <f t="shared" si="13"/>
        <v>Y</v>
      </c>
      <c r="H50" s="19" t="str">
        <f t="shared" ref="H50:H67" si="15">IF(E50="", "", IF(E50&gt;$E$1, "Y", "N"))</f>
        <v>Y</v>
      </c>
      <c r="J50" s="51" t="s">
        <v>349</v>
      </c>
      <c r="K50" s="51" t="s">
        <v>348</v>
      </c>
      <c r="L50" s="51" t="s">
        <v>346</v>
      </c>
    </row>
    <row r="51" spans="2:12" x14ac:dyDescent="0.3">
      <c r="B51" s="51" t="s">
        <v>332</v>
      </c>
      <c r="C51" s="57">
        <v>43874</v>
      </c>
      <c r="D51" s="51" t="s">
        <v>271</v>
      </c>
      <c r="E51" s="54">
        <v>4.3600000000000003</v>
      </c>
      <c r="F51" s="54">
        <v>-2.44</v>
      </c>
      <c r="G51" s="19" t="str">
        <f t="shared" si="13"/>
        <v>Y</v>
      </c>
      <c r="H51" s="19" t="str">
        <f t="shared" si="15"/>
        <v>Y</v>
      </c>
      <c r="J51" s="51" t="s">
        <v>339</v>
      </c>
      <c r="L51" s="51" t="s">
        <v>346</v>
      </c>
    </row>
    <row r="52" spans="2:12" x14ac:dyDescent="0.3">
      <c r="B52" s="51" t="s">
        <v>332</v>
      </c>
      <c r="C52" s="57">
        <v>43874</v>
      </c>
      <c r="D52" s="51" t="s">
        <v>236</v>
      </c>
      <c r="E52" s="54">
        <v>8.64</v>
      </c>
      <c r="F52" s="54">
        <v>-2.57</v>
      </c>
      <c r="G52" s="19" t="str">
        <f t="shared" si="13"/>
        <v>Y</v>
      </c>
      <c r="H52" s="19" t="str">
        <f t="shared" si="15"/>
        <v>Y</v>
      </c>
      <c r="I52" s="51" t="s">
        <v>347</v>
      </c>
    </row>
    <row r="53" spans="2:12" x14ac:dyDescent="0.3">
      <c r="B53" s="51" t="s">
        <v>332</v>
      </c>
      <c r="C53" s="57">
        <v>43874</v>
      </c>
      <c r="D53" s="51" t="s">
        <v>283</v>
      </c>
      <c r="E53" s="54">
        <v>3.23</v>
      </c>
      <c r="F53" s="54">
        <v>-2.76</v>
      </c>
      <c r="G53" s="19" t="str">
        <f t="shared" si="13"/>
        <v>N</v>
      </c>
      <c r="H53" s="19" t="str">
        <f t="shared" si="15"/>
        <v>Y</v>
      </c>
      <c r="I53" s="51" t="s">
        <v>345</v>
      </c>
    </row>
    <row r="54" spans="2:12" x14ac:dyDescent="0.3">
      <c r="C54" s="57"/>
      <c r="D54" s="51"/>
    </row>
    <row r="55" spans="2:12" x14ac:dyDescent="0.3">
      <c r="B55" s="51" t="s">
        <v>332</v>
      </c>
      <c r="C55" s="57">
        <v>43873</v>
      </c>
      <c r="D55" s="51" t="s">
        <v>272</v>
      </c>
      <c r="E55" s="54">
        <v>1.78</v>
      </c>
      <c r="F55" s="54">
        <v>-0.89</v>
      </c>
      <c r="G55" s="19" t="str">
        <f t="shared" si="13"/>
        <v>N</v>
      </c>
      <c r="H55" s="19" t="str">
        <f t="shared" si="15"/>
        <v>Y</v>
      </c>
      <c r="J55" s="51" t="s">
        <v>352</v>
      </c>
    </row>
    <row r="56" spans="2:12" x14ac:dyDescent="0.3">
      <c r="B56" s="51" t="s">
        <v>332</v>
      </c>
      <c r="C56" s="57">
        <v>43873</v>
      </c>
      <c r="D56" s="51" t="s">
        <v>273</v>
      </c>
      <c r="E56" s="54">
        <v>16.61</v>
      </c>
      <c r="F56" s="54">
        <v>4.28</v>
      </c>
      <c r="G56" s="19" t="str">
        <f t="shared" si="13"/>
        <v>Y</v>
      </c>
      <c r="H56" s="19" t="str">
        <f t="shared" si="15"/>
        <v>Y</v>
      </c>
      <c r="I56" s="51" t="s">
        <v>351</v>
      </c>
      <c r="J56" s="51" t="s">
        <v>339</v>
      </c>
      <c r="L56" s="51" t="s">
        <v>346</v>
      </c>
    </row>
    <row r="57" spans="2:12" x14ac:dyDescent="0.3">
      <c r="B57" s="51" t="s">
        <v>332</v>
      </c>
      <c r="C57" s="57">
        <v>43873</v>
      </c>
      <c r="D57" s="51" t="s">
        <v>286</v>
      </c>
      <c r="E57" s="54">
        <v>2.11</v>
      </c>
      <c r="F57" s="54">
        <v>-2.71</v>
      </c>
      <c r="G57" s="19" t="str">
        <f t="shared" si="13"/>
        <v>N</v>
      </c>
      <c r="H57" s="19" t="str">
        <f t="shared" si="15"/>
        <v>Y</v>
      </c>
      <c r="I57" s="51" t="s">
        <v>350</v>
      </c>
    </row>
    <row r="58" spans="2:12" x14ac:dyDescent="0.3">
      <c r="C58" s="57"/>
      <c r="D58" s="51"/>
    </row>
    <row r="59" spans="2:12" x14ac:dyDescent="0.3">
      <c r="B59" s="51" t="s">
        <v>332</v>
      </c>
      <c r="C59" s="57">
        <v>43872</v>
      </c>
      <c r="D59" s="51" t="s">
        <v>277</v>
      </c>
      <c r="E59" s="54">
        <v>9.36</v>
      </c>
      <c r="F59" s="54">
        <v>-2.2200000000000002</v>
      </c>
      <c r="G59" s="19" t="str">
        <f t="shared" si="13"/>
        <v>Y</v>
      </c>
      <c r="H59" s="19" t="str">
        <f t="shared" si="15"/>
        <v>Y</v>
      </c>
      <c r="I59" s="51" t="s">
        <v>340</v>
      </c>
      <c r="K59" s="51" t="s">
        <v>344</v>
      </c>
      <c r="L59" s="51" t="s">
        <v>346</v>
      </c>
    </row>
    <row r="60" spans="2:12" x14ac:dyDescent="0.3">
      <c r="B60" s="51" t="s">
        <v>332</v>
      </c>
      <c r="C60" s="57">
        <v>43872</v>
      </c>
      <c r="D60" s="51" t="s">
        <v>278</v>
      </c>
      <c r="E60" s="54">
        <v>2.2599999999999998</v>
      </c>
      <c r="F60" s="54">
        <v>-2.13</v>
      </c>
      <c r="G60" s="19" t="str">
        <f t="shared" si="13"/>
        <v>N</v>
      </c>
      <c r="H60" s="19" t="str">
        <f t="shared" si="15"/>
        <v>Y</v>
      </c>
      <c r="J60" s="51" t="s">
        <v>355</v>
      </c>
    </row>
    <row r="61" spans="2:12" x14ac:dyDescent="0.3">
      <c r="B61" s="51" t="s">
        <v>332</v>
      </c>
      <c r="C61" s="57">
        <v>43872</v>
      </c>
      <c r="D61" s="51" t="s">
        <v>284</v>
      </c>
      <c r="E61" s="54">
        <v>7.53</v>
      </c>
      <c r="F61" s="54">
        <v>-9.2100000000000009</v>
      </c>
      <c r="G61" s="19" t="str">
        <f t="shared" si="13"/>
        <v>Y</v>
      </c>
      <c r="H61" s="19" t="str">
        <f t="shared" si="15"/>
        <v>Y</v>
      </c>
      <c r="I61" s="51" t="s">
        <v>353</v>
      </c>
    </row>
    <row r="62" spans="2:12" x14ac:dyDescent="0.3">
      <c r="B62" s="51" t="s">
        <v>380</v>
      </c>
      <c r="C62" s="57">
        <v>43872</v>
      </c>
      <c r="D62" s="51" t="s">
        <v>285</v>
      </c>
      <c r="E62" s="54">
        <v>8.7799999999999994</v>
      </c>
      <c r="F62" s="54">
        <v>-0.71</v>
      </c>
      <c r="G62" s="19" t="str">
        <f t="shared" si="13"/>
        <v>Y</v>
      </c>
      <c r="H62" s="19" t="str">
        <f t="shared" si="15"/>
        <v>Y</v>
      </c>
      <c r="I62" s="51" t="s">
        <v>354</v>
      </c>
    </row>
    <row r="63" spans="2:12" x14ac:dyDescent="0.3">
      <c r="C63" s="57"/>
      <c r="D63" s="51"/>
    </row>
    <row r="64" spans="2:12" x14ac:dyDescent="0.3">
      <c r="B64" s="51" t="s">
        <v>332</v>
      </c>
      <c r="C64" s="57">
        <v>43871</v>
      </c>
      <c r="D64" s="51" t="s">
        <v>272</v>
      </c>
      <c r="E64" s="54">
        <v>4.05</v>
      </c>
      <c r="F64" s="54">
        <v>-1.1000000000000001</v>
      </c>
      <c r="G64" s="19" t="str">
        <f t="shared" si="13"/>
        <v>Y</v>
      </c>
      <c r="H64" s="19" t="str">
        <f t="shared" si="15"/>
        <v>Y</v>
      </c>
      <c r="K64" s="51" t="s">
        <v>344</v>
      </c>
    </row>
    <row r="65" spans="2:12" x14ac:dyDescent="0.3">
      <c r="B65" s="51" t="s">
        <v>332</v>
      </c>
      <c r="C65" s="57">
        <v>43871</v>
      </c>
      <c r="D65" s="51" t="s">
        <v>281</v>
      </c>
      <c r="E65" s="54">
        <v>5.54</v>
      </c>
      <c r="F65" s="54">
        <v>-1.6</v>
      </c>
      <c r="G65" s="19" t="str">
        <f t="shared" si="13"/>
        <v>Y</v>
      </c>
      <c r="H65" s="19" t="str">
        <f t="shared" si="15"/>
        <v>Y</v>
      </c>
      <c r="K65" s="51" t="s">
        <v>356</v>
      </c>
    </row>
    <row r="66" spans="2:12" x14ac:dyDescent="0.3">
      <c r="B66" s="51" t="s">
        <v>332</v>
      </c>
      <c r="C66" s="57">
        <v>43871</v>
      </c>
      <c r="D66" s="51" t="s">
        <v>282</v>
      </c>
      <c r="E66" s="54">
        <v>8.94</v>
      </c>
      <c r="F66" s="54">
        <v>-0.81</v>
      </c>
      <c r="G66" s="19" t="str">
        <f t="shared" si="13"/>
        <v>Y</v>
      </c>
      <c r="H66" s="19" t="str">
        <f t="shared" si="15"/>
        <v>Y</v>
      </c>
      <c r="I66" s="51" t="s">
        <v>340</v>
      </c>
    </row>
    <row r="67" spans="2:12" x14ac:dyDescent="0.3">
      <c r="B67" s="51" t="s">
        <v>332</v>
      </c>
      <c r="C67" s="57">
        <v>43871</v>
      </c>
      <c r="D67" s="51" t="s">
        <v>283</v>
      </c>
      <c r="E67" s="54">
        <v>6.67</v>
      </c>
      <c r="F67" s="54">
        <v>-1.9</v>
      </c>
      <c r="G67" s="19" t="str">
        <f t="shared" si="13"/>
        <v>Y</v>
      </c>
      <c r="H67" s="19" t="str">
        <f t="shared" si="15"/>
        <v>Y</v>
      </c>
      <c r="I67" s="51" t="s">
        <v>340</v>
      </c>
    </row>
    <row r="68" spans="2:12" x14ac:dyDescent="0.3">
      <c r="C68" s="57"/>
      <c r="D68" s="51"/>
    </row>
    <row r="69" spans="2:12" x14ac:dyDescent="0.3">
      <c r="B69" s="51" t="s">
        <v>332</v>
      </c>
      <c r="C69" s="57">
        <v>43868</v>
      </c>
      <c r="D69" s="18" t="s">
        <v>381</v>
      </c>
      <c r="E69" s="54">
        <v>4.17</v>
      </c>
      <c r="F69" s="54">
        <v>-2.5</v>
      </c>
      <c r="G69" s="19" t="str">
        <f t="shared" ref="G69:G73" si="16">IF(E69="", "", IF(E69&gt;=$C$1, "Y", "N"))</f>
        <v>Y</v>
      </c>
      <c r="H69" s="19" t="str">
        <f t="shared" ref="H69:H73" si="17">IF(E69="", "", IF(E69&gt;$E$1, "Y", "N"))</f>
        <v>Y</v>
      </c>
      <c r="J69" s="51" t="s">
        <v>355</v>
      </c>
      <c r="L69" s="51" t="s">
        <v>346</v>
      </c>
    </row>
    <row r="70" spans="2:12" x14ac:dyDescent="0.3">
      <c r="B70" s="51" t="s">
        <v>332</v>
      </c>
      <c r="C70" s="57">
        <v>43868</v>
      </c>
      <c r="D70" s="18" t="s">
        <v>382</v>
      </c>
      <c r="E70" s="54">
        <v>1.57</v>
      </c>
      <c r="F70" s="54">
        <v>-1.2</v>
      </c>
      <c r="G70" s="19" t="str">
        <f t="shared" si="16"/>
        <v>N</v>
      </c>
      <c r="H70" s="19" t="str">
        <f t="shared" si="17"/>
        <v>N</v>
      </c>
      <c r="J70" s="51" t="s">
        <v>355</v>
      </c>
    </row>
    <row r="71" spans="2:12" x14ac:dyDescent="0.3">
      <c r="B71" s="51" t="s">
        <v>332</v>
      </c>
      <c r="C71" s="57">
        <v>43868</v>
      </c>
      <c r="D71" s="18" t="s">
        <v>383</v>
      </c>
      <c r="E71" s="54">
        <v>5.84</v>
      </c>
      <c r="F71" s="54">
        <v>-1.6</v>
      </c>
      <c r="G71" s="19" t="str">
        <f t="shared" si="16"/>
        <v>Y</v>
      </c>
      <c r="H71" s="19" t="str">
        <f t="shared" si="17"/>
        <v>Y</v>
      </c>
      <c r="I71" s="51" t="s">
        <v>340</v>
      </c>
    </row>
    <row r="72" spans="2:12" x14ac:dyDescent="0.3">
      <c r="B72" s="51" t="s">
        <v>332</v>
      </c>
      <c r="C72" s="57">
        <v>43868</v>
      </c>
      <c r="D72" s="18" t="s">
        <v>384</v>
      </c>
      <c r="E72" s="54">
        <v>11.17</v>
      </c>
      <c r="F72" s="54">
        <v>-13.91</v>
      </c>
      <c r="G72" s="19" t="str">
        <f t="shared" si="16"/>
        <v>Y</v>
      </c>
      <c r="H72" s="19" t="str">
        <f t="shared" si="17"/>
        <v>Y</v>
      </c>
      <c r="I72" s="51" t="s">
        <v>340</v>
      </c>
      <c r="J72" s="51" t="s">
        <v>355</v>
      </c>
      <c r="K72" s="51" t="s">
        <v>356</v>
      </c>
      <c r="L72" s="51" t="s">
        <v>346</v>
      </c>
    </row>
    <row r="73" spans="2:12" x14ac:dyDescent="0.3">
      <c r="B73" s="51" t="s">
        <v>332</v>
      </c>
      <c r="C73" s="57">
        <v>43868</v>
      </c>
      <c r="D73" s="18" t="s">
        <v>385</v>
      </c>
      <c r="E73" s="54">
        <v>3.21</v>
      </c>
      <c r="F73" s="54">
        <v>-2.86</v>
      </c>
      <c r="G73" s="19" t="str">
        <f t="shared" si="16"/>
        <v>N</v>
      </c>
      <c r="H73" s="19" t="str">
        <f t="shared" si="17"/>
        <v>Y</v>
      </c>
      <c r="I73" s="51" t="s">
        <v>340</v>
      </c>
      <c r="J73" s="51" t="s">
        <v>355</v>
      </c>
      <c r="K73" s="51" t="s">
        <v>356</v>
      </c>
      <c r="L73" s="51" t="s">
        <v>346</v>
      </c>
    </row>
  </sheetData>
  <autoFilter ref="B4:N73"/>
  <phoneticPr fontId="1" type="noConversion"/>
  <conditionalFormatting sqref="E43:F44 E46:F1048576 E25:F29 E19:F23 E5:F9">
    <cfRule type="cellIs" dxfId="54" priority="113" operator="greaterThan">
      <formula>0</formula>
    </cfRule>
  </conditionalFormatting>
  <conditionalFormatting sqref="E1:E2 E43:F44 E46:F1048576 E25:F29 E19:F23 E3:F9">
    <cfRule type="cellIs" dxfId="53" priority="112" operator="lessThan">
      <formula>0</formula>
    </cfRule>
  </conditionalFormatting>
  <conditionalFormatting sqref="G1 I1 G3 G74:G1048576 H4:H9">
    <cfRule type="cellIs" dxfId="52" priority="110" operator="equal">
      <formula>"N"</formula>
    </cfRule>
    <cfRule type="cellIs" dxfId="51" priority="111" operator="equal">
      <formula>"Y"</formula>
    </cfRule>
  </conditionalFormatting>
  <conditionalFormatting sqref="C1">
    <cfRule type="cellIs" dxfId="50" priority="107" operator="lessThan">
      <formula>0</formula>
    </cfRule>
  </conditionalFormatting>
  <conditionalFormatting sqref="E45:F45">
    <cfRule type="cellIs" dxfId="49" priority="106" operator="greaterThan">
      <formula>0</formula>
    </cfRule>
  </conditionalFormatting>
  <conditionalFormatting sqref="E45:F45">
    <cfRule type="cellIs" dxfId="48" priority="105" operator="lessThan">
      <formula>0</formula>
    </cfRule>
  </conditionalFormatting>
  <conditionalFormatting sqref="E40:F40">
    <cfRule type="cellIs" dxfId="47" priority="104" operator="greaterThan">
      <formula>0</formula>
    </cfRule>
  </conditionalFormatting>
  <conditionalFormatting sqref="E40:F40">
    <cfRule type="cellIs" dxfId="46" priority="103" operator="lessThan">
      <formula>0</formula>
    </cfRule>
  </conditionalFormatting>
  <conditionalFormatting sqref="N4">
    <cfRule type="cellIs" dxfId="45" priority="93" operator="equal">
      <formula>"N"</formula>
    </cfRule>
    <cfRule type="cellIs" dxfId="44" priority="94" operator="equal">
      <formula>"Y"</formula>
    </cfRule>
  </conditionalFormatting>
  <conditionalFormatting sqref="E39:F39 E41:F42">
    <cfRule type="cellIs" dxfId="43" priority="100" operator="greaterThan">
      <formula>0</formula>
    </cfRule>
  </conditionalFormatting>
  <conditionalFormatting sqref="E39:F39 E41:F42">
    <cfRule type="cellIs" dxfId="42" priority="99" operator="lessThan">
      <formula>0</formula>
    </cfRule>
  </conditionalFormatting>
  <conditionalFormatting sqref="G4">
    <cfRule type="cellIs" dxfId="41" priority="95" operator="equal">
      <formula>"N"</formula>
    </cfRule>
    <cfRule type="cellIs" dxfId="40" priority="96" operator="equal">
      <formula>"Y"</formula>
    </cfRule>
  </conditionalFormatting>
  <conditionalFormatting sqref="I4:M4">
    <cfRule type="cellIs" dxfId="39" priority="91" operator="equal">
      <formula>"N"</formula>
    </cfRule>
    <cfRule type="cellIs" dxfId="38" priority="92" operator="equal">
      <formula>"Y"</formula>
    </cfRule>
  </conditionalFormatting>
  <conditionalFormatting sqref="E37:F38">
    <cfRule type="cellIs" dxfId="37" priority="90" operator="greaterThan">
      <formula>0</formula>
    </cfRule>
  </conditionalFormatting>
  <conditionalFormatting sqref="E37:F38">
    <cfRule type="cellIs" dxfId="36" priority="89" operator="lessThan">
      <formula>0</formula>
    </cfRule>
  </conditionalFormatting>
  <conditionalFormatting sqref="H31:H73">
    <cfRule type="cellIs" dxfId="35" priority="83" operator="equal">
      <formula>"N"</formula>
    </cfRule>
    <cfRule type="cellIs" dxfId="34" priority="84" operator="equal">
      <formula>"Y"</formula>
    </cfRule>
  </conditionalFormatting>
  <conditionalFormatting sqref="E33:F33">
    <cfRule type="cellIs" dxfId="33" priority="82" operator="greaterThan">
      <formula>0</formula>
    </cfRule>
  </conditionalFormatting>
  <conditionalFormatting sqref="E33:F33">
    <cfRule type="cellIs" dxfId="32" priority="81" operator="lessThan">
      <formula>0</formula>
    </cfRule>
  </conditionalFormatting>
  <conditionalFormatting sqref="E32:F32">
    <cfRule type="cellIs" dxfId="31" priority="44" operator="greaterThan">
      <formula>0</formula>
    </cfRule>
  </conditionalFormatting>
  <conditionalFormatting sqref="E32:F32">
    <cfRule type="cellIs" dxfId="30" priority="43" operator="lessThan">
      <formula>0</formula>
    </cfRule>
  </conditionalFormatting>
  <conditionalFormatting sqref="E35:F36">
    <cfRule type="cellIs" dxfId="29" priority="40" operator="greaterThan">
      <formula>0</formula>
    </cfRule>
  </conditionalFormatting>
  <conditionalFormatting sqref="E35:F36">
    <cfRule type="cellIs" dxfId="28" priority="39" operator="lessThan">
      <formula>0</formula>
    </cfRule>
  </conditionalFormatting>
  <conditionalFormatting sqref="E31:F31">
    <cfRule type="cellIs" dxfId="27" priority="36" operator="greaterThan">
      <formula>0</formula>
    </cfRule>
  </conditionalFormatting>
  <conditionalFormatting sqref="E31:F31">
    <cfRule type="cellIs" dxfId="26" priority="35" operator="lessThan">
      <formula>0</formula>
    </cfRule>
  </conditionalFormatting>
  <conditionalFormatting sqref="E34:F34">
    <cfRule type="cellIs" dxfId="25" priority="32" operator="greaterThan">
      <formula>0</formula>
    </cfRule>
  </conditionalFormatting>
  <conditionalFormatting sqref="E34:F34">
    <cfRule type="cellIs" dxfId="24" priority="31" operator="lessThan">
      <formula>0</formula>
    </cfRule>
  </conditionalFormatting>
  <conditionalFormatting sqref="H30">
    <cfRule type="cellIs" dxfId="23" priority="27" operator="equal">
      <formula>"N"</formula>
    </cfRule>
    <cfRule type="cellIs" dxfId="22" priority="28" operator="equal">
      <formula>"Y"</formula>
    </cfRule>
  </conditionalFormatting>
  <conditionalFormatting sqref="E30:F30">
    <cfRule type="cellIs" dxfId="21" priority="30" operator="greaterThan">
      <formula>0</formula>
    </cfRule>
  </conditionalFormatting>
  <conditionalFormatting sqref="E30:F30">
    <cfRule type="cellIs" dxfId="20" priority="29" operator="lessThan">
      <formula>0</formula>
    </cfRule>
  </conditionalFormatting>
  <conditionalFormatting sqref="E24:F24">
    <cfRule type="cellIs" dxfId="19" priority="26" operator="greaterThan">
      <formula>0</formula>
    </cfRule>
  </conditionalFormatting>
  <conditionalFormatting sqref="E24:F24">
    <cfRule type="cellIs" dxfId="18" priority="25" operator="lessThan">
      <formula>0</formula>
    </cfRule>
  </conditionalFormatting>
  <conditionalFormatting sqref="H19:H29">
    <cfRule type="cellIs" dxfId="17" priority="21" operator="equal">
      <formula>"N"</formula>
    </cfRule>
    <cfRule type="cellIs" dxfId="16" priority="22" operator="equal">
      <formula>"Y"</formula>
    </cfRule>
  </conditionalFormatting>
  <conditionalFormatting sqref="E14:F18 E12:F12">
    <cfRule type="cellIs" dxfId="15" priority="20" operator="greaterThan">
      <formula>0</formula>
    </cfRule>
  </conditionalFormatting>
  <conditionalFormatting sqref="E14:F18 E12:F12">
    <cfRule type="cellIs" dxfId="14" priority="19" operator="lessThan">
      <formula>0</formula>
    </cfRule>
  </conditionalFormatting>
  <conditionalFormatting sqref="H14:H18 H12">
    <cfRule type="cellIs" dxfId="13" priority="17" operator="equal">
      <formula>"N"</formula>
    </cfRule>
    <cfRule type="cellIs" dxfId="12" priority="18" operator="equal">
      <formula>"Y"</formula>
    </cfRule>
  </conditionalFormatting>
  <conditionalFormatting sqref="E13:F13">
    <cfRule type="cellIs" dxfId="11" priority="12" operator="greaterThan">
      <formula>0</formula>
    </cfRule>
  </conditionalFormatting>
  <conditionalFormatting sqref="E13:F13">
    <cfRule type="cellIs" dxfId="10" priority="11" operator="lessThan">
      <formula>0</formula>
    </cfRule>
  </conditionalFormatting>
  <conditionalFormatting sqref="H13">
    <cfRule type="cellIs" dxfId="9" priority="9" operator="equal">
      <formula>"N"</formula>
    </cfRule>
    <cfRule type="cellIs" dxfId="8" priority="10" operator="equal">
      <formula>"Y"</formula>
    </cfRule>
  </conditionalFormatting>
  <conditionalFormatting sqref="E11:F11">
    <cfRule type="cellIs" dxfId="7" priority="8" operator="greaterThan">
      <formula>0</formula>
    </cfRule>
  </conditionalFormatting>
  <conditionalFormatting sqref="E11:F11">
    <cfRule type="cellIs" dxfId="6" priority="7" operator="lessThan">
      <formula>0</formula>
    </cfRule>
  </conditionalFormatting>
  <conditionalFormatting sqref="H11">
    <cfRule type="cellIs" dxfId="5" priority="5" operator="equal">
      <formula>"N"</formula>
    </cfRule>
    <cfRule type="cellIs" dxfId="4" priority="6" operator="equal">
      <formula>"Y"</formula>
    </cfRule>
  </conditionalFormatting>
  <conditionalFormatting sqref="E10:F10">
    <cfRule type="cellIs" dxfId="3" priority="4" operator="greaterThan">
      <formula>0</formula>
    </cfRule>
  </conditionalFormatting>
  <conditionalFormatting sqref="E10:F10">
    <cfRule type="cellIs" dxfId="2" priority="3" operator="lessThan">
      <formula>0</formula>
    </cfRule>
  </conditionalFormatting>
  <conditionalFormatting sqref="H10">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2020-02-26T06:47:26Z</dcterms:modified>
</cp:coreProperties>
</file>