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3040" windowHeight="8736" activeTab="2"/>
  </bookViews>
  <sheets>
    <sheet name="01.자금계획" sheetId="1" r:id="rId1"/>
    <sheet name="02.일정" sheetId="2" r:id="rId2"/>
    <sheet name="03.가전가구" sheetId="3" r:id="rId3"/>
    <sheet name="04.드레스룸" sheetId="4" r:id="rId4"/>
  </sheets>
  <definedNames>
    <definedName name="_xlnm._FilterDatabase" localSheetId="1" hidden="1">'02.일정'!$B$2:$G$2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E19" i="1" l="1"/>
  <c r="C11" i="1"/>
  <c r="C7" i="1"/>
  <c r="F19" i="1" s="1"/>
  <c r="D29" i="3" l="1"/>
  <c r="H19" i="1" l="1"/>
  <c r="H29" i="1" l="1"/>
  <c r="G19" i="1" l="1"/>
  <c r="C21" i="1"/>
  <c r="L6" i="1"/>
  <c r="C22" i="1"/>
  <c r="C14" i="1"/>
  <c r="E20" i="1" l="1"/>
  <c r="E21" i="1" s="1"/>
  <c r="E22" i="1" s="1"/>
  <c r="F29" i="1"/>
  <c r="L7" i="1"/>
  <c r="C23" i="1" s="1"/>
  <c r="C29" i="1" s="1"/>
  <c r="E29" i="1" l="1"/>
  <c r="G23" i="1"/>
  <c r="G24" i="1" l="1"/>
  <c r="G25" i="1" s="1"/>
  <c r="G26" i="1" s="1"/>
  <c r="G27" i="1" s="1"/>
  <c r="G28" i="1" s="1"/>
  <c r="G29" i="1" l="1"/>
  <c r="E30" i="1" s="1"/>
</calcChain>
</file>

<file path=xl/sharedStrings.xml><?xml version="1.0" encoding="utf-8"?>
<sst xmlns="http://schemas.openxmlformats.org/spreadsheetml/2006/main" count="182" uniqueCount="149">
  <si>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</si>
  <si>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</si>
  <si>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</si>
  <si>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</si>
  <si>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</si>
  <si>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</si>
  <si>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</si>
  <si>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</si>
  <si>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</si>
  <si>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</si>
  <si>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</si>
  <si>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</si>
  <si>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</si>
  <si>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</si>
  <si>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</si>
  <si>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</si>
  <si>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</si>
  <si>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</si>
  <si>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</si>
  <si>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</si>
  <si>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이사비용</t>
    <phoneticPr fontId="1" type="noConversion"/>
  </si>
  <si>
    <t>부동산비</t>
    <phoneticPr fontId="1" type="noConversion"/>
  </si>
  <si>
    <t>청소비용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</si>
  <si>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</si>
  <si>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</si>
  <si>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</si>
  <si>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</si>
  <si>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임시융통</t>
    <phoneticPr fontId="1" type="noConversion"/>
  </si>
  <si>
    <t>저축금액+임시융통으로 처리</t>
    <phoneticPr fontId="1" type="noConversion"/>
  </si>
  <si>
    <t>저축금액으로 처리</t>
    <phoneticPr fontId="1" type="noConversion"/>
  </si>
  <si>
    <t>우리보증금+담보대출로 처리</t>
    <phoneticPr fontId="1" type="noConversion"/>
  </si>
  <si>
    <t>담보대출로 처리</t>
    <phoneticPr fontId="1" type="noConversion"/>
  </si>
  <si>
    <t>담보대출에서 임시융통 처리</t>
    <phoneticPr fontId="1" type="noConversion"/>
  </si>
  <si>
    <t>최종잔액</t>
    <phoneticPr fontId="1" type="noConversion"/>
  </si>
  <si>
    <t>임시융통</t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</si>
  <si>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</si>
  <si>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</si>
  <si>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</si>
  <si>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</si>
  <si>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</si>
  <si>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</si>
  <si>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</si>
  <si>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</si>
  <si>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</si>
  <si>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</si>
  <si>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</si>
  <si>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</si>
  <si>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</si>
  <si>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</si>
  <si>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</si>
  <si>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이사업체, 청소업체 알아보기.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</si>
  <si>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</si>
  <si>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</si>
  <si>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</si>
  <si>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</si>
  <si>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</si>
  <si>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</si>
  <si>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</si>
  <si>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</si>
  <si>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</si>
  <si>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</si>
  <si>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</si>
  <si>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</si>
  <si>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</si>
  <si>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</si>
  <si>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아파트관리비내역 출력(이사올 분에게 전달해야 함.)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</si>
  <si>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</si>
  <si>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</si>
  <si>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</si>
  <si>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</si>
  <si>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</si>
  <si>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</si>
  <si>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</si>
  <si>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</si>
  <si>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</si>
  <si>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</si>
  <si>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</si>
  <si>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</si>
  <si>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</si>
  <si>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</si>
  <si>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</si>
  <si>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</si>
  <si>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</si>
  <si>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</si>
  <si>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12:30</t>
    <phoneticPr fontId="1" type="noConversion"/>
  </si>
  <si>
    <t>13:30</t>
    <phoneticPr fontId="1" type="noConversion"/>
  </si>
  <si>
    <t>신봉하나부동산</t>
    <phoneticPr fontId="1" type="noConversion"/>
  </si>
  <si>
    <t>살던곳 아파트키 전달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</si>
  <si>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</si>
  <si>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</si>
  <si>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14:00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</si>
  <si>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</si>
  <si>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</si>
  <si>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</si>
  <si>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</si>
  <si>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</si>
  <si>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</si>
  <si>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</si>
  <si>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전입신고 및 확정일자 확인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</si>
  <si>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</si>
  <si>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</si>
  <si>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</si>
  <si>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</si>
  <si>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</si>
  <si>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반납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</si>
  <si>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</si>
  <si>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</si>
  <si>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</si>
  <si>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</si>
  <si>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계약금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</si>
  <si>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</si>
  <si>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</si>
  <si>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</si>
  <si>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</si>
  <si>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</si>
  <si>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보증금(전세보증금-전세자금대출-계약금)</t>
    <phoneticPr fontId="1" type="noConversion"/>
  </si>
  <si>
    <t>보증금+계약금</t>
    <phoneticPr fontId="1" type="noConversion"/>
  </si>
  <si>
    <t>인터넷-이사에따른 변경신청.</t>
    <phoneticPr fontId="1" type="noConversion"/>
  </si>
  <si>
    <t>살던곳</t>
    <phoneticPr fontId="1" type="noConversion"/>
  </si>
  <si>
    <t>두사람신분증, 두사람인감도장, 매매계약서, 인감증명서, 재직증명서(계약서?), …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</si>
  <si>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</si>
  <si>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</si>
  <si>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</si>
  <si>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</si>
  <si>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</si>
  <si>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</si>
  <si>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</si>
  <si>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</si>
  <si>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</si>
  <si>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</si>
  <si>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</si>
  <si>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</si>
  <si>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</si>
  <si>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</si>
  <si>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</si>
  <si>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https://smartstore.naver.com/molokin/products/4790186299?NaPm=ct%3Dk5je3tog%7Cci%3De7874828445197092f8a39a7662699f515c244aa%7Ctr%3Dslsl%7Csn%3D792281%7Cic%3D%7Chk%3D359ce6e64f68b46cd3e026018e742a33793e1826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</si>
  <si>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</si>
  <si>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</si>
  <si>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</si>
  <si>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</si>
  <si>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</si>
  <si>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2020-02-14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</si>
  <si>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</si>
  <si>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</si>
  <si>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</si>
  <si>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</si>
  <si>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</si>
  <si>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>전세잔금 수령(</t>
    </r>
    <r>
      <rPr>
        <b/>
        <sz val="9"/>
        <color rgb="FF0070C0"/>
        <rFont val="맑은 고딕"/>
        <family val="3"/>
        <charset val="129"/>
        <scheme val="minor"/>
      </rPr>
      <t>2억2천만원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5천5백 - 계약금 3천)</t>
    </r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</si>
  <si>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(</t>
    </r>
    <r>
      <rPr>
        <b/>
        <sz val="9"/>
        <color theme="1"/>
        <rFont val="맑은 고딕"/>
        <family val="3"/>
        <charset val="129"/>
        <scheme val="minor"/>
      </rPr>
      <t>전세계약금 3천</t>
    </r>
    <r>
      <rPr>
        <sz val="9"/>
        <color theme="1"/>
        <rFont val="맑은 고딕"/>
        <family val="2"/>
        <charset val="129"/>
        <scheme val="minor"/>
      </rPr>
      <t xml:space="preserve"> + </t>
    </r>
    <r>
      <rPr>
        <b/>
        <sz val="9"/>
        <color rgb="FF0070C0"/>
        <rFont val="맑은 고딕"/>
        <family val="3"/>
        <charset val="129"/>
        <scheme val="minor"/>
      </rPr>
      <t>전세잔금 2억2천</t>
    </r>
    <r>
      <rPr>
        <sz val="9"/>
        <color theme="1"/>
        <rFont val="맑은 고딕"/>
        <family val="2"/>
        <charset val="129"/>
        <scheme val="minor"/>
      </rPr>
      <t xml:space="preserve"> + </t>
    </r>
    <r>
      <rPr>
        <b/>
        <sz val="9"/>
        <color theme="1"/>
        <rFont val="맑은 고딕"/>
        <family val="3"/>
        <charset val="129"/>
        <scheme val="minor"/>
      </rPr>
      <t>담보대출 7천2백</t>
    </r>
    <r>
      <rPr>
        <sz val="9"/>
        <color theme="1"/>
        <rFont val="맑은 고딕"/>
        <family val="2"/>
        <charset val="129"/>
        <scheme val="minor"/>
      </rPr>
      <t xml:space="preserve">) 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</si>
</sst>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11" fillId="0" borderId="1" xfId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1</xdr:row>
      <xdr:rowOff>15240</xdr:rowOff>
    </xdr:from>
    <xdr:to>
      <xdr:col>17</xdr:col>
      <xdr:colOff>22860</xdr:colOff>
      <xdr:row>60</xdr:row>
      <xdr:rowOff>68580</xdr:rowOff>
    </xdr:to>
    <xdr:sp macro="" textlink="">
      <xdr:nvSpPr>
        <xdr:cNvPr id="55" name="직사각형 54"/>
        <xdr:cNvSpPr/>
      </xdr:nvSpPr>
      <xdr:spPr>
        <a:xfrm>
          <a:off x="655320" y="350520"/>
          <a:ext cx="10767060" cy="9944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594360</xdr:colOff>
      <xdr:row>1</xdr:row>
      <xdr:rowOff>45720</xdr:rowOff>
    </xdr:from>
    <xdr:to>
      <xdr:col>16</xdr:col>
      <xdr:colOff>662940</xdr:colOff>
      <xdr:row>27</xdr:row>
      <xdr:rowOff>121920</xdr:rowOff>
    </xdr:to>
    <xdr:grpSp>
      <xdr:nvGrpSpPr>
        <xdr:cNvPr id="4" name="그룹 3"/>
        <xdr:cNvGrpSpPr/>
      </xdr:nvGrpSpPr>
      <xdr:grpSpPr>
        <a:xfrm>
          <a:off x="7437120" y="213360"/>
          <a:ext cx="3421380" cy="4434840"/>
          <a:chOff x="647700" y="327660"/>
          <a:chExt cx="3421380" cy="4434840"/>
        </a:xfrm>
      </xdr:grpSpPr>
      <xdr:sp macro="" textlink="">
        <xdr:nvSpPr>
          <xdr:cNvPr id="2" name="직사각형 1"/>
          <xdr:cNvSpPr/>
        </xdr:nvSpPr>
        <xdr:spPr>
          <a:xfrm>
            <a:off x="647700" y="327660"/>
            <a:ext cx="3421380" cy="443484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" name="모서리가 둥근 직사각형 2"/>
          <xdr:cNvSpPr/>
        </xdr:nvSpPr>
        <xdr:spPr>
          <a:xfrm rot="5400000">
            <a:off x="401955" y="3023235"/>
            <a:ext cx="1249680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" name="그룹 7"/>
          <xdr:cNvGrpSpPr/>
        </xdr:nvGrpSpPr>
        <xdr:grpSpPr>
          <a:xfrm>
            <a:off x="701040" y="3954780"/>
            <a:ext cx="655320" cy="198120"/>
            <a:chOff x="678180" y="4343400"/>
            <a:chExt cx="655320" cy="198120"/>
          </a:xfrm>
        </xdr:grpSpPr>
        <xdr:cxnSp macro="">
          <xdr:nvCxnSpPr>
            <xdr:cNvPr id="6" name="직선 화살표 연결선 5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" name="TextBox 6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50</a:t>
              </a:r>
              <a:endParaRPr lang="ko-KR" altLang="en-US" sz="1100"/>
            </a:p>
          </xdr:txBody>
        </xdr:sp>
      </xdr:grpSp>
      <xdr:grpSp>
        <xdr:nvGrpSpPr>
          <xdr:cNvPr id="9" name="그룹 8"/>
          <xdr:cNvGrpSpPr/>
        </xdr:nvGrpSpPr>
        <xdr:grpSpPr>
          <a:xfrm rot="5400000">
            <a:off x="1036320" y="3246120"/>
            <a:ext cx="1219200" cy="274320"/>
            <a:chOff x="678180" y="4343400"/>
            <a:chExt cx="655320" cy="198120"/>
          </a:xfrm>
        </xdr:grpSpPr>
        <xdr:cxnSp macro="">
          <xdr:nvCxnSpPr>
            <xdr:cNvPr id="10" name="직선 화살표 연결선 9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" name="TextBox 10"/>
            <xdr:cNvSpPr txBox="1"/>
          </xdr:nvSpPr>
          <xdr:spPr>
            <a:xfrm>
              <a:off x="932116" y="4343400"/>
              <a:ext cx="241363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76</a:t>
              </a:r>
              <a:endParaRPr lang="ko-KR" altLang="en-US" sz="1100"/>
            </a:p>
          </xdr:txBody>
        </xdr:sp>
      </xdr:grpSp>
      <xdr:sp macro="" textlink="">
        <xdr:nvSpPr>
          <xdr:cNvPr id="12" name="모서리가 둥근 직사각형 11"/>
          <xdr:cNvSpPr/>
        </xdr:nvSpPr>
        <xdr:spPr>
          <a:xfrm rot="5400000">
            <a:off x="417195" y="1720215"/>
            <a:ext cx="1249680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3" name="그룹 12"/>
          <xdr:cNvGrpSpPr/>
        </xdr:nvGrpSpPr>
        <xdr:grpSpPr>
          <a:xfrm rot="5400000">
            <a:off x="1051560" y="1943100"/>
            <a:ext cx="1219200" cy="274320"/>
            <a:chOff x="678180" y="4343400"/>
            <a:chExt cx="655320" cy="198120"/>
          </a:xfrm>
        </xdr:grpSpPr>
        <xdr:cxnSp macro="">
          <xdr:nvCxnSpPr>
            <xdr:cNvPr id="14" name="직선 화살표 연결선 13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" name="TextBox 14"/>
            <xdr:cNvSpPr txBox="1"/>
          </xdr:nvSpPr>
          <xdr:spPr>
            <a:xfrm>
              <a:off x="932116" y="4343400"/>
              <a:ext cx="241363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76</a:t>
              </a:r>
              <a:endParaRPr lang="ko-KR" altLang="en-US" sz="1100"/>
            </a:p>
          </xdr:txBody>
        </xdr:sp>
      </xdr:grpSp>
      <xdr:sp macro="" textlink="">
        <xdr:nvSpPr>
          <xdr:cNvPr id="16" name="모서리가 둥근 직사각형 15"/>
          <xdr:cNvSpPr/>
        </xdr:nvSpPr>
        <xdr:spPr>
          <a:xfrm rot="10800000">
            <a:off x="668655" y="348615"/>
            <a:ext cx="1249680" cy="67437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7" name="그룹 16"/>
          <xdr:cNvGrpSpPr/>
        </xdr:nvGrpSpPr>
        <xdr:grpSpPr>
          <a:xfrm>
            <a:off x="662940" y="960120"/>
            <a:ext cx="1234440" cy="259080"/>
            <a:chOff x="678180" y="4343400"/>
            <a:chExt cx="655320" cy="198120"/>
          </a:xfrm>
        </xdr:grpSpPr>
        <xdr:cxnSp macro="">
          <xdr:nvCxnSpPr>
            <xdr:cNvPr id="18" name="직선 화살표 연결선 17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9" name="TextBox 18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/>
                <a:t>80</a:t>
              </a:r>
              <a:endParaRPr lang="ko-KR" altLang="en-US" sz="1100"/>
            </a:p>
          </xdr:txBody>
        </xdr:sp>
      </xdr:grpSp>
      <xdr:sp macro="" textlink="">
        <xdr:nvSpPr>
          <xdr:cNvPr id="20" name="모서리가 둥근 직사각형 19"/>
          <xdr:cNvSpPr/>
        </xdr:nvSpPr>
        <xdr:spPr>
          <a:xfrm rot="10800000">
            <a:off x="2009774" y="348615"/>
            <a:ext cx="1495425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21" name="그룹 20"/>
          <xdr:cNvGrpSpPr/>
        </xdr:nvGrpSpPr>
        <xdr:grpSpPr>
          <a:xfrm>
            <a:off x="2004060" y="967740"/>
            <a:ext cx="1524000" cy="259080"/>
            <a:chOff x="678180" y="4343400"/>
            <a:chExt cx="655320" cy="198120"/>
          </a:xfrm>
        </xdr:grpSpPr>
        <xdr:cxnSp macro="">
          <xdr:nvCxnSpPr>
            <xdr:cNvPr id="22" name="직선 화살표 연결선 21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" name="TextBox 22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/>
                <a:t>120</a:t>
              </a:r>
              <a:endParaRPr lang="ko-KR" altLang="en-US" sz="1100"/>
            </a:p>
          </xdr:txBody>
        </xdr:sp>
      </xdr:grpSp>
      <xdr:grpSp>
        <xdr:nvGrpSpPr>
          <xdr:cNvPr id="27" name="그룹 26"/>
          <xdr:cNvGrpSpPr/>
        </xdr:nvGrpSpPr>
        <xdr:grpSpPr>
          <a:xfrm rot="5400000">
            <a:off x="3409950" y="567690"/>
            <a:ext cx="708660" cy="274320"/>
            <a:chOff x="678180" y="4343400"/>
            <a:chExt cx="655320" cy="198120"/>
          </a:xfrm>
        </xdr:grpSpPr>
        <xdr:cxnSp macro="">
          <xdr:nvCxnSpPr>
            <xdr:cNvPr id="28" name="직선 화살표 연결선 27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9" name="TextBox 28"/>
            <xdr:cNvSpPr txBox="1"/>
          </xdr:nvSpPr>
          <xdr:spPr>
            <a:xfrm>
              <a:off x="840252" y="4343400"/>
              <a:ext cx="333228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606</a:t>
              </a:r>
              <a:endParaRPr lang="ko-KR" altLang="en-US" sz="1100"/>
            </a:p>
          </xdr:txBody>
        </xdr:sp>
      </xdr:grpSp>
    </xdr:grpSp>
    <xdr:clientData/>
  </xdr:twoCellAnchor>
  <xdr:twoCellAnchor>
    <xdr:from>
      <xdr:col>1</xdr:col>
      <xdr:colOff>30480</xdr:colOff>
      <xdr:row>33</xdr:row>
      <xdr:rowOff>106680</xdr:rowOff>
    </xdr:from>
    <xdr:to>
      <xdr:col>6</xdr:col>
      <xdr:colOff>99060</xdr:colOff>
      <xdr:row>60</xdr:row>
      <xdr:rowOff>15240</xdr:rowOff>
    </xdr:to>
    <xdr:grpSp>
      <xdr:nvGrpSpPr>
        <xdr:cNvPr id="30" name="그룹 29"/>
        <xdr:cNvGrpSpPr/>
      </xdr:nvGrpSpPr>
      <xdr:grpSpPr>
        <a:xfrm>
          <a:off x="167640" y="5638800"/>
          <a:ext cx="3421380" cy="4434840"/>
          <a:chOff x="647700" y="327660"/>
          <a:chExt cx="3421380" cy="4434840"/>
        </a:xfrm>
      </xdr:grpSpPr>
      <xdr:sp macro="" textlink="">
        <xdr:nvSpPr>
          <xdr:cNvPr id="31" name="직사각형 30"/>
          <xdr:cNvSpPr/>
        </xdr:nvSpPr>
        <xdr:spPr>
          <a:xfrm>
            <a:off x="647700" y="327660"/>
            <a:ext cx="3421380" cy="443484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모서리가 둥근 직사각형 31"/>
          <xdr:cNvSpPr/>
        </xdr:nvSpPr>
        <xdr:spPr>
          <a:xfrm rot="5400000">
            <a:off x="401955" y="3023235"/>
            <a:ext cx="1249680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33" name="그룹 32"/>
          <xdr:cNvGrpSpPr/>
        </xdr:nvGrpSpPr>
        <xdr:grpSpPr>
          <a:xfrm>
            <a:off x="701040" y="3954780"/>
            <a:ext cx="655320" cy="198120"/>
            <a:chOff x="678180" y="4343400"/>
            <a:chExt cx="655320" cy="198120"/>
          </a:xfrm>
        </xdr:grpSpPr>
        <xdr:cxnSp macro="">
          <xdr:nvCxnSpPr>
            <xdr:cNvPr id="52" name="직선 화살표 연결선 51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50</a:t>
              </a:r>
              <a:endParaRPr lang="ko-KR" altLang="en-US" sz="1100"/>
            </a:p>
          </xdr:txBody>
        </xdr:sp>
      </xdr:grpSp>
      <xdr:grpSp>
        <xdr:nvGrpSpPr>
          <xdr:cNvPr id="34" name="그룹 33"/>
          <xdr:cNvGrpSpPr/>
        </xdr:nvGrpSpPr>
        <xdr:grpSpPr>
          <a:xfrm rot="5400000">
            <a:off x="1036320" y="3246120"/>
            <a:ext cx="1219200" cy="274320"/>
            <a:chOff x="678180" y="4343400"/>
            <a:chExt cx="655320" cy="198120"/>
          </a:xfrm>
        </xdr:grpSpPr>
        <xdr:cxnSp macro="">
          <xdr:nvCxnSpPr>
            <xdr:cNvPr id="50" name="직선 화살표 연결선 49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1" name="TextBox 50"/>
            <xdr:cNvSpPr txBox="1"/>
          </xdr:nvSpPr>
          <xdr:spPr>
            <a:xfrm>
              <a:off x="932116" y="4343400"/>
              <a:ext cx="241363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76</a:t>
              </a:r>
              <a:endParaRPr lang="ko-KR" altLang="en-US" sz="1100"/>
            </a:p>
          </xdr:txBody>
        </xdr:sp>
      </xdr:grpSp>
      <xdr:sp macro="" textlink="">
        <xdr:nvSpPr>
          <xdr:cNvPr id="35" name="모서리가 둥근 직사각형 34"/>
          <xdr:cNvSpPr/>
        </xdr:nvSpPr>
        <xdr:spPr>
          <a:xfrm rot="5400000">
            <a:off x="417195" y="1720215"/>
            <a:ext cx="1249680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36" name="그룹 35"/>
          <xdr:cNvGrpSpPr/>
        </xdr:nvGrpSpPr>
        <xdr:grpSpPr>
          <a:xfrm rot="5400000">
            <a:off x="1051560" y="1943100"/>
            <a:ext cx="1219200" cy="274320"/>
            <a:chOff x="678180" y="4343400"/>
            <a:chExt cx="655320" cy="198120"/>
          </a:xfrm>
        </xdr:grpSpPr>
        <xdr:cxnSp macro="">
          <xdr:nvCxnSpPr>
            <xdr:cNvPr id="48" name="직선 화살표 연결선 47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9" name="TextBox 48"/>
            <xdr:cNvSpPr txBox="1"/>
          </xdr:nvSpPr>
          <xdr:spPr>
            <a:xfrm>
              <a:off x="932116" y="4343400"/>
              <a:ext cx="241363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76</a:t>
              </a:r>
              <a:endParaRPr lang="ko-KR" altLang="en-US" sz="1100"/>
            </a:p>
          </xdr:txBody>
        </xdr:sp>
      </xdr:grpSp>
      <xdr:sp macro="" textlink="">
        <xdr:nvSpPr>
          <xdr:cNvPr id="37" name="모서리가 둥근 직사각형 36"/>
          <xdr:cNvSpPr/>
        </xdr:nvSpPr>
        <xdr:spPr>
          <a:xfrm rot="10800000">
            <a:off x="668655" y="348615"/>
            <a:ext cx="1249680" cy="67437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38" name="그룹 37"/>
          <xdr:cNvGrpSpPr/>
        </xdr:nvGrpSpPr>
        <xdr:grpSpPr>
          <a:xfrm>
            <a:off x="662940" y="960120"/>
            <a:ext cx="1234440" cy="259080"/>
            <a:chOff x="678180" y="4343400"/>
            <a:chExt cx="655320" cy="198120"/>
          </a:xfrm>
        </xdr:grpSpPr>
        <xdr:cxnSp macro="">
          <xdr:nvCxnSpPr>
            <xdr:cNvPr id="46" name="직선 화살표 연결선 45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7" name="TextBox 46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/>
                <a:t>80</a:t>
              </a:r>
              <a:endParaRPr lang="ko-KR" altLang="en-US" sz="1100"/>
            </a:p>
          </xdr:txBody>
        </xdr:sp>
      </xdr:grpSp>
      <xdr:sp macro="" textlink="">
        <xdr:nvSpPr>
          <xdr:cNvPr id="39" name="모서리가 둥근 직사각형 38"/>
          <xdr:cNvSpPr/>
        </xdr:nvSpPr>
        <xdr:spPr>
          <a:xfrm rot="10800000">
            <a:off x="2009774" y="348615"/>
            <a:ext cx="1495425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0" name="그룹 39"/>
          <xdr:cNvGrpSpPr/>
        </xdr:nvGrpSpPr>
        <xdr:grpSpPr>
          <a:xfrm>
            <a:off x="2004060" y="967740"/>
            <a:ext cx="1524000" cy="259080"/>
            <a:chOff x="678180" y="4343400"/>
            <a:chExt cx="655320" cy="198120"/>
          </a:xfrm>
        </xdr:grpSpPr>
        <xdr:cxnSp macro="">
          <xdr:nvCxnSpPr>
            <xdr:cNvPr id="44" name="직선 화살표 연결선 43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5" name="TextBox 44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/>
                <a:t>120</a:t>
              </a:r>
              <a:endParaRPr lang="ko-KR" altLang="en-US" sz="1100"/>
            </a:p>
          </xdr:txBody>
        </xdr:sp>
      </xdr:grpSp>
      <xdr:grpSp>
        <xdr:nvGrpSpPr>
          <xdr:cNvPr id="41" name="그룹 40"/>
          <xdr:cNvGrpSpPr/>
        </xdr:nvGrpSpPr>
        <xdr:grpSpPr>
          <a:xfrm rot="5400000">
            <a:off x="3409950" y="567690"/>
            <a:ext cx="708660" cy="274320"/>
            <a:chOff x="678180" y="4343400"/>
            <a:chExt cx="655320" cy="198120"/>
          </a:xfrm>
        </xdr:grpSpPr>
        <xdr:cxnSp macro="">
          <xdr:nvCxnSpPr>
            <xdr:cNvPr id="42" name="직선 화살표 연결선 41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TextBox 42"/>
            <xdr:cNvSpPr txBox="1"/>
          </xdr:nvSpPr>
          <xdr:spPr>
            <a:xfrm>
              <a:off x="840252" y="4343400"/>
              <a:ext cx="333228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606</a:t>
              </a:r>
              <a:endParaRPr lang="ko-KR" altLang="en-US" sz="1100"/>
            </a:p>
          </xdr:txBody>
        </xdr:sp>
      </xdr:grpSp>
    </xdr:grpSp>
    <xdr:clientData/>
  </xdr:twoCellAnchor>
  <xdr:twoCellAnchor>
    <xdr:from>
      <xdr:col>11</xdr:col>
      <xdr:colOff>571500</xdr:colOff>
      <xdr:row>33</xdr:row>
      <xdr:rowOff>99060</xdr:rowOff>
    </xdr:from>
    <xdr:to>
      <xdr:col>16</xdr:col>
      <xdr:colOff>640080</xdr:colOff>
      <xdr:row>60</xdr:row>
      <xdr:rowOff>7620</xdr:rowOff>
    </xdr:to>
    <xdr:grpSp>
      <xdr:nvGrpSpPr>
        <xdr:cNvPr id="78" name="그룹 77"/>
        <xdr:cNvGrpSpPr/>
      </xdr:nvGrpSpPr>
      <xdr:grpSpPr>
        <a:xfrm>
          <a:off x="7414260" y="5631180"/>
          <a:ext cx="3421380" cy="4434840"/>
          <a:chOff x="647700" y="327660"/>
          <a:chExt cx="3421380" cy="4434840"/>
        </a:xfrm>
      </xdr:grpSpPr>
      <xdr:sp macro="" textlink="">
        <xdr:nvSpPr>
          <xdr:cNvPr id="79" name="직사각형 78"/>
          <xdr:cNvSpPr/>
        </xdr:nvSpPr>
        <xdr:spPr>
          <a:xfrm>
            <a:off x="647700" y="327660"/>
            <a:ext cx="3421380" cy="4434840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0" name="모서리가 둥근 직사각형 79"/>
          <xdr:cNvSpPr/>
        </xdr:nvSpPr>
        <xdr:spPr>
          <a:xfrm rot="5400000">
            <a:off x="401955" y="3023235"/>
            <a:ext cx="1249680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1" name="그룹 80"/>
          <xdr:cNvGrpSpPr/>
        </xdr:nvGrpSpPr>
        <xdr:grpSpPr>
          <a:xfrm>
            <a:off x="701040" y="3954780"/>
            <a:ext cx="655320" cy="198120"/>
            <a:chOff x="678180" y="4343400"/>
            <a:chExt cx="655320" cy="198120"/>
          </a:xfrm>
        </xdr:grpSpPr>
        <xdr:cxnSp macro="">
          <xdr:nvCxnSpPr>
            <xdr:cNvPr id="100" name="직선 화살표 연결선 99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1" name="TextBox 100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50</a:t>
              </a:r>
              <a:endParaRPr lang="ko-KR" altLang="en-US" sz="1100"/>
            </a:p>
          </xdr:txBody>
        </xdr:sp>
      </xdr:grpSp>
      <xdr:grpSp>
        <xdr:nvGrpSpPr>
          <xdr:cNvPr id="82" name="그룹 81"/>
          <xdr:cNvGrpSpPr/>
        </xdr:nvGrpSpPr>
        <xdr:grpSpPr>
          <a:xfrm rot="5400000">
            <a:off x="1036320" y="3246120"/>
            <a:ext cx="1219200" cy="274320"/>
            <a:chOff x="678180" y="4343400"/>
            <a:chExt cx="655320" cy="198120"/>
          </a:xfrm>
        </xdr:grpSpPr>
        <xdr:cxnSp macro="">
          <xdr:nvCxnSpPr>
            <xdr:cNvPr id="98" name="직선 화살표 연결선 97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9" name="TextBox 98"/>
            <xdr:cNvSpPr txBox="1"/>
          </xdr:nvSpPr>
          <xdr:spPr>
            <a:xfrm>
              <a:off x="932116" y="4343400"/>
              <a:ext cx="241363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76</a:t>
              </a:r>
              <a:endParaRPr lang="ko-KR" altLang="en-US" sz="1100"/>
            </a:p>
          </xdr:txBody>
        </xdr:sp>
      </xdr:grpSp>
      <xdr:sp macro="" textlink="">
        <xdr:nvSpPr>
          <xdr:cNvPr id="83" name="모서리가 둥근 직사각형 82"/>
          <xdr:cNvSpPr/>
        </xdr:nvSpPr>
        <xdr:spPr>
          <a:xfrm rot="5400000">
            <a:off x="417195" y="1720215"/>
            <a:ext cx="1249680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4" name="그룹 83"/>
          <xdr:cNvGrpSpPr/>
        </xdr:nvGrpSpPr>
        <xdr:grpSpPr>
          <a:xfrm rot="5400000">
            <a:off x="1051560" y="1943100"/>
            <a:ext cx="1219200" cy="274320"/>
            <a:chOff x="678180" y="4343400"/>
            <a:chExt cx="655320" cy="198120"/>
          </a:xfrm>
        </xdr:grpSpPr>
        <xdr:cxnSp macro="">
          <xdr:nvCxnSpPr>
            <xdr:cNvPr id="96" name="직선 화살표 연결선 95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7" name="TextBox 96"/>
            <xdr:cNvSpPr txBox="1"/>
          </xdr:nvSpPr>
          <xdr:spPr>
            <a:xfrm>
              <a:off x="932116" y="4343400"/>
              <a:ext cx="241363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76</a:t>
              </a:r>
              <a:endParaRPr lang="ko-KR" altLang="en-US" sz="1100"/>
            </a:p>
          </xdr:txBody>
        </xdr:sp>
      </xdr:grpSp>
      <xdr:sp macro="" textlink="">
        <xdr:nvSpPr>
          <xdr:cNvPr id="85" name="모서리가 둥근 직사각형 84"/>
          <xdr:cNvSpPr/>
        </xdr:nvSpPr>
        <xdr:spPr>
          <a:xfrm rot="10800000">
            <a:off x="668655" y="348615"/>
            <a:ext cx="1249680" cy="674370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6" name="그룹 85"/>
          <xdr:cNvGrpSpPr/>
        </xdr:nvGrpSpPr>
        <xdr:grpSpPr>
          <a:xfrm>
            <a:off x="662940" y="960120"/>
            <a:ext cx="1234440" cy="259080"/>
            <a:chOff x="678180" y="4343400"/>
            <a:chExt cx="655320" cy="198120"/>
          </a:xfrm>
        </xdr:grpSpPr>
        <xdr:cxnSp macro="">
          <xdr:nvCxnSpPr>
            <xdr:cNvPr id="94" name="직선 화살표 연결선 93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5" name="TextBox 94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/>
                <a:t>80</a:t>
              </a:r>
              <a:endParaRPr lang="ko-KR" altLang="en-US" sz="1100"/>
            </a:p>
          </xdr:txBody>
        </xdr:sp>
      </xdr:grpSp>
      <xdr:sp macro="" textlink="">
        <xdr:nvSpPr>
          <xdr:cNvPr id="87" name="모서리가 둥근 직사각형 86"/>
          <xdr:cNvSpPr/>
        </xdr:nvSpPr>
        <xdr:spPr>
          <a:xfrm rot="10800000">
            <a:off x="2009774" y="348615"/>
            <a:ext cx="1495425" cy="67437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88" name="그룹 87"/>
          <xdr:cNvGrpSpPr/>
        </xdr:nvGrpSpPr>
        <xdr:grpSpPr>
          <a:xfrm>
            <a:off x="2004060" y="967740"/>
            <a:ext cx="1524000" cy="259080"/>
            <a:chOff x="678180" y="4343400"/>
            <a:chExt cx="655320" cy="198120"/>
          </a:xfrm>
        </xdr:grpSpPr>
        <xdr:cxnSp macro="">
          <xdr:nvCxnSpPr>
            <xdr:cNvPr id="92" name="직선 화살표 연결선 91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3" name="TextBox 92"/>
            <xdr:cNvSpPr txBox="1"/>
          </xdr:nvSpPr>
          <xdr:spPr>
            <a:xfrm>
              <a:off x="845820" y="4343400"/>
              <a:ext cx="327660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altLang="ko-KR" sz="1100"/>
                <a:t>120</a:t>
              </a:r>
              <a:endParaRPr lang="ko-KR" altLang="en-US" sz="1100"/>
            </a:p>
          </xdr:txBody>
        </xdr:sp>
      </xdr:grpSp>
      <xdr:grpSp>
        <xdr:nvGrpSpPr>
          <xdr:cNvPr id="89" name="그룹 88"/>
          <xdr:cNvGrpSpPr/>
        </xdr:nvGrpSpPr>
        <xdr:grpSpPr>
          <a:xfrm rot="5400000">
            <a:off x="3409950" y="567690"/>
            <a:ext cx="708660" cy="274320"/>
            <a:chOff x="678180" y="4343400"/>
            <a:chExt cx="655320" cy="198120"/>
          </a:xfrm>
        </xdr:grpSpPr>
        <xdr:cxnSp macro="">
          <xdr:nvCxnSpPr>
            <xdr:cNvPr id="90" name="직선 화살표 연결선 89"/>
            <xdr:cNvCxnSpPr/>
          </xdr:nvCxnSpPr>
          <xdr:spPr>
            <a:xfrm>
              <a:off x="678180" y="4541520"/>
              <a:ext cx="6553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extBox 90"/>
            <xdr:cNvSpPr txBox="1"/>
          </xdr:nvSpPr>
          <xdr:spPr>
            <a:xfrm>
              <a:off x="840252" y="4343400"/>
              <a:ext cx="333228" cy="1828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/>
                <a:t>606</a:t>
              </a:r>
              <a:endParaRPr lang="ko-KR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Relationship Id="rId1" Type="http://schemas.openxmlformats.org/officeDocument/2006/relationships/hyperlink" Target="https://smartstore.naver.com/molokin/products/4790186299?NaPm=ct%3Dk5je3tog%7Cci%3De7874828445197092f8a39a7662699f515c244aa%7Ctr%3Dslsl%7Csn%3D792281%7Cic%3D%7Chk%3D359ce6e64f68b46cd3e026018e742a33793e182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topLeftCell="A7" workbookViewId="0">
      <selection activeCell="E30" sqref="E30:H30"/>
    </sheetView>
  </sheetViews>
  <sheetFormatPr defaultRowHeight="13.2" x14ac:dyDescent="0.4"/>
  <cols>
    <col min="1" max="1" width="4.09765625" style="1" customWidth="1"/>
    <col min="2" max="2" width="32.59765625" style="1" customWidth="1"/>
    <col min="3" max="3" width="6.796875" style="2" bestFit="1" customWidth="1"/>
    <col min="4" max="4" width="6.59765625" style="2" customWidth="1"/>
    <col min="5" max="5" width="9.8984375" style="1" bestFit="1" customWidth="1"/>
    <col min="6" max="6" width="12.59765625" style="1" customWidth="1"/>
    <col min="7" max="8" width="7.3984375" style="1" bestFit="1" customWidth="1"/>
    <col min="9" max="9" width="21.796875" style="1" bestFit="1" customWidth="1"/>
    <col min="10" max="10" width="4.69921875" style="1" customWidth="1"/>
    <col min="11" max="11" width="20.796875" style="1" bestFit="1" customWidth="1"/>
    <col min="12" max="12" width="18.8984375" style="2" customWidth="1"/>
    <col min="13" max="16384" width="8.796875" style="1"/>
  </cols>
  <sheetData>
    <row r="2" spans="2:12" x14ac:dyDescent="0.4">
      <c r="B2" s="57" t="s">
        <v>0</v>
      </c>
      <c r="C2" s="57"/>
      <c r="D2" s="57"/>
      <c r="E2" s="57"/>
      <c r="F2" s="57"/>
      <c r="G2" s="57"/>
      <c r="H2" s="57"/>
      <c r="I2" s="57"/>
      <c r="K2" s="55" t="s">
        <v>1</v>
      </c>
      <c r="L2" s="56"/>
    </row>
    <row r="3" spans="2:12" x14ac:dyDescent="0.4">
      <c r="B3" s="6" t="s">
        <v>14</v>
      </c>
      <c r="C3" s="55" t="s">
        <v>15</v>
      </c>
      <c r="D3" s="56"/>
      <c r="E3" s="57" t="s">
        <v>4</v>
      </c>
      <c r="F3" s="57"/>
      <c r="G3" s="57"/>
      <c r="H3" s="57"/>
      <c r="I3" s="57"/>
      <c r="K3" s="3" t="s">
        <v>7</v>
      </c>
      <c r="L3" s="5">
        <v>43200</v>
      </c>
    </row>
    <row r="4" spans="2:12" x14ac:dyDescent="0.4">
      <c r="B4" s="8" t="s">
        <v>5</v>
      </c>
      <c r="C4" s="75">
        <v>30500</v>
      </c>
      <c r="D4" s="76"/>
      <c r="E4" s="58"/>
      <c r="F4" s="58"/>
      <c r="G4" s="58"/>
      <c r="H4" s="58"/>
      <c r="I4" s="58"/>
      <c r="K4" s="3" t="s">
        <v>2</v>
      </c>
      <c r="L4" s="4">
        <v>4300</v>
      </c>
    </row>
    <row r="5" spans="2:12" x14ac:dyDescent="0.4">
      <c r="B5" s="8" t="s">
        <v>6</v>
      </c>
      <c r="C5" s="75">
        <v>5500</v>
      </c>
      <c r="D5" s="76"/>
      <c r="E5" s="58"/>
      <c r="F5" s="58"/>
      <c r="G5" s="58"/>
      <c r="H5" s="58"/>
      <c r="I5" s="58"/>
      <c r="K5" s="3" t="s">
        <v>3</v>
      </c>
      <c r="L5" s="4">
        <v>6700</v>
      </c>
    </row>
    <row r="6" spans="2:12" x14ac:dyDescent="0.4">
      <c r="B6" s="47" t="s">
        <v>109</v>
      </c>
      <c r="C6" s="73">
        <v>3000</v>
      </c>
      <c r="D6" s="74"/>
      <c r="E6" s="58" t="s">
        <v>110</v>
      </c>
      <c r="F6" s="58"/>
      <c r="G6" s="58"/>
      <c r="H6" s="58"/>
      <c r="I6" s="58"/>
      <c r="K6" s="3" t="s">
        <v>17</v>
      </c>
      <c r="L6" s="4">
        <f>L4+L5</f>
        <v>11000</v>
      </c>
    </row>
    <row r="7" spans="2:12" x14ac:dyDescent="0.4">
      <c r="B7" s="8" t="s">
        <v>115</v>
      </c>
      <c r="C7" s="75">
        <f>C4-C5-C6</f>
        <v>22000</v>
      </c>
      <c r="D7" s="76"/>
      <c r="E7" s="58" t="s">
        <v>111</v>
      </c>
      <c r="F7" s="58"/>
      <c r="G7" s="58"/>
      <c r="H7" s="58"/>
      <c r="I7" s="58"/>
      <c r="K7" s="3" t="s">
        <v>146</v>
      </c>
      <c r="L7" s="34">
        <f>L3-(L4+L5)</f>
        <v>32200</v>
      </c>
    </row>
    <row r="8" spans="2:12" x14ac:dyDescent="0.4">
      <c r="B8" s="19" t="s">
        <v>112</v>
      </c>
      <c r="C8" s="66">
        <v>4154</v>
      </c>
      <c r="D8" s="67"/>
      <c r="E8" s="58"/>
      <c r="F8" s="58"/>
      <c r="G8" s="58"/>
      <c r="H8" s="58"/>
      <c r="I8" s="58"/>
      <c r="K8" s="18"/>
      <c r="L8" s="46"/>
    </row>
    <row r="9" spans="2:12" x14ac:dyDescent="0.4">
      <c r="B9" s="8" t="s">
        <v>113</v>
      </c>
      <c r="C9" s="66">
        <v>2650</v>
      </c>
      <c r="D9" s="67"/>
      <c r="E9" s="58"/>
      <c r="F9" s="58"/>
      <c r="G9" s="58"/>
      <c r="H9" s="58"/>
      <c r="I9" s="58"/>
      <c r="K9" s="18"/>
      <c r="L9" s="17"/>
    </row>
    <row r="10" spans="2:12" x14ac:dyDescent="0.4">
      <c r="B10" s="8" t="s">
        <v>114</v>
      </c>
      <c r="C10" s="66">
        <v>400</v>
      </c>
      <c r="D10" s="67"/>
      <c r="E10" s="58"/>
      <c r="F10" s="58"/>
      <c r="G10" s="58"/>
      <c r="H10" s="58"/>
      <c r="I10" s="58"/>
      <c r="K10" s="18"/>
      <c r="L10" s="17"/>
    </row>
    <row r="11" spans="2:12" x14ac:dyDescent="0.4">
      <c r="B11" s="7" t="s">
        <v>8</v>
      </c>
      <c r="C11" s="68">
        <f>C6+C7+C8+C9+C10</f>
        <v>32204</v>
      </c>
      <c r="D11" s="69"/>
      <c r="E11" s="58"/>
      <c r="F11" s="58"/>
      <c r="G11" s="58"/>
      <c r="H11" s="58"/>
      <c r="I11" s="58"/>
    </row>
    <row r="12" spans="2:12" x14ac:dyDescent="0.4">
      <c r="B12" s="7" t="s">
        <v>18</v>
      </c>
      <c r="C12" s="68">
        <v>14000</v>
      </c>
      <c r="D12" s="69"/>
      <c r="E12" s="58"/>
      <c r="F12" s="58"/>
      <c r="G12" s="58"/>
      <c r="H12" s="58"/>
      <c r="I12" s="58"/>
    </row>
    <row r="13" spans="2:12" x14ac:dyDescent="0.4">
      <c r="B13" s="7" t="s">
        <v>34</v>
      </c>
      <c r="C13" s="68">
        <v>3800</v>
      </c>
      <c r="D13" s="69"/>
      <c r="E13" s="58"/>
      <c r="F13" s="58"/>
      <c r="G13" s="58"/>
      <c r="H13" s="58"/>
      <c r="I13" s="58"/>
    </row>
    <row r="14" spans="2:12" x14ac:dyDescent="0.4">
      <c r="B14" s="7" t="s">
        <v>24</v>
      </c>
      <c r="C14" s="70">
        <f>C11+C12</f>
        <v>46204</v>
      </c>
      <c r="D14" s="71"/>
      <c r="E14" s="58"/>
      <c r="F14" s="58"/>
      <c r="G14" s="58"/>
      <c r="H14" s="58"/>
      <c r="I14" s="58"/>
    </row>
    <row r="16" spans="2:12" x14ac:dyDescent="0.4">
      <c r="B16" s="57" t="s">
        <v>16</v>
      </c>
      <c r="C16" s="57"/>
      <c r="D16" s="57"/>
      <c r="E16" s="57"/>
      <c r="F16" s="57"/>
      <c r="G16" s="57"/>
      <c r="H16" s="57"/>
      <c r="I16" s="57"/>
    </row>
    <row r="17" spans="2:10" x14ac:dyDescent="0.4">
      <c r="B17" s="57" t="s">
        <v>14</v>
      </c>
      <c r="C17" s="62" t="s">
        <v>39</v>
      </c>
      <c r="D17" s="63"/>
      <c r="E17" s="57" t="s">
        <v>26</v>
      </c>
      <c r="F17" s="57"/>
      <c r="G17" s="57"/>
      <c r="H17" s="57"/>
      <c r="I17" s="57" t="s">
        <v>4</v>
      </c>
    </row>
    <row r="18" spans="2:10" x14ac:dyDescent="0.4">
      <c r="B18" s="57"/>
      <c r="C18" s="64"/>
      <c r="D18" s="65"/>
      <c r="E18" s="16" t="s">
        <v>40</v>
      </c>
      <c r="F18" s="6" t="s">
        <v>116</v>
      </c>
      <c r="G18" s="6" t="s">
        <v>25</v>
      </c>
      <c r="H18" s="6" t="s">
        <v>27</v>
      </c>
      <c r="I18" s="57"/>
    </row>
    <row r="19" spans="2:10" x14ac:dyDescent="0.4">
      <c r="B19" s="57"/>
      <c r="C19" s="16" t="s">
        <v>37</v>
      </c>
      <c r="D19" s="16" t="s">
        <v>38</v>
      </c>
      <c r="E19" s="12">
        <f>C8+C9+C10</f>
        <v>7204</v>
      </c>
      <c r="F19" s="12">
        <f>C6+C7</f>
        <v>25000</v>
      </c>
      <c r="G19" s="13">
        <f>C12</f>
        <v>14000</v>
      </c>
      <c r="H19" s="13">
        <f>C13</f>
        <v>3800</v>
      </c>
      <c r="I19" s="57"/>
    </row>
    <row r="20" spans="2:10" x14ac:dyDescent="0.4">
      <c r="B20" s="24" t="s">
        <v>11</v>
      </c>
      <c r="C20" s="25">
        <v>1000</v>
      </c>
      <c r="D20" s="26" t="s">
        <v>36</v>
      </c>
      <c r="E20" s="44">
        <f>E19-C20</f>
        <v>6204</v>
      </c>
      <c r="F20" s="9"/>
      <c r="G20" s="10"/>
      <c r="H20" s="10"/>
      <c r="I20" s="14" t="s">
        <v>29</v>
      </c>
    </row>
    <row r="21" spans="2:10" x14ac:dyDescent="0.4">
      <c r="B21" s="24" t="s">
        <v>12</v>
      </c>
      <c r="C21" s="25">
        <f>L4-C20</f>
        <v>3300</v>
      </c>
      <c r="D21" s="26" t="s">
        <v>41</v>
      </c>
      <c r="E21" s="44">
        <f>E20-C21</f>
        <v>2904</v>
      </c>
      <c r="F21" s="9"/>
      <c r="G21" s="10"/>
      <c r="H21" s="10"/>
      <c r="I21" s="14" t="s">
        <v>35</v>
      </c>
    </row>
    <row r="22" spans="2:10" x14ac:dyDescent="0.4">
      <c r="B22" s="35" t="s">
        <v>10</v>
      </c>
      <c r="C22" s="36">
        <f>L5</f>
        <v>6700</v>
      </c>
      <c r="D22" s="37" t="s">
        <v>42</v>
      </c>
      <c r="E22" s="44">
        <f>E21-(C22-H19)</f>
        <v>4</v>
      </c>
      <c r="F22" s="9"/>
      <c r="G22" s="10"/>
      <c r="H22" s="45">
        <v>0</v>
      </c>
      <c r="I22" s="15" t="s">
        <v>28</v>
      </c>
    </row>
    <row r="23" spans="2:10" x14ac:dyDescent="0.4">
      <c r="B23" s="11" t="s">
        <v>13</v>
      </c>
      <c r="C23" s="9">
        <f>L7</f>
        <v>32200</v>
      </c>
      <c r="D23" s="23" t="s">
        <v>56</v>
      </c>
      <c r="E23" s="9"/>
      <c r="F23" s="44">
        <v>0</v>
      </c>
      <c r="G23" s="45">
        <f>G19-(C23-F19)</f>
        <v>6800</v>
      </c>
      <c r="H23" s="10"/>
      <c r="I23" s="15" t="s">
        <v>30</v>
      </c>
    </row>
    <row r="24" spans="2:10" x14ac:dyDescent="0.4">
      <c r="B24" s="8" t="s">
        <v>19</v>
      </c>
      <c r="C24" s="4">
        <v>550</v>
      </c>
      <c r="D24" s="23" t="s">
        <v>56</v>
      </c>
      <c r="E24" s="9"/>
      <c r="F24" s="9"/>
      <c r="G24" s="45">
        <f>G23-C24</f>
        <v>6250</v>
      </c>
      <c r="H24" s="10"/>
      <c r="I24" s="15" t="s">
        <v>31</v>
      </c>
    </row>
    <row r="25" spans="2:10" x14ac:dyDescent="0.4">
      <c r="B25" s="8" t="s">
        <v>20</v>
      </c>
      <c r="C25" s="4">
        <v>200</v>
      </c>
      <c r="D25" s="23" t="s">
        <v>56</v>
      </c>
      <c r="E25" s="9"/>
      <c r="F25" s="9"/>
      <c r="G25" s="45">
        <f>G24-C25</f>
        <v>6050</v>
      </c>
      <c r="H25" s="10"/>
      <c r="I25" s="15" t="s">
        <v>31</v>
      </c>
    </row>
    <row r="26" spans="2:10" x14ac:dyDescent="0.4">
      <c r="B26" s="8" t="s">
        <v>21</v>
      </c>
      <c r="C26" s="4">
        <v>180</v>
      </c>
      <c r="D26" s="23" t="s">
        <v>56</v>
      </c>
      <c r="E26" s="9"/>
      <c r="F26" s="9"/>
      <c r="G26" s="45">
        <f>G25-C26</f>
        <v>5870</v>
      </c>
      <c r="H26" s="10"/>
      <c r="I26" s="15" t="s">
        <v>31</v>
      </c>
    </row>
    <row r="27" spans="2:10" x14ac:dyDescent="0.4">
      <c r="B27" s="8" t="s">
        <v>22</v>
      </c>
      <c r="C27" s="4">
        <v>15</v>
      </c>
      <c r="D27" s="23" t="s">
        <v>56</v>
      </c>
      <c r="E27" s="9"/>
      <c r="F27" s="9"/>
      <c r="G27" s="45">
        <f>G26-C27</f>
        <v>5855</v>
      </c>
      <c r="H27" s="10"/>
      <c r="I27" s="15" t="s">
        <v>31</v>
      </c>
    </row>
    <row r="28" spans="2:10" x14ac:dyDescent="0.4">
      <c r="B28" s="8" t="s">
        <v>23</v>
      </c>
      <c r="C28" s="4">
        <v>800</v>
      </c>
      <c r="D28" s="23"/>
      <c r="E28" s="9"/>
      <c r="F28" s="9"/>
      <c r="G28" s="45">
        <f>G27-C28</f>
        <v>5055</v>
      </c>
      <c r="H28" s="10"/>
      <c r="I28" s="15" t="s">
        <v>31</v>
      </c>
    </row>
    <row r="29" spans="2:10" x14ac:dyDescent="0.4">
      <c r="B29" s="21" t="s">
        <v>9</v>
      </c>
      <c r="C29" s="22">
        <f>SUM(C20:C28)</f>
        <v>44945</v>
      </c>
      <c r="D29" s="23"/>
      <c r="E29" s="5">
        <f>MIN(E19:E28)</f>
        <v>4</v>
      </c>
      <c r="F29" s="5">
        <f>MIN(F19:F28)</f>
        <v>0</v>
      </c>
      <c r="G29" s="5">
        <f>MIN(G19:G28)</f>
        <v>5055</v>
      </c>
      <c r="H29" s="20">
        <f>MAX(H19:H28)</f>
        <v>3800</v>
      </c>
      <c r="I29" s="15"/>
    </row>
    <row r="30" spans="2:10" x14ac:dyDescent="0.4">
      <c r="B30" s="55" t="s">
        <v>33</v>
      </c>
      <c r="C30" s="72"/>
      <c r="D30" s="56"/>
      <c r="E30" s="59">
        <f>SUM(E29:G29)-H29</f>
        <v>1259</v>
      </c>
      <c r="F30" s="60"/>
      <c r="G30" s="60"/>
      <c r="H30" s="61"/>
      <c r="I30" s="15" t="s">
        <v>32</v>
      </c>
      <c r="J30" s="2"/>
    </row>
    <row r="32" spans="2:10" x14ac:dyDescent="0.4">
      <c r="E32" s="2"/>
      <c r="F32" s="2"/>
      <c r="G32" s="2"/>
      <c r="H32" s="2"/>
      <c r="I32" s="2"/>
    </row>
  </sheetData>
  <mergeCells count="33">
    <mergeCell ref="C8:D8"/>
    <mergeCell ref="E8:I8"/>
    <mergeCell ref="C6:D6"/>
    <mergeCell ref="C3:D3"/>
    <mergeCell ref="C4:D4"/>
    <mergeCell ref="C5:D5"/>
    <mergeCell ref="C7:D7"/>
    <mergeCell ref="E30:H30"/>
    <mergeCell ref="C17:D18"/>
    <mergeCell ref="C9:D9"/>
    <mergeCell ref="C11:D11"/>
    <mergeCell ref="C12:D12"/>
    <mergeCell ref="C13:D13"/>
    <mergeCell ref="C14:D14"/>
    <mergeCell ref="B30:D30"/>
    <mergeCell ref="C10:D10"/>
    <mergeCell ref="E10:I10"/>
    <mergeCell ref="K2:L2"/>
    <mergeCell ref="B16:I16"/>
    <mergeCell ref="I17:I19"/>
    <mergeCell ref="B2:I2"/>
    <mergeCell ref="E3:I3"/>
    <mergeCell ref="E4:I4"/>
    <mergeCell ref="E5:I5"/>
    <mergeCell ref="E6:I6"/>
    <mergeCell ref="E7:I7"/>
    <mergeCell ref="E11:I11"/>
    <mergeCell ref="E12:I12"/>
    <mergeCell ref="E14:I14"/>
    <mergeCell ref="E17:H17"/>
    <mergeCell ref="B17:B19"/>
    <mergeCell ref="E9:I9"/>
    <mergeCell ref="E13:I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102.796875" style="1" customWidth="1"/>
    <col min="6" max="6" width="11.09765625" style="28" customWidth="1"/>
    <col min="7" max="7" width="27.19921875" style="40" customWidth="1"/>
    <col min="8" max="16384" width="8.796875" style="1"/>
  </cols>
  <sheetData>
    <row r="2" spans="2:7" s="28" customFormat="1" x14ac:dyDescent="0.4">
      <c r="B2" s="38" t="s">
        <v>38</v>
      </c>
      <c r="C2" s="31" t="s">
        <v>55</v>
      </c>
      <c r="D2" s="31" t="s">
        <v>74</v>
      </c>
      <c r="E2" s="27" t="s">
        <v>44</v>
      </c>
      <c r="F2" s="52" t="s">
        <v>144</v>
      </c>
      <c r="G2" s="38" t="s">
        <v>62</v>
      </c>
    </row>
    <row r="3" spans="2:7" x14ac:dyDescent="0.4">
      <c r="B3" s="48" t="s">
        <v>68</v>
      </c>
      <c r="C3" s="49"/>
      <c r="D3" s="49"/>
      <c r="E3" s="24" t="s">
        <v>46</v>
      </c>
      <c r="F3" s="53" t="s">
        <v>145</v>
      </c>
      <c r="G3" s="50"/>
    </row>
    <row r="4" spans="2:7" x14ac:dyDescent="0.4">
      <c r="B4" s="48" t="s">
        <v>69</v>
      </c>
      <c r="C4" s="49"/>
      <c r="D4" s="49"/>
      <c r="E4" s="24" t="s">
        <v>43</v>
      </c>
      <c r="F4" s="53" t="s">
        <v>145</v>
      </c>
      <c r="G4" s="50"/>
    </row>
    <row r="5" spans="2:7" x14ac:dyDescent="0.4">
      <c r="B5" s="48" t="s">
        <v>70</v>
      </c>
      <c r="C5" s="49"/>
      <c r="D5" s="49"/>
      <c r="E5" s="24" t="s">
        <v>49</v>
      </c>
      <c r="F5" s="53" t="s">
        <v>145</v>
      </c>
      <c r="G5" s="50"/>
    </row>
    <row r="6" spans="2:7" x14ac:dyDescent="0.4">
      <c r="B6" s="48" t="s">
        <v>71</v>
      </c>
      <c r="C6" s="49"/>
      <c r="D6" s="49"/>
      <c r="E6" s="24" t="s">
        <v>48</v>
      </c>
      <c r="F6" s="53" t="s">
        <v>145</v>
      </c>
      <c r="G6" s="50"/>
    </row>
    <row r="7" spans="2:7" x14ac:dyDescent="0.4">
      <c r="B7" s="48" t="s">
        <v>57</v>
      </c>
      <c r="C7" s="48"/>
      <c r="D7" s="48"/>
      <c r="E7" s="24" t="s">
        <v>47</v>
      </c>
      <c r="F7" s="53" t="s">
        <v>145</v>
      </c>
      <c r="G7" s="50"/>
    </row>
    <row r="8" spans="2:7" x14ac:dyDescent="0.4">
      <c r="B8" s="30" t="s">
        <v>142</v>
      </c>
      <c r="C8" s="32"/>
      <c r="D8" s="32"/>
      <c r="E8" s="19" t="s">
        <v>51</v>
      </c>
      <c r="F8" s="54"/>
      <c r="G8" s="39" t="s">
        <v>119</v>
      </c>
    </row>
    <row r="9" spans="2:7" x14ac:dyDescent="0.4">
      <c r="B9" s="30" t="s">
        <v>142</v>
      </c>
      <c r="C9" s="33"/>
      <c r="D9" s="33"/>
      <c r="E9" s="19" t="s">
        <v>50</v>
      </c>
      <c r="F9" s="54"/>
      <c r="G9" s="39"/>
    </row>
    <row r="10" spans="2:7" x14ac:dyDescent="0.4">
      <c r="B10" s="30"/>
      <c r="C10" s="33"/>
      <c r="D10" s="33"/>
      <c r="E10" s="19"/>
      <c r="F10" s="54"/>
      <c r="G10" s="39"/>
    </row>
    <row r="11" spans="2:7" x14ac:dyDescent="0.4">
      <c r="B11" s="30"/>
      <c r="C11" s="33"/>
      <c r="D11" s="33"/>
      <c r="E11" s="19"/>
      <c r="F11" s="54"/>
      <c r="G11" s="39"/>
    </row>
    <row r="12" spans="2:7" x14ac:dyDescent="0.4">
      <c r="B12" s="30"/>
      <c r="C12" s="33"/>
      <c r="D12" s="33"/>
      <c r="E12" s="19"/>
      <c r="F12" s="54"/>
      <c r="G12" s="39"/>
    </row>
    <row r="13" spans="2:7" x14ac:dyDescent="0.4">
      <c r="B13" s="30"/>
      <c r="C13" s="33"/>
      <c r="D13" s="33"/>
      <c r="E13" s="19"/>
      <c r="F13" s="54"/>
      <c r="G13" s="39"/>
    </row>
    <row r="14" spans="2:7" x14ac:dyDescent="0.4">
      <c r="B14" s="30" t="s">
        <v>141</v>
      </c>
      <c r="C14" s="33"/>
      <c r="D14" s="33" t="s">
        <v>118</v>
      </c>
      <c r="E14" s="19" t="s">
        <v>117</v>
      </c>
      <c r="F14" s="54"/>
      <c r="G14" s="39"/>
    </row>
    <row r="15" spans="2:7" x14ac:dyDescent="0.4">
      <c r="B15" s="30"/>
      <c r="C15" s="33"/>
      <c r="D15" s="33"/>
      <c r="E15" s="19"/>
      <c r="F15" s="54"/>
      <c r="G15" s="39"/>
    </row>
    <row r="16" spans="2:7" x14ac:dyDescent="0.4">
      <c r="B16" s="30"/>
      <c r="C16" s="33"/>
      <c r="D16" s="33"/>
      <c r="E16" s="19"/>
      <c r="F16" s="54"/>
      <c r="G16" s="39"/>
    </row>
    <row r="17" spans="2:7" x14ac:dyDescent="0.4">
      <c r="B17" s="30" t="s">
        <v>120</v>
      </c>
      <c r="C17" s="33"/>
      <c r="D17" s="33" t="s">
        <v>63</v>
      </c>
      <c r="E17" s="19" t="s">
        <v>106</v>
      </c>
      <c r="F17" s="54"/>
      <c r="G17" s="39"/>
    </row>
    <row r="18" spans="2:7" x14ac:dyDescent="0.4">
      <c r="B18" s="30"/>
      <c r="C18" s="33"/>
      <c r="D18" s="33" t="s">
        <v>73</v>
      </c>
      <c r="E18" s="19" t="s">
        <v>80</v>
      </c>
      <c r="F18" s="54"/>
      <c r="G18" s="39"/>
    </row>
    <row r="19" spans="2:7" x14ac:dyDescent="0.4">
      <c r="B19" s="30"/>
      <c r="C19" s="33"/>
      <c r="D19" s="32" t="s">
        <v>60</v>
      </c>
      <c r="E19" s="19" t="s">
        <v>108</v>
      </c>
      <c r="F19" s="54"/>
      <c r="G19" s="39"/>
    </row>
    <row r="20" spans="2:7" x14ac:dyDescent="0.4">
      <c r="B20" s="30"/>
      <c r="C20" s="33"/>
      <c r="D20" s="32" t="s">
        <v>60</v>
      </c>
      <c r="E20" s="19" t="s">
        <v>107</v>
      </c>
      <c r="F20" s="54"/>
      <c r="G20" s="39"/>
    </row>
    <row r="21" spans="2:7" x14ac:dyDescent="0.4">
      <c r="B21" s="30"/>
      <c r="C21" s="33"/>
      <c r="D21" s="32"/>
      <c r="E21" s="19"/>
      <c r="F21" s="54"/>
      <c r="G21" s="39"/>
    </row>
    <row r="22" spans="2:7" x14ac:dyDescent="0.4">
      <c r="B22" s="30" t="s">
        <v>143</v>
      </c>
      <c r="C22" s="33"/>
      <c r="D22" s="33" t="s">
        <v>75</v>
      </c>
      <c r="E22" s="19" t="s">
        <v>76</v>
      </c>
      <c r="F22" s="54"/>
      <c r="G22" s="39"/>
    </row>
    <row r="23" spans="2:7" x14ac:dyDescent="0.4">
      <c r="B23" s="30"/>
      <c r="C23" s="33"/>
      <c r="D23" s="33"/>
      <c r="E23" s="19"/>
      <c r="F23" s="54"/>
      <c r="G23" s="39"/>
    </row>
    <row r="24" spans="2:7" x14ac:dyDescent="0.4">
      <c r="B24" s="30" t="s">
        <v>58</v>
      </c>
      <c r="C24" s="32" t="s">
        <v>59</v>
      </c>
      <c r="D24" s="32" t="s">
        <v>60</v>
      </c>
      <c r="E24" s="19" t="s">
        <v>72</v>
      </c>
      <c r="F24" s="54"/>
      <c r="G24" s="39"/>
    </row>
    <row r="25" spans="2:7" x14ac:dyDescent="0.4">
      <c r="B25" s="30"/>
      <c r="C25" s="32" t="s">
        <v>77</v>
      </c>
      <c r="D25" s="32" t="s">
        <v>61</v>
      </c>
      <c r="E25" s="19" t="s">
        <v>104</v>
      </c>
      <c r="F25" s="54"/>
      <c r="G25" s="39" t="s">
        <v>67</v>
      </c>
    </row>
    <row r="26" spans="2:7" x14ac:dyDescent="0.4">
      <c r="B26" s="30"/>
      <c r="C26" s="32"/>
      <c r="D26" s="32" t="s">
        <v>61</v>
      </c>
      <c r="E26" s="19" t="s">
        <v>64</v>
      </c>
      <c r="F26" s="54"/>
      <c r="G26" s="39"/>
    </row>
    <row r="27" spans="2:7" x14ac:dyDescent="0.4">
      <c r="B27" s="30"/>
      <c r="C27" s="32"/>
      <c r="D27" s="32" t="s">
        <v>61</v>
      </c>
      <c r="E27" s="19" t="s">
        <v>65</v>
      </c>
      <c r="F27" s="54"/>
      <c r="G27" s="39"/>
    </row>
    <row r="28" spans="2:7" x14ac:dyDescent="0.4">
      <c r="B28" s="30"/>
      <c r="C28" s="32"/>
      <c r="D28" s="32" t="s">
        <v>61</v>
      </c>
      <c r="E28" s="19" t="s">
        <v>66</v>
      </c>
      <c r="F28" s="54"/>
      <c r="G28" s="39" t="s">
        <v>67</v>
      </c>
    </row>
    <row r="29" spans="2:7" x14ac:dyDescent="0.4">
      <c r="B29" s="30"/>
      <c r="C29" s="32" t="s">
        <v>78</v>
      </c>
      <c r="D29" s="32" t="s">
        <v>60</v>
      </c>
      <c r="E29" s="19" t="s">
        <v>79</v>
      </c>
      <c r="F29" s="54"/>
      <c r="G29" s="39"/>
    </row>
    <row r="30" spans="2:7" x14ac:dyDescent="0.4">
      <c r="B30" s="30"/>
      <c r="C30" s="32" t="s">
        <v>84</v>
      </c>
      <c r="D30" s="32" t="s">
        <v>82</v>
      </c>
      <c r="E30" s="19" t="s">
        <v>81</v>
      </c>
      <c r="F30" s="54"/>
      <c r="G30" s="39"/>
    </row>
    <row r="31" spans="2:7" x14ac:dyDescent="0.4">
      <c r="B31" s="30"/>
      <c r="C31" s="32"/>
      <c r="D31" s="32" t="s">
        <v>82</v>
      </c>
      <c r="E31" s="19" t="s">
        <v>83</v>
      </c>
      <c r="F31" s="54"/>
      <c r="G31" s="39"/>
    </row>
    <row r="32" spans="2:7" x14ac:dyDescent="0.4">
      <c r="B32" s="30"/>
      <c r="C32" s="32"/>
      <c r="D32" s="32" t="s">
        <v>82</v>
      </c>
      <c r="E32" s="19" t="s">
        <v>147</v>
      </c>
      <c r="F32" s="54"/>
      <c r="G32" s="39"/>
    </row>
    <row r="33" spans="2:7" x14ac:dyDescent="0.4">
      <c r="B33" s="30"/>
      <c r="C33" s="32"/>
      <c r="D33" s="32" t="s">
        <v>82</v>
      </c>
      <c r="E33" s="19" t="s">
        <v>87</v>
      </c>
      <c r="F33" s="54"/>
      <c r="G33" s="39"/>
    </row>
    <row r="34" spans="2:7" x14ac:dyDescent="0.4">
      <c r="B34" s="30"/>
      <c r="C34" s="32" t="s">
        <v>85</v>
      </c>
      <c r="D34" s="32" t="s">
        <v>86</v>
      </c>
      <c r="E34" s="19" t="s">
        <v>148</v>
      </c>
      <c r="F34" s="54"/>
      <c r="G34" s="39"/>
    </row>
    <row r="35" spans="2:7" x14ac:dyDescent="0.4">
      <c r="B35" s="30"/>
      <c r="C35" s="32"/>
      <c r="D35" s="32" t="s">
        <v>86</v>
      </c>
      <c r="E35" s="19" t="s">
        <v>88</v>
      </c>
      <c r="F35" s="54"/>
      <c r="G35" s="39"/>
    </row>
    <row r="36" spans="2:7" x14ac:dyDescent="0.4">
      <c r="B36" s="30"/>
      <c r="C36" s="32"/>
      <c r="D36" s="32" t="s">
        <v>86</v>
      </c>
      <c r="E36" s="19" t="s">
        <v>89</v>
      </c>
      <c r="F36" s="54"/>
      <c r="G36" s="39"/>
    </row>
    <row r="37" spans="2:7" x14ac:dyDescent="0.4">
      <c r="B37" s="30"/>
      <c r="C37" s="32" t="s">
        <v>90</v>
      </c>
      <c r="D37" s="32" t="s">
        <v>91</v>
      </c>
      <c r="E37" s="19" t="s">
        <v>92</v>
      </c>
      <c r="F37" s="54"/>
      <c r="G37" s="39"/>
    </row>
    <row r="38" spans="2:7" x14ac:dyDescent="0.4">
      <c r="B38" s="30"/>
      <c r="C38" s="32"/>
      <c r="D38" s="32" t="s">
        <v>91</v>
      </c>
      <c r="E38" s="19" t="s">
        <v>93</v>
      </c>
      <c r="F38" s="54"/>
      <c r="G38" s="39"/>
    </row>
    <row r="39" spans="2:7" x14ac:dyDescent="0.4">
      <c r="B39" s="30"/>
      <c r="C39" s="32" t="s">
        <v>96</v>
      </c>
      <c r="D39" s="32" t="s">
        <v>97</v>
      </c>
      <c r="E39" s="19" t="s">
        <v>98</v>
      </c>
      <c r="F39" s="54"/>
      <c r="G39" s="39"/>
    </row>
    <row r="40" spans="2:7" x14ac:dyDescent="0.4">
      <c r="B40" s="30"/>
      <c r="C40" s="32" t="s">
        <v>99</v>
      </c>
      <c r="D40" s="32" t="s">
        <v>63</v>
      </c>
      <c r="E40" s="19" t="s">
        <v>105</v>
      </c>
      <c r="F40" s="54"/>
      <c r="G40" s="39" t="s">
        <v>67</v>
      </c>
    </row>
    <row r="41" spans="2:7" x14ac:dyDescent="0.4">
      <c r="B41" s="30"/>
      <c r="C41" s="32"/>
      <c r="D41" s="32" t="s">
        <v>63</v>
      </c>
      <c r="E41" s="19" t="s">
        <v>100</v>
      </c>
      <c r="F41" s="54"/>
      <c r="G41" s="39"/>
    </row>
    <row r="42" spans="2:7" x14ac:dyDescent="0.4">
      <c r="B42" s="30"/>
      <c r="C42" s="32" t="s">
        <v>101</v>
      </c>
      <c r="D42" s="32" t="s">
        <v>102</v>
      </c>
      <c r="E42" s="19" t="s">
        <v>103</v>
      </c>
      <c r="F42" s="54"/>
      <c r="G42" s="39"/>
    </row>
    <row r="43" spans="2:7" x14ac:dyDescent="0.4">
      <c r="B43" s="30"/>
      <c r="C43" s="42">
        <v>0.70833333333333337</v>
      </c>
      <c r="D43" s="32" t="s">
        <v>95</v>
      </c>
      <c r="E43" s="19" t="s">
        <v>94</v>
      </c>
      <c r="F43" s="54"/>
      <c r="G43" s="39"/>
    </row>
    <row r="44" spans="2:7" x14ac:dyDescent="0.4">
      <c r="B44" s="30"/>
      <c r="C44" s="33"/>
      <c r="D44" s="33"/>
      <c r="E44" s="19"/>
      <c r="F44" s="54"/>
      <c r="G44" s="39"/>
    </row>
    <row r="45" spans="2:7" x14ac:dyDescent="0.4">
      <c r="B45" s="30"/>
      <c r="C45" s="33"/>
      <c r="D45" s="33"/>
      <c r="E45" s="19"/>
      <c r="F45" s="54"/>
      <c r="G45" s="39"/>
    </row>
    <row r="46" spans="2:7" x14ac:dyDescent="0.4">
      <c r="B46" s="30"/>
      <c r="C46" s="33"/>
      <c r="D46" s="33"/>
      <c r="E46" s="19"/>
      <c r="F46" s="54"/>
      <c r="G46" s="39"/>
    </row>
    <row r="47" spans="2:7" x14ac:dyDescent="0.4">
      <c r="B47" s="30"/>
      <c r="C47" s="33"/>
      <c r="D47" s="33"/>
      <c r="E47" s="19"/>
      <c r="F47" s="54"/>
      <c r="G47" s="39"/>
    </row>
    <row r="48" spans="2:7" x14ac:dyDescent="0.4">
      <c r="B48" s="30"/>
      <c r="C48" s="33"/>
      <c r="D48" s="33"/>
      <c r="E48" s="19"/>
      <c r="F48" s="54"/>
      <c r="G48" s="39"/>
    </row>
    <row r="49" spans="2:7" x14ac:dyDescent="0.4">
      <c r="B49" s="30"/>
      <c r="C49" s="33"/>
      <c r="D49" s="33"/>
      <c r="E49" s="19"/>
      <c r="F49" s="54"/>
      <c r="G49" s="39"/>
    </row>
  </sheetData>
  <autoFilter ref="B2:G2"/>
  <phoneticPr fontId="1" type="noConversion"/>
  <dataValidations count="1">
    <dataValidation type="list" allowBlank="1" showInputMessage="1" showErrorMessage="1" sqref="F3:F49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tabSelected="1" workbookViewId="0">
      <selection activeCell="B9" sqref="B9"/>
    </sheetView>
  </sheetViews>
  <sheetFormatPr defaultRowHeight="13.2" x14ac:dyDescent="0.4"/>
  <cols>
    <col min="1" max="1" width="5.59765625" style="1" customWidth="1"/>
    <col min="2" max="2" width="49.5" style="1" customWidth="1"/>
    <col min="3" max="3" width="23.69921875" style="1" customWidth="1"/>
    <col min="4" max="4" width="19.09765625" style="2" customWidth="1"/>
    <col min="5" max="5" width="27.8984375" style="1" customWidth="1"/>
    <col min="6" max="16384" width="8.796875" style="1"/>
  </cols>
  <sheetData>
    <row r="2" spans="2:5" s="28" customFormat="1" x14ac:dyDescent="0.4">
      <c r="B2" s="27" t="s">
        <v>14</v>
      </c>
      <c r="C2" s="43" t="s">
        <v>126</v>
      </c>
      <c r="D2" s="29" t="s">
        <v>45</v>
      </c>
      <c r="E2" s="29" t="s">
        <v>131</v>
      </c>
    </row>
    <row r="3" spans="2:5" ht="13.2" customHeight="1" x14ac:dyDescent="0.4">
      <c r="B3" s="19" t="s">
        <v>53</v>
      </c>
      <c r="C3" s="4">
        <v>100</v>
      </c>
      <c r="D3" s="4">
        <v>100</v>
      </c>
      <c r="E3" s="19"/>
    </row>
    <row r="4" spans="2:5" ht="13.2" customHeight="1" x14ac:dyDescent="0.4">
      <c r="B4" s="19" t="s">
        <v>121</v>
      </c>
      <c r="C4" s="4">
        <v>50</v>
      </c>
      <c r="D4" s="4"/>
      <c r="E4" s="19"/>
    </row>
    <row r="5" spans="2:5" ht="13.2" customHeight="1" x14ac:dyDescent="0.4">
      <c r="B5" s="19" t="s">
        <v>122</v>
      </c>
      <c r="C5" s="4">
        <v>10</v>
      </c>
      <c r="D5" s="4"/>
      <c r="E5" s="19"/>
    </row>
    <row r="6" spans="2:5" ht="13.2" customHeight="1" x14ac:dyDescent="0.4">
      <c r="B6" s="19" t="s">
        <v>133</v>
      </c>
      <c r="C6" s="4">
        <v>10</v>
      </c>
      <c r="D6" s="4"/>
      <c r="E6" s="19"/>
    </row>
    <row r="7" spans="2:5" ht="13.2" customHeight="1" x14ac:dyDescent="0.4">
      <c r="B7" s="19" t="s">
        <v>123</v>
      </c>
      <c r="C7" s="4">
        <v>10</v>
      </c>
      <c r="D7" s="4"/>
      <c r="E7" s="19"/>
    </row>
    <row r="8" spans="2:5" ht="13.2" customHeight="1" x14ac:dyDescent="0.4">
      <c r="B8" s="19" t="s">
        <v>124</v>
      </c>
      <c r="C8" s="4">
        <v>20</v>
      </c>
      <c r="D8" s="4"/>
      <c r="E8" s="19"/>
    </row>
    <row r="9" spans="2:5" ht="13.2" customHeight="1" x14ac:dyDescent="0.4">
      <c r="B9" s="19" t="s">
        <v>125</v>
      </c>
      <c r="C9" s="4">
        <v>50</v>
      </c>
      <c r="D9" s="4"/>
      <c r="E9" s="19"/>
    </row>
    <row r="10" spans="2:5" ht="13.2" customHeight="1" x14ac:dyDescent="0.4">
      <c r="B10" s="19" t="s">
        <v>128</v>
      </c>
      <c r="C10" s="4">
        <v>70</v>
      </c>
      <c r="D10" s="4"/>
      <c r="E10" s="19"/>
    </row>
    <row r="11" spans="2:5" ht="13.2" customHeight="1" x14ac:dyDescent="0.4">
      <c r="B11" s="19" t="s">
        <v>136</v>
      </c>
      <c r="C11" s="4">
        <v>40</v>
      </c>
      <c r="D11" s="4"/>
      <c r="E11" s="51" t="s">
        <v>135</v>
      </c>
    </row>
    <row r="12" spans="2:5" ht="13.2" customHeight="1" x14ac:dyDescent="0.4">
      <c r="B12" s="19" t="s">
        <v>137</v>
      </c>
      <c r="C12" s="4">
        <v>15</v>
      </c>
      <c r="D12" s="4"/>
      <c r="E12" s="51" t="s">
        <v>132</v>
      </c>
    </row>
    <row r="13" spans="2:5" ht="13.2" customHeight="1" x14ac:dyDescent="0.4">
      <c r="B13" s="19" t="s">
        <v>138</v>
      </c>
      <c r="C13" s="4">
        <v>9</v>
      </c>
      <c r="D13" s="4"/>
      <c r="E13" s="51"/>
    </row>
    <row r="14" spans="2:5" ht="13.2" customHeight="1" x14ac:dyDescent="0.4">
      <c r="B14" s="19" t="s">
        <v>130</v>
      </c>
      <c r="C14" s="4">
        <v>2</v>
      </c>
      <c r="D14" s="4"/>
      <c r="E14" s="19"/>
    </row>
    <row r="15" spans="2:5" ht="13.2" customHeight="1" x14ac:dyDescent="0.4">
      <c r="B15" s="19" t="s">
        <v>134</v>
      </c>
      <c r="C15" s="4">
        <v>20</v>
      </c>
      <c r="D15" s="4"/>
      <c r="E15" s="19"/>
    </row>
    <row r="16" spans="2:5" ht="13.2" customHeight="1" x14ac:dyDescent="0.4">
      <c r="B16" s="19" t="s">
        <v>54</v>
      </c>
      <c r="C16" s="4">
        <v>50</v>
      </c>
      <c r="D16" s="4">
        <v>50</v>
      </c>
      <c r="E16" s="19"/>
    </row>
    <row r="17" spans="2:5" ht="13.2" customHeight="1" x14ac:dyDescent="0.4">
      <c r="B17" s="19" t="s">
        <v>127</v>
      </c>
      <c r="C17" s="4">
        <v>3</v>
      </c>
      <c r="D17" s="4"/>
      <c r="E17" s="19"/>
    </row>
    <row r="18" spans="2:5" ht="13.2" customHeight="1" x14ac:dyDescent="0.4">
      <c r="B18" s="19" t="s">
        <v>139</v>
      </c>
      <c r="C18" s="4">
        <v>1</v>
      </c>
      <c r="D18" s="4"/>
      <c r="E18" s="19"/>
    </row>
    <row r="19" spans="2:5" ht="13.2" customHeight="1" x14ac:dyDescent="0.4">
      <c r="B19" s="19" t="s">
        <v>129</v>
      </c>
      <c r="C19" s="4">
        <v>10</v>
      </c>
      <c r="D19" s="4"/>
      <c r="E19" s="51" t="s">
        <v>140</v>
      </c>
    </row>
    <row r="20" spans="2:5" ht="13.2" customHeight="1" x14ac:dyDescent="0.4">
      <c r="B20" s="19"/>
      <c r="C20" s="4"/>
      <c r="D20" s="4"/>
      <c r="E20" s="19"/>
    </row>
    <row r="21" spans="2:5" ht="13.2" customHeight="1" x14ac:dyDescent="0.4">
      <c r="B21" s="19"/>
      <c r="C21" s="4"/>
      <c r="D21" s="4"/>
      <c r="E21" s="19"/>
    </row>
    <row r="22" spans="2:5" ht="13.2" customHeight="1" x14ac:dyDescent="0.4">
      <c r="B22" s="19"/>
      <c r="C22" s="4"/>
      <c r="D22" s="4"/>
      <c r="E22" s="19"/>
    </row>
    <row r="23" spans="2:5" ht="13.2" customHeight="1" x14ac:dyDescent="0.4">
      <c r="B23" s="19"/>
      <c r="C23" s="4"/>
      <c r="D23" s="4"/>
      <c r="E23" s="19"/>
    </row>
    <row r="24" spans="2:5" ht="13.2" customHeight="1" x14ac:dyDescent="0.4">
      <c r="B24" s="19"/>
      <c r="C24" s="4"/>
      <c r="D24" s="4"/>
      <c r="E24" s="19"/>
    </row>
    <row r="25" spans="2:5" ht="13.2" customHeight="1" x14ac:dyDescent="0.4">
      <c r="B25" s="19"/>
      <c r="C25" s="4"/>
      <c r="D25" s="4"/>
      <c r="E25" s="19"/>
    </row>
    <row r="26" spans="2:5" ht="13.2" customHeight="1" x14ac:dyDescent="0.4">
      <c r="B26" s="19"/>
      <c r="C26" s="4"/>
      <c r="D26" s="4"/>
      <c r="E26" s="19"/>
    </row>
    <row r="27" spans="2:5" ht="13.2" customHeight="1" x14ac:dyDescent="0.4">
      <c r="B27" s="19"/>
      <c r="C27" s="4"/>
      <c r="D27" s="4"/>
      <c r="E27" s="19"/>
    </row>
    <row r="28" spans="2:5" ht="13.2" customHeight="1" x14ac:dyDescent="0.4">
      <c r="B28" s="19"/>
      <c r="C28" s="4"/>
      <c r="D28" s="4"/>
      <c r="E28" s="19"/>
    </row>
    <row r="29" spans="2:5" x14ac:dyDescent="0.4">
      <c r="B29" s="27" t="s">
        <v>52</v>
      </c>
      <c r="C29" s="12">
        <f>SUM(C3:C28)</f>
        <v>470</v>
      </c>
      <c r="D29" s="12">
        <f>SUM(D3:D28)</f>
        <v>150</v>
      </c>
      <c r="E29" s="19"/>
    </row>
  </sheetData>
  <phoneticPr fontId="1" type="noConversion"/>
  <hyperlinks>
    <hyperlink ref="E11" r:id="rId1"/>
    <hyperlink ref="E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E19" r:id="rId2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4" sqref="T14"/>
    </sheetView>
  </sheetViews>
  <sheetFormatPr defaultRowHeight="13.2" x14ac:dyDescent="0.4"/>
  <cols>
    <col min="1" max="1" width="1.796875" style="1" customWidth="1"/>
    <col min="2" max="16384" width="8.796875" style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</vt:lpstr>
      <vt:lpstr>04.드레스룸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dcterms:created xsi:type="dcterms:W3CDTF">2019-11-14T10:11:28Z</dcterms:created>
  <dcterms:modified xsi:type="dcterms:W3CDTF">2020-01-28T13:10:25Z</dcterms:modified>
</cp:coreProperties>
</file>