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hop\AppHome\Stocks\WorkShop\01.docs\"/>
    </mc:Choice>
  </mc:AlternateContent>
  <bookViews>
    <workbookView xWindow="0" yWindow="0" windowWidth="23040" windowHeight="8736" activeTab="1"/>
  </bookViews>
  <sheets>
    <sheet name="01.자금계획" sheetId="1" r:id="rId1"/>
    <sheet name="02.일정" sheetId="2" r:id="rId2"/>
    <sheet name="03.가전가구및이사비용" sheetId="3" r:id="rId3"/>
    <sheet name="04.이사구조" sheetId="4" r:id="rId4"/>
  </sheets>
  <definedNames>
    <definedName name="_xlnm._FilterDatabase" localSheetId="1" hidden="1">'02.일정'!$B$2:$G$2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29" i="3" s="1"/>
  <c r="G4" i="3"/>
  <c r="G11" i="3"/>
  <c r="G13" i="3"/>
  <c r="G16" i="3"/>
  <c r="G20" i="3"/>
  <c r="F29" i="3"/>
  <c r="F19" i="1" l="1"/>
  <c r="D29" i="3" l="1"/>
  <c r="E19" i="1" l="1"/>
  <c r="C7" i="1"/>
  <c r="G19" i="1" s="1"/>
  <c r="G23" i="1" s="1"/>
  <c r="C11" i="1" l="1"/>
  <c r="E29" i="3"/>
  <c r="I19" i="1" l="1"/>
  <c r="I28" i="1" l="1"/>
  <c r="H19" i="1" l="1"/>
  <c r="C21" i="1"/>
  <c r="M6" i="1"/>
  <c r="C22" i="1"/>
  <c r="C14" i="1"/>
  <c r="E20" i="1" l="1"/>
  <c r="E21" i="1" s="1"/>
  <c r="E22" i="1" s="1"/>
  <c r="M7" i="1"/>
  <c r="C23" i="1" s="1"/>
  <c r="C28" i="1" l="1"/>
  <c r="E28" i="1"/>
  <c r="G24" i="1" l="1"/>
  <c r="G25" i="1" s="1"/>
  <c r="H28" i="1"/>
  <c r="G26" i="1" l="1"/>
  <c r="G27" i="1" s="1"/>
  <c r="G28" i="1" l="1"/>
  <c r="E29" i="1" s="1"/>
</calcChain>
</file>

<file path=xl/sharedStrings.xml><?xml version="1.0" encoding="utf-8"?>
<sst xmlns="http://schemas.openxmlformats.org/spreadsheetml/2006/main" count="236" uniqueCount="181">
  <si>
    <t>우리자본</t>
    <phoneticPr fontId="1" type="noConversion"/>
  </si>
  <si>
    <t>새집비용</t>
    <phoneticPr fontId="1" type="noConversion"/>
  </si>
  <si>
    <t>계약금</t>
    <phoneticPr fontId="1" type="noConversion"/>
  </si>
  <si>
    <t>중도금</t>
    <phoneticPr fontId="1" type="noConversion"/>
  </si>
  <si>
    <t>비고</t>
    <phoneticPr fontId="1" type="noConversion"/>
  </si>
  <si>
    <t>전세보증금</t>
    <phoneticPr fontId="1" type="noConversion"/>
  </si>
  <si>
    <t>전세자금대출</t>
    <phoneticPr fontId="1" type="noConversion"/>
  </si>
  <si>
    <t>집가격</t>
    <phoneticPr fontId="1" type="noConversion"/>
  </si>
  <si>
    <t>자본총액</t>
    <phoneticPr fontId="1" type="noConversion"/>
  </si>
  <si>
    <t>지출총액</t>
    <phoneticPr fontId="1" type="noConversion"/>
  </si>
  <si>
    <t>중도금</t>
    <phoneticPr fontId="1" type="noConversion"/>
  </si>
  <si>
    <t>가계약금</t>
    <phoneticPr fontId="1" type="noConversion"/>
  </si>
  <si>
    <t>잔여계약금</t>
    <phoneticPr fontId="1" type="noConversion"/>
  </si>
  <si>
    <t>잔액</t>
    <phoneticPr fontId="1" type="noConversion"/>
  </si>
  <si>
    <t>항목</t>
    <phoneticPr fontId="1" type="noConversion"/>
  </si>
  <si>
    <t>금액</t>
    <phoneticPr fontId="1" type="noConversion"/>
  </si>
  <si>
    <t>우리지출</t>
    <phoneticPr fontId="1" type="noConversion"/>
  </si>
  <si>
    <t>계약금+중도금</t>
    <phoneticPr fontId="1" type="noConversion"/>
  </si>
  <si>
    <t>담보대출</t>
    <phoneticPr fontId="1" type="noConversion"/>
  </si>
  <si>
    <t>세금(취득세+주민세+지방세)</t>
    <phoneticPr fontId="1" type="noConversion"/>
  </si>
  <si>
    <t>부동산비</t>
    <phoneticPr fontId="1" type="noConversion"/>
  </si>
  <si>
    <t>가전제품</t>
    <phoneticPr fontId="1" type="noConversion"/>
  </si>
  <si>
    <t>확보총액</t>
    <phoneticPr fontId="1" type="noConversion"/>
  </si>
  <si>
    <t>담보대출</t>
    <phoneticPr fontId="1" type="noConversion"/>
  </si>
  <si>
    <t>해결방법(잔금)</t>
    <phoneticPr fontId="1" type="noConversion"/>
  </si>
  <si>
    <t>저축금액으로 처리</t>
    <phoneticPr fontId="1" type="noConversion"/>
  </si>
  <si>
    <t>최종잔액</t>
    <phoneticPr fontId="1" type="noConversion"/>
  </si>
  <si>
    <t>저축금액으로 처리</t>
    <phoneticPr fontId="1" type="noConversion"/>
  </si>
  <si>
    <t>11/14</t>
    <phoneticPr fontId="1" type="noConversion"/>
  </si>
  <si>
    <t>금액</t>
    <phoneticPr fontId="1" type="noConversion"/>
  </si>
  <si>
    <t>날짜</t>
    <phoneticPr fontId="1" type="noConversion"/>
  </si>
  <si>
    <t>소비</t>
    <phoneticPr fontId="1" type="noConversion"/>
  </si>
  <si>
    <t>저축총액</t>
  </si>
  <si>
    <t>11/18</t>
    <phoneticPr fontId="1" type="noConversion"/>
  </si>
  <si>
    <t>11/22</t>
    <phoneticPr fontId="1" type="noConversion"/>
  </si>
  <si>
    <t>중도금납입</t>
    <phoneticPr fontId="1" type="noConversion"/>
  </si>
  <si>
    <t>내용</t>
    <phoneticPr fontId="1" type="noConversion"/>
  </si>
  <si>
    <t>비용</t>
    <phoneticPr fontId="1" type="noConversion"/>
  </si>
  <si>
    <t>계약금</t>
    <phoneticPr fontId="1" type="noConversion"/>
  </si>
  <si>
    <t>전세나가면 집주인으로부터 계약금 받기</t>
    <phoneticPr fontId="1" type="noConversion"/>
  </si>
  <si>
    <t>처제네 돈 돌려주기</t>
    <phoneticPr fontId="1" type="noConversion"/>
  </si>
  <si>
    <t>보험계약대출받기</t>
    <phoneticPr fontId="1" type="noConversion"/>
  </si>
  <si>
    <t>부동산통해서 담보대출은행 알아보기. 필요서류 준비. 대출일자는 어떻게 되는지 확인.</t>
    <phoneticPr fontId="1" type="noConversion"/>
  </si>
  <si>
    <t>합계</t>
    <phoneticPr fontId="1" type="noConversion"/>
  </si>
  <si>
    <t>소파</t>
    <phoneticPr fontId="1" type="noConversion"/>
  </si>
  <si>
    <t>TV다이</t>
    <phoneticPr fontId="1" type="noConversion"/>
  </si>
  <si>
    <t>시간</t>
    <phoneticPr fontId="1" type="noConversion"/>
  </si>
  <si>
    <t>03/16</t>
    <phoneticPr fontId="1" type="noConversion"/>
  </si>
  <si>
    <t>2020-01-11</t>
  </si>
  <si>
    <t>2020-03-16</t>
    <phoneticPr fontId="1" type="noConversion"/>
  </si>
  <si>
    <t>08:30</t>
    <phoneticPr fontId="1" type="noConversion"/>
  </si>
  <si>
    <t>살던곳</t>
    <phoneticPr fontId="1" type="noConversion"/>
  </si>
  <si>
    <t>관리사무소</t>
    <phoneticPr fontId="1" type="noConversion"/>
  </si>
  <si>
    <t>비고</t>
    <phoneticPr fontId="1" type="noConversion"/>
  </si>
  <si>
    <t>관리사무소</t>
    <phoneticPr fontId="1" type="noConversion"/>
  </si>
  <si>
    <t>장기수선충당금 계산(해당비용은 집주인에게서 받으면 됨)</t>
    <phoneticPr fontId="1" type="noConversion"/>
  </si>
  <si>
    <t>이삿짐 반출확인서 수령</t>
    <phoneticPr fontId="1" type="noConversion"/>
  </si>
  <si>
    <t>동일아파트에서 필요한지 확인필요.</t>
    <phoneticPr fontId="1" type="noConversion"/>
  </si>
  <si>
    <t>2019-11-15</t>
    <phoneticPr fontId="1" type="noConversion"/>
  </si>
  <si>
    <t>2019-11-22</t>
    <phoneticPr fontId="1" type="noConversion"/>
  </si>
  <si>
    <t>2019-11-28</t>
    <phoneticPr fontId="1" type="noConversion"/>
  </si>
  <si>
    <t>2019-11-29</t>
    <phoneticPr fontId="1" type="noConversion"/>
  </si>
  <si>
    <t>이사업체에도착 및 이사짐 빼기 시작</t>
    <phoneticPr fontId="1" type="noConversion"/>
  </si>
  <si>
    <t>가스공사</t>
    <phoneticPr fontId="1" type="noConversion"/>
  </si>
  <si>
    <t>장소/대상</t>
    <phoneticPr fontId="1" type="noConversion"/>
  </si>
  <si>
    <t>처가댁</t>
    <phoneticPr fontId="1" type="noConversion"/>
  </si>
  <si>
    <t>귀중품맡기기</t>
    <phoneticPr fontId="1" type="noConversion"/>
  </si>
  <si>
    <t>09:30</t>
    <phoneticPr fontId="1" type="noConversion"/>
  </si>
  <si>
    <t>10:00</t>
    <phoneticPr fontId="1" type="noConversion"/>
  </si>
  <si>
    <t>가스철거</t>
    <phoneticPr fontId="1" type="noConversion"/>
  </si>
  <si>
    <t>살던곳 가스철거요청, 이사갈곳 가스설치 예약.</t>
    <phoneticPr fontId="1" type="noConversion"/>
  </si>
  <si>
    <t>관리비전달(이사올분에게)</t>
    <phoneticPr fontId="1" type="noConversion"/>
  </si>
  <si>
    <t>한마음부동산</t>
    <phoneticPr fontId="1" type="noConversion"/>
  </si>
  <si>
    <t>장기수선충당금 수령(집주인으로부터)</t>
    <phoneticPr fontId="1" type="noConversion"/>
  </si>
  <si>
    <t>12:30</t>
    <phoneticPr fontId="1" type="noConversion"/>
  </si>
  <si>
    <t>13:30</t>
    <phoneticPr fontId="1" type="noConversion"/>
  </si>
  <si>
    <t>신봉하나부동산</t>
    <phoneticPr fontId="1" type="noConversion"/>
  </si>
  <si>
    <t>살던곳 아파트키 전달</t>
    <phoneticPr fontId="1" type="noConversion"/>
  </si>
  <si>
    <t>부동산 중개수수료 지급</t>
    <phoneticPr fontId="1" type="noConversion"/>
  </si>
  <si>
    <t>아파트열쇠 수령</t>
    <phoneticPr fontId="1" type="noConversion"/>
  </si>
  <si>
    <t>14:00</t>
    <phoneticPr fontId="1" type="noConversion"/>
  </si>
  <si>
    <t>이사갈곳</t>
    <phoneticPr fontId="1" type="noConversion"/>
  </si>
  <si>
    <t>이삿짐 반입 및 정리작업.</t>
    <phoneticPr fontId="1" type="noConversion"/>
  </si>
  <si>
    <t>가스설치</t>
    <phoneticPr fontId="1" type="noConversion"/>
  </si>
  <si>
    <t>인터넷연결시공</t>
    <phoneticPr fontId="1" type="noConversion"/>
  </si>
  <si>
    <t>이사갈곳</t>
    <phoneticPr fontId="1" type="noConversion"/>
  </si>
  <si>
    <t>15:00</t>
    <phoneticPr fontId="1" type="noConversion"/>
  </si>
  <si>
    <t>주민센터</t>
    <phoneticPr fontId="1" type="noConversion"/>
  </si>
  <si>
    <t>전입신고 및 확정일자 확인</t>
    <phoneticPr fontId="1" type="noConversion"/>
  </si>
  <si>
    <t>16:00</t>
    <phoneticPr fontId="1" type="noConversion"/>
  </si>
  <si>
    <t>전입신고서 작성</t>
    <phoneticPr fontId="1" type="noConversion"/>
  </si>
  <si>
    <t>16:30</t>
    <phoneticPr fontId="1" type="noConversion"/>
  </si>
  <si>
    <t>이사갈곳</t>
    <phoneticPr fontId="1" type="noConversion"/>
  </si>
  <si>
    <t>포장이사 비용 잔금정산</t>
    <phoneticPr fontId="1" type="noConversion"/>
  </si>
  <si>
    <t>차량스티커, 음식물쓰레기카드 발부</t>
    <phoneticPr fontId="1" type="noConversion"/>
  </si>
  <si>
    <t>이사통보. 필요한 내용 가이드 받기. 이사주차공간 확보.</t>
    <phoneticPr fontId="1" type="noConversion"/>
  </si>
  <si>
    <t>버릴물건 정리</t>
    <phoneticPr fontId="1" type="noConversion"/>
  </si>
  <si>
    <t>냉장고 정리</t>
    <phoneticPr fontId="1" type="noConversion"/>
  </si>
  <si>
    <t>수령완료</t>
    <phoneticPr fontId="1" type="noConversion"/>
  </si>
  <si>
    <t>수령예정</t>
    <phoneticPr fontId="1" type="noConversion"/>
  </si>
  <si>
    <t>저축-웰컴저축은행</t>
    <phoneticPr fontId="1" type="noConversion"/>
  </si>
  <si>
    <t>저축-신한은행</t>
    <phoneticPr fontId="1" type="noConversion"/>
  </si>
  <si>
    <t>저축-라니주식및기타</t>
    <phoneticPr fontId="1" type="noConversion"/>
  </si>
  <si>
    <t>인터넷-이사에따른 변경신청.</t>
    <phoneticPr fontId="1" type="noConversion"/>
  </si>
  <si>
    <t>살던곳</t>
    <phoneticPr fontId="1" type="noConversion"/>
  </si>
  <si>
    <t>2020-03-06</t>
    <phoneticPr fontId="1" type="noConversion"/>
  </si>
  <si>
    <t>컴퓨터책상(2개)</t>
    <phoneticPr fontId="1" type="noConversion"/>
  </si>
  <si>
    <t>컴퓨터의자(1개)</t>
    <phoneticPr fontId="1" type="noConversion"/>
  </si>
  <si>
    <t>전자레인지</t>
    <phoneticPr fontId="1" type="noConversion"/>
  </si>
  <si>
    <t>청소기(샤오미)</t>
    <phoneticPr fontId="1" type="noConversion"/>
  </si>
  <si>
    <t>공기청정기</t>
    <phoneticPr fontId="1" type="noConversion"/>
  </si>
  <si>
    <t>예상비용</t>
    <phoneticPr fontId="1" type="noConversion"/>
  </si>
  <si>
    <t>협탁(침대옆탁자)</t>
    <phoneticPr fontId="1" type="noConversion"/>
  </si>
  <si>
    <t>안마기</t>
    <phoneticPr fontId="1" type="noConversion"/>
  </si>
  <si>
    <t>쓰레기통</t>
    <phoneticPr fontId="1" type="noConversion"/>
  </si>
  <si>
    <t>화장실러그</t>
    <phoneticPr fontId="1" type="noConversion"/>
  </si>
  <si>
    <t>비고</t>
    <phoneticPr fontId="1" type="noConversion"/>
  </si>
  <si>
    <t>https://smartstore.naver.com/mosdurn/products/4674994157?n_media=11068&amp;n_rank=9&amp;n_ad_group=grp-a001-02-000000012700595&amp;n_ad=nad-a001-02-000000075516132&amp;n_campaign_type=2&amp;n_mall_pid=4674994157&amp;NaPm=ct%3Dk5jivukw%7Cci%3D0zi0000UVM9skAY7FLpP%7Ctr%3Dpla%7Chk%3D0f4c43bf8b914bfcf63c39584ddf5e121e405c09</t>
    <phoneticPr fontId="1" type="noConversion"/>
  </si>
  <si>
    <t>책상서랍(2개)</t>
    <phoneticPr fontId="1" type="noConversion"/>
  </si>
  <si>
    <t>카페트, 커텐세탁</t>
    <phoneticPr fontId="1" type="noConversion"/>
  </si>
  <si>
    <t>라니방 선반(좌측)</t>
    <phoneticPr fontId="1" type="noConversion"/>
  </si>
  <si>
    <t>라니방 선반(정면)</t>
    <phoneticPr fontId="1" type="noConversion"/>
  </si>
  <si>
    <t>라니방 화장대옆 수납함(2개)</t>
    <phoneticPr fontId="1" type="noConversion"/>
  </si>
  <si>
    <t>컴퓨터전선정리함</t>
    <phoneticPr fontId="1" type="noConversion"/>
  </si>
  <si>
    <t>https://search.shopping.naver.com/detail/detail.nhn?nv_mid=20575230599&amp;NaPm=ct%3Dk5rp74d4%7Cci%3D997e3e08cb76efb4fd27b215686a7d20d4cc71dc%7Ctr%3Dslct%7Csn%3D95694%7Chk%3Dedf0753cc1620929d36d20c8f5fe796c94626e3a</t>
    <phoneticPr fontId="1" type="noConversion"/>
  </si>
  <si>
    <t>2020-02-07</t>
    <phoneticPr fontId="1" type="noConversion"/>
  </si>
  <si>
    <t>2020-03-15</t>
    <phoneticPr fontId="1" type="noConversion"/>
  </si>
  <si>
    <t>완료여부</t>
    <phoneticPr fontId="1" type="noConversion"/>
  </si>
  <si>
    <t>Y</t>
  </si>
  <si>
    <t>잔금(집가격-계약금-중도금)</t>
    <phoneticPr fontId="1" type="noConversion"/>
  </si>
  <si>
    <r>
      <t xml:space="preserve">담당자) 국민은행 박정민(010-9350-8402)
</t>
    </r>
    <r>
      <rPr>
        <b/>
        <sz val="9"/>
        <color theme="1"/>
        <rFont val="맑은 고딕"/>
        <family val="3"/>
        <charset val="129"/>
        <scheme val="minor"/>
      </rPr>
      <t>&lt;본인서류&gt;</t>
    </r>
    <r>
      <rPr>
        <sz val="9"/>
        <color theme="1"/>
        <rFont val="맑은 고딕"/>
        <family val="2"/>
        <charset val="129"/>
        <scheme val="minor"/>
      </rPr>
      <t xml:space="preserve"> 신분증앞면카피, 인감도장, 인감증명서(본인발급분), 주민등록등본, 대출물건지 전입세대열람내역(계약서지참 주민센터발급), 본건매매계약서(카피), 건물등기부등본(카피)
2018~2019사업소득원천징수.직인, 재직증명서.직인
</t>
    </r>
    <r>
      <rPr>
        <b/>
        <sz val="9"/>
        <color theme="1"/>
        <rFont val="맑은 고딕"/>
        <family val="3"/>
        <charset val="129"/>
        <scheme val="minor"/>
      </rPr>
      <t>&lt;배우자서류&gt;</t>
    </r>
    <r>
      <rPr>
        <sz val="9"/>
        <color theme="1"/>
        <rFont val="맑은 고딕"/>
        <family val="2"/>
        <charset val="129"/>
        <scheme val="minor"/>
      </rPr>
      <t xml:space="preserve"> 신분증앞면카피, 인감도장, 인감증명서(본인발급분), 국민은행통장보유필수.</t>
    </r>
    <phoneticPr fontId="1" type="noConversion"/>
  </si>
  <si>
    <t>우리보증금+담보대출로 처리</t>
    <phoneticPr fontId="1" type="noConversion"/>
  </si>
  <si>
    <t>우리보증금에서 임시융통 처리</t>
    <phoneticPr fontId="1" type="noConversion"/>
  </si>
  <si>
    <t>약관대출</t>
    <phoneticPr fontId="1" type="noConversion"/>
  </si>
  <si>
    <t>2020-02-08</t>
    <phoneticPr fontId="1" type="noConversion"/>
  </si>
  <si>
    <t>담보대출 확인 및 은행업무처리.</t>
    <phoneticPr fontId="1" type="noConversion"/>
  </si>
  <si>
    <t>2020-02-01</t>
    <phoneticPr fontId="1" type="noConversion"/>
  </si>
  <si>
    <t>2020-02-03</t>
    <phoneticPr fontId="1" type="noConversion"/>
  </si>
  <si>
    <t>담보대출관련서류 수집</t>
    <phoneticPr fontId="1" type="noConversion"/>
  </si>
  <si>
    <t>이사업체 알아보기.</t>
    <phoneticPr fontId="1" type="noConversion"/>
  </si>
  <si>
    <t>계약금지불.</t>
    <phoneticPr fontId="1" type="noConversion"/>
  </si>
  <si>
    <t>약관대출</t>
    <phoneticPr fontId="1" type="noConversion"/>
  </si>
  <si>
    <t>저축금액+약관대출로 처리</t>
    <phoneticPr fontId="1" type="noConversion"/>
  </si>
  <si>
    <t>보증금잔액</t>
    <phoneticPr fontId="1" type="noConversion"/>
  </si>
  <si>
    <t>계약보증금</t>
    <phoneticPr fontId="1" type="noConversion"/>
  </si>
  <si>
    <t>계약보증금</t>
    <phoneticPr fontId="1" type="noConversion"/>
  </si>
  <si>
    <t>아파트관리비내역 출력(해당금액을 이사올 분에게 전달해야 함.)</t>
    <phoneticPr fontId="1" type="noConversion"/>
  </si>
  <si>
    <t>보증금잔액(전세보증금-전세자금대출-계약금)</t>
    <phoneticPr fontId="1" type="noConversion"/>
  </si>
  <si>
    <t>2020-03-07</t>
    <phoneticPr fontId="1" type="noConversion"/>
  </si>
  <si>
    <t>커튼, 카페트 클린토피아에 맡기기.</t>
    <phoneticPr fontId="1" type="noConversion"/>
  </si>
  <si>
    <t>잔금</t>
    <phoneticPr fontId="1" type="noConversion"/>
  </si>
  <si>
    <t>이사비용</t>
    <phoneticPr fontId="1" type="noConversion"/>
  </si>
  <si>
    <t>이사비용</t>
    <phoneticPr fontId="1" type="noConversion"/>
  </si>
  <si>
    <t>종류</t>
    <phoneticPr fontId="1" type="noConversion"/>
  </si>
  <si>
    <t>가전/가구</t>
    <phoneticPr fontId="1" type="noConversion"/>
  </si>
  <si>
    <t>이사</t>
    <phoneticPr fontId="1" type="noConversion"/>
  </si>
  <si>
    <t>로젠이사. 박현정 실장(010-2640-0024). 농협(351-1007-0505-23, 예금주:이성구)</t>
    <phoneticPr fontId="1" type="noConversion"/>
  </si>
  <si>
    <t>주노디자인가구. 전상진(010-3300-9023). 국민은행(592201-01-489971, 예금주:전상진)</t>
    <phoneticPr fontId="1" type="noConversion"/>
  </si>
  <si>
    <t>대한사무용가구. 오길환(010-2726-7696)</t>
    <phoneticPr fontId="1" type="noConversion"/>
  </si>
  <si>
    <t>The Room. 안경수(010-9909-2214).</t>
    <phoneticPr fontId="1" type="noConversion"/>
  </si>
  <si>
    <t>The Room. 안경수(010-9909-2214).</t>
    <phoneticPr fontId="1" type="noConversion"/>
  </si>
  <si>
    <t>배달시간</t>
    <phoneticPr fontId="1" type="noConversion"/>
  </si>
  <si>
    <t>16일 19시</t>
    <phoneticPr fontId="1" type="noConversion"/>
  </si>
  <si>
    <t>16일 17시</t>
    <phoneticPr fontId="1" type="noConversion"/>
  </si>
  <si>
    <t>이사후</t>
    <phoneticPr fontId="1" type="noConversion"/>
  </si>
  <si>
    <t>이사후</t>
    <phoneticPr fontId="1" type="noConversion"/>
  </si>
  <si>
    <t>이사후</t>
    <phoneticPr fontId="1" type="noConversion"/>
  </si>
  <si>
    <t>16일 이사중</t>
    <phoneticPr fontId="1" type="noConversion"/>
  </si>
  <si>
    <t>이사후</t>
    <phoneticPr fontId="1" type="noConversion"/>
  </si>
  <si>
    <t>종료</t>
    <phoneticPr fontId="1" type="noConversion"/>
  </si>
  <si>
    <t>이사후</t>
    <phoneticPr fontId="1" type="noConversion"/>
  </si>
  <si>
    <t>18일 11시</t>
    <phoneticPr fontId="1" type="noConversion"/>
  </si>
  <si>
    <t>세탁기 : 62 x 62 x 100</t>
    <phoneticPr fontId="1" type="noConversion"/>
  </si>
  <si>
    <t>냉장고 : 92 x 92 x 180</t>
    <phoneticPr fontId="1" type="noConversion"/>
  </si>
  <si>
    <t>김치냉장고 : 70 x 65 x 175</t>
    <phoneticPr fontId="1" type="noConversion"/>
  </si>
  <si>
    <t>식탁 : 120 x 80 x 75</t>
    <phoneticPr fontId="1" type="noConversion"/>
  </si>
  <si>
    <t>가로 x 세로 x 높이</t>
    <phoneticPr fontId="1" type="noConversion"/>
  </si>
  <si>
    <t>2020-02-27</t>
    <phoneticPr fontId="1" type="noConversion"/>
  </si>
  <si>
    <t>차량스티커, 음식물쓰레기카드 반납. 폐기물처리방법 확인.</t>
    <phoneticPr fontId="1" type="noConversion"/>
  </si>
  <si>
    <r>
      <t>잔액지급 및 영수증 수령(</t>
    </r>
    <r>
      <rPr>
        <b/>
        <sz val="9"/>
        <color rgb="FFFF0000"/>
        <rFont val="맑은 고딕"/>
        <family val="3"/>
        <charset val="129"/>
        <scheme val="minor"/>
      </rPr>
      <t>3억2천2백만원</t>
    </r>
    <r>
      <rPr>
        <sz val="9"/>
        <color theme="1"/>
        <rFont val="맑은 고딕"/>
        <family val="2"/>
        <charset val="129"/>
        <scheme val="minor"/>
      </rPr>
      <t xml:space="preserve"> : 전체 4억3천2백 - 계약금 4천3백 - 중도금 6천7백). 확보금액 (</t>
    </r>
    <r>
      <rPr>
        <b/>
        <sz val="9"/>
        <rFont val="맑은 고딕"/>
        <family val="3"/>
        <charset val="129"/>
        <scheme val="minor"/>
      </rPr>
      <t>담보대출 1억 4천 +</t>
    </r>
    <r>
      <rPr>
        <sz val="9"/>
        <color rgb="FF0070C0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 xml:space="preserve">현금 1억8천2백(전세계약금 3천 </t>
    </r>
    <r>
      <rPr>
        <b/>
        <sz val="9"/>
        <rFont val="맑은 고딕"/>
        <family val="3"/>
        <charset val="129"/>
        <scheme val="minor"/>
      </rPr>
      <t xml:space="preserve">+ </t>
    </r>
    <r>
      <rPr>
        <b/>
        <sz val="9"/>
        <color rgb="FF0070C0"/>
        <rFont val="맑은 고딕"/>
        <family val="3"/>
        <charset val="129"/>
        <scheme val="minor"/>
      </rPr>
      <t xml:space="preserve">전세잔금 1억5천2백) </t>
    </r>
    <r>
      <rPr>
        <sz val="9"/>
        <color theme="1"/>
        <rFont val="맑은 고딕"/>
        <family val="2"/>
        <charset val="129"/>
        <scheme val="minor"/>
      </rPr>
      <t>)으로 처리</t>
    </r>
    <phoneticPr fontId="1" type="noConversion"/>
  </si>
  <si>
    <r>
      <t>전세잔금 수령(</t>
    </r>
    <r>
      <rPr>
        <b/>
        <sz val="9"/>
        <color rgb="FF0070C0"/>
        <rFont val="맑은 고딕"/>
        <family val="3"/>
        <charset val="129"/>
        <scheme val="minor"/>
      </rPr>
      <t>2억2천2백만원</t>
    </r>
    <r>
      <rPr>
        <sz val="9"/>
        <color theme="1"/>
        <rFont val="맑은 고딕"/>
        <family val="2"/>
        <charset val="129"/>
        <scheme val="minor"/>
      </rPr>
      <t xml:space="preserve"> : 전체 3억5백 - 대출 5천3백 - 전세계약금 3천)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</si>
</sst>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_);[Red]\(#,##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0070C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9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2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right" vertical="center"/>
    </xf>
    <xf numFmtId="176" fontId="7" fillId="2" borderId="1" xfId="0" applyNumberFormat="1" applyFont="1" applyFill="1" applyBorder="1" applyAlignment="1">
      <alignment horizontal="right" vertical="center"/>
    </xf>
    <xf numFmtId="176" fontId="6" fillId="0" borderId="1" xfId="0" applyNumberFormat="1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6" fontId="2" fillId="0" borderId="0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176" fontId="6" fillId="3" borderId="1" xfId="0" applyNumberFormat="1" applyFont="1" applyFill="1" applyBorder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9" fillId="0" borderId="1" xfId="0" applyNumberFormat="1" applyFont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176" fontId="6" fillId="3" borderId="1" xfId="0" applyNumberFormat="1" applyFont="1" applyFill="1" applyBorder="1" applyAlignment="1">
      <alignment horizontal="righ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right" vertical="center"/>
    </xf>
    <xf numFmtId="176" fontId="5" fillId="4" borderId="1" xfId="0" applyNumberFormat="1" applyFont="1" applyFill="1" applyBorder="1" applyAlignment="1">
      <alignment horizontal="right" vertical="center"/>
    </xf>
    <xf numFmtId="176" fontId="9" fillId="0" borderId="0" xfId="0" applyNumberFormat="1" applyFont="1" applyBorder="1">
      <alignment vertical="center"/>
    </xf>
    <xf numFmtId="0" fontId="2" fillId="4" borderId="1" xfId="0" applyFont="1" applyFill="1" applyBorder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1" fillId="0" borderId="1" xfId="1" applyBorder="1" applyAlignment="1">
      <alignment vertical="center" wrapText="1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6" fillId="0" borderId="2" xfId="0" applyNumberFormat="1" applyFont="1" applyBorder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176" fontId="6" fillId="4" borderId="2" xfId="0" applyNumberFormat="1" applyFont="1" applyFill="1" applyBorder="1" applyAlignment="1">
      <alignment horizontal="right" vertical="center"/>
    </xf>
    <xf numFmtId="176" fontId="6" fillId="4" borderId="3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right" vertical="center"/>
    </xf>
    <xf numFmtId="176" fontId="6" fillId="0" borderId="3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76" fontId="10" fillId="0" borderId="2" xfId="0" applyNumberFormat="1" applyFont="1" applyBorder="1" applyAlignment="1">
      <alignment horizontal="right" vertical="center"/>
    </xf>
    <xf numFmtId="176" fontId="10" fillId="0" borderId="3" xfId="0" applyNumberFormat="1" applyFont="1" applyBorder="1" applyAlignment="1">
      <alignment horizontal="right" vertical="center"/>
    </xf>
    <xf numFmtId="176" fontId="4" fillId="0" borderId="2" xfId="0" applyNumberFormat="1" applyFont="1" applyBorder="1" applyAlignment="1">
      <alignment horizontal="right" vertical="center"/>
    </xf>
    <xf numFmtId="176" fontId="4" fillId="0" borderId="3" xfId="0" applyNumberFormat="1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</xdr:colOff>
      <xdr:row>1</xdr:row>
      <xdr:rowOff>4234</xdr:rowOff>
    </xdr:from>
    <xdr:to>
      <xdr:col>16</xdr:col>
      <xdr:colOff>412750</xdr:colOff>
      <xdr:row>51</xdr:row>
      <xdr:rowOff>116418</xdr:rowOff>
    </xdr:to>
    <xdr:grpSp>
      <xdr:nvGrpSpPr>
        <xdr:cNvPr id="57" name="그룹 56"/>
        <xdr:cNvGrpSpPr/>
      </xdr:nvGrpSpPr>
      <xdr:grpSpPr>
        <a:xfrm>
          <a:off x="131445" y="173567"/>
          <a:ext cx="10314305" cy="8578851"/>
          <a:chOff x="131445" y="152401"/>
          <a:chExt cx="10420138" cy="7520517"/>
        </a:xfrm>
      </xdr:grpSpPr>
      <xdr:sp macro="" textlink="">
        <xdr:nvSpPr>
          <xdr:cNvPr id="55" name="직사각형 54"/>
          <xdr:cNvSpPr/>
        </xdr:nvSpPr>
        <xdr:spPr>
          <a:xfrm>
            <a:off x="131445" y="163408"/>
            <a:ext cx="10420138" cy="7488342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/>
          <xdr:cNvSpPr/>
        </xdr:nvSpPr>
        <xdr:spPr>
          <a:xfrm>
            <a:off x="137584" y="1830917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" name="직사각형 75"/>
          <xdr:cNvSpPr/>
        </xdr:nvSpPr>
        <xdr:spPr>
          <a:xfrm>
            <a:off x="141816" y="4142317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" name="직사각형 76"/>
          <xdr:cNvSpPr/>
        </xdr:nvSpPr>
        <xdr:spPr>
          <a:xfrm rot="5400000">
            <a:off x="2260008" y="1656633"/>
            <a:ext cx="3043638" cy="5634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/>
          <xdr:cNvSpPr/>
        </xdr:nvSpPr>
        <xdr:spPr>
          <a:xfrm rot="5400000" flipV="1">
            <a:off x="1916643" y="2191809"/>
            <a:ext cx="785281" cy="59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" name="직사각형 102"/>
          <xdr:cNvSpPr/>
        </xdr:nvSpPr>
        <xdr:spPr>
          <a:xfrm rot="5400000" flipV="1">
            <a:off x="1889127" y="3772959"/>
            <a:ext cx="785281" cy="59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" name="직사각형 103"/>
          <xdr:cNvSpPr/>
        </xdr:nvSpPr>
        <xdr:spPr>
          <a:xfrm rot="5400000">
            <a:off x="1907236" y="5880221"/>
            <a:ext cx="3486151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/>
          <xdr:cNvSpPr/>
        </xdr:nvSpPr>
        <xdr:spPr>
          <a:xfrm>
            <a:off x="3289301" y="4157134"/>
            <a:ext cx="393700" cy="761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" name="직사각형 105"/>
          <xdr:cNvSpPr/>
        </xdr:nvSpPr>
        <xdr:spPr>
          <a:xfrm>
            <a:off x="5152660" y="1294992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7" name="직사각형 106"/>
          <xdr:cNvSpPr/>
        </xdr:nvSpPr>
        <xdr:spPr>
          <a:xfrm rot="5400000" flipV="1">
            <a:off x="5686544" y="1694272"/>
            <a:ext cx="3149600" cy="6585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" name="직사각형 107"/>
          <xdr:cNvSpPr/>
        </xdr:nvSpPr>
        <xdr:spPr>
          <a:xfrm>
            <a:off x="7236883" y="3246965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" name="직사각형 108"/>
          <xdr:cNvSpPr/>
        </xdr:nvSpPr>
        <xdr:spPr>
          <a:xfrm>
            <a:off x="8401050" y="3215216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0" name="직사각형 109"/>
          <xdr:cNvSpPr/>
        </xdr:nvSpPr>
        <xdr:spPr>
          <a:xfrm rot="16200000">
            <a:off x="5478050" y="5863288"/>
            <a:ext cx="3486151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" name="직사각형 110"/>
          <xdr:cNvSpPr/>
        </xdr:nvSpPr>
        <xdr:spPr>
          <a:xfrm rot="10800000">
            <a:off x="7209365" y="4140201"/>
            <a:ext cx="393700" cy="761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직사각형 111"/>
          <xdr:cNvSpPr/>
        </xdr:nvSpPr>
        <xdr:spPr>
          <a:xfrm rot="10800000">
            <a:off x="3661457" y="7101538"/>
            <a:ext cx="3521013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/>
          <xdr:cNvSpPr/>
        </xdr:nvSpPr>
        <xdr:spPr>
          <a:xfrm rot="10800000">
            <a:off x="7189940" y="7105770"/>
            <a:ext cx="3351060" cy="6972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/>
          <xdr:cNvSpPr/>
        </xdr:nvSpPr>
        <xdr:spPr>
          <a:xfrm>
            <a:off x="8415866" y="4129616"/>
            <a:ext cx="897467" cy="7196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1132417" y="645583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현관</a:t>
            </a:r>
          </a:p>
        </xdr:txBody>
      </xdr:sp>
      <xdr:sp macro="" textlink="">
        <xdr:nvSpPr>
          <xdr:cNvPr id="115" name="TextBox 114"/>
          <xdr:cNvSpPr txBox="1"/>
        </xdr:nvSpPr>
        <xdr:spPr>
          <a:xfrm>
            <a:off x="321733" y="2650066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화장실</a:t>
            </a:r>
          </a:p>
        </xdr:txBody>
      </xdr:sp>
      <xdr:sp macro="" textlink="">
        <xdr:nvSpPr>
          <xdr:cNvPr id="116" name="TextBox 115"/>
          <xdr:cNvSpPr txBox="1"/>
        </xdr:nvSpPr>
        <xdr:spPr>
          <a:xfrm>
            <a:off x="982133" y="5564716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서재</a:t>
            </a:r>
          </a:p>
        </xdr:txBody>
      </xdr:sp>
      <xdr:sp macro="" textlink="">
        <xdr:nvSpPr>
          <xdr:cNvPr id="117" name="TextBox 116"/>
          <xdr:cNvSpPr txBox="1"/>
        </xdr:nvSpPr>
        <xdr:spPr>
          <a:xfrm>
            <a:off x="8214783" y="1346200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드레스룸</a:t>
            </a:r>
          </a:p>
        </xdr:txBody>
      </xdr:sp>
      <xdr:sp macro="" textlink="">
        <xdr:nvSpPr>
          <xdr:cNvPr id="118" name="TextBox 117"/>
          <xdr:cNvSpPr txBox="1"/>
        </xdr:nvSpPr>
        <xdr:spPr>
          <a:xfrm>
            <a:off x="8123767" y="5340350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안방</a:t>
            </a:r>
          </a:p>
        </xdr:txBody>
      </xdr:sp>
      <xdr:sp macro="" textlink="">
        <xdr:nvSpPr>
          <xdr:cNvPr id="119" name="TextBox 118"/>
          <xdr:cNvSpPr txBox="1"/>
        </xdr:nvSpPr>
        <xdr:spPr>
          <a:xfrm>
            <a:off x="4529667" y="7154334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베란다</a:t>
            </a:r>
          </a:p>
        </xdr:txBody>
      </xdr:sp>
      <xdr:sp macro="" textlink="">
        <xdr:nvSpPr>
          <xdr:cNvPr id="121" name="TextBox 120"/>
          <xdr:cNvSpPr txBox="1"/>
        </xdr:nvSpPr>
        <xdr:spPr>
          <a:xfrm>
            <a:off x="4718051" y="4887384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거실</a:t>
            </a:r>
          </a:p>
        </xdr:txBody>
      </xdr:sp>
      <xdr:sp macro="" textlink="">
        <xdr:nvSpPr>
          <xdr:cNvPr id="122" name="TextBox 121"/>
          <xdr:cNvSpPr txBox="1"/>
        </xdr:nvSpPr>
        <xdr:spPr>
          <a:xfrm>
            <a:off x="4669367" y="1631951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주방</a:t>
            </a:r>
          </a:p>
        </xdr:txBody>
      </xdr:sp>
      <xdr:sp macro="" textlink="">
        <xdr:nvSpPr>
          <xdr:cNvPr id="123" name="직사각형 122"/>
          <xdr:cNvSpPr/>
        </xdr:nvSpPr>
        <xdr:spPr>
          <a:xfrm>
            <a:off x="3805892" y="1287571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" name="직사각형 126"/>
          <xdr:cNvSpPr/>
        </xdr:nvSpPr>
        <xdr:spPr>
          <a:xfrm rot="5400000" flipV="1">
            <a:off x="8740781" y="3681943"/>
            <a:ext cx="861481" cy="507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" name="직사각형 127"/>
          <xdr:cNvSpPr/>
        </xdr:nvSpPr>
        <xdr:spPr>
          <a:xfrm>
            <a:off x="9842499" y="4138083"/>
            <a:ext cx="704849" cy="6984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" name="TextBox 128"/>
          <xdr:cNvSpPr txBox="1"/>
        </xdr:nvSpPr>
        <xdr:spPr>
          <a:xfrm>
            <a:off x="9247716" y="3469216"/>
            <a:ext cx="1198034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화장실</a:t>
            </a:r>
          </a:p>
        </xdr:txBody>
      </xdr:sp>
      <xdr:sp macro="" textlink="">
        <xdr:nvSpPr>
          <xdr:cNvPr id="138" name="직사각형 137"/>
          <xdr:cNvSpPr/>
        </xdr:nvSpPr>
        <xdr:spPr>
          <a:xfrm>
            <a:off x="2241762" y="1828801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9" name="직사각형 138"/>
          <xdr:cNvSpPr/>
        </xdr:nvSpPr>
        <xdr:spPr>
          <a:xfrm>
            <a:off x="3410162" y="1843618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12</xdr:col>
      <xdr:colOff>649818</xdr:colOff>
      <xdr:row>48</xdr:row>
      <xdr:rowOff>78318</xdr:rowOff>
    </xdr:from>
    <xdr:to>
      <xdr:col>15</xdr:col>
      <xdr:colOff>247651</xdr:colOff>
      <xdr:row>52</xdr:row>
      <xdr:rowOff>4235</xdr:rowOff>
    </xdr:to>
    <xdr:sp macro="" textlink="">
      <xdr:nvSpPr>
        <xdr:cNvPr id="120" name="TextBox 119"/>
        <xdr:cNvSpPr txBox="1"/>
      </xdr:nvSpPr>
      <xdr:spPr>
        <a:xfrm>
          <a:off x="8121651" y="7190318"/>
          <a:ext cx="1598083" cy="518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베란다</a:t>
          </a:r>
        </a:p>
      </xdr:txBody>
    </xdr:sp>
    <xdr:clientData/>
  </xdr:twoCellAnchor>
  <xdr:twoCellAnchor>
    <xdr:from>
      <xdr:col>11</xdr:col>
      <xdr:colOff>465668</xdr:colOff>
      <xdr:row>32</xdr:row>
      <xdr:rowOff>148166</xdr:rowOff>
    </xdr:from>
    <xdr:to>
      <xdr:col>13</xdr:col>
      <xdr:colOff>508001</xdr:colOff>
      <xdr:row>47</xdr:row>
      <xdr:rowOff>137583</xdr:rowOff>
    </xdr:to>
    <xdr:sp macro="" textlink="">
      <xdr:nvSpPr>
        <xdr:cNvPr id="56" name="모서리가 둥근 직사각형 55"/>
        <xdr:cNvSpPr/>
      </xdr:nvSpPr>
      <xdr:spPr>
        <a:xfrm>
          <a:off x="7270751" y="4889499"/>
          <a:ext cx="1375833" cy="221191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침대</a:t>
          </a:r>
        </a:p>
      </xdr:txBody>
    </xdr:sp>
    <xdr:clientData/>
  </xdr:twoCellAnchor>
  <xdr:twoCellAnchor>
    <xdr:from>
      <xdr:col>15</xdr:col>
      <xdr:colOff>330200</xdr:colOff>
      <xdr:row>29</xdr:row>
      <xdr:rowOff>59265</xdr:rowOff>
    </xdr:from>
    <xdr:to>
      <xdr:col>16</xdr:col>
      <xdr:colOff>397933</xdr:colOff>
      <xdr:row>45</xdr:row>
      <xdr:rowOff>76201</xdr:rowOff>
    </xdr:to>
    <xdr:sp macro="" textlink="">
      <xdr:nvSpPr>
        <xdr:cNvPr id="130" name="모서리가 둥근 직사각형 129"/>
        <xdr:cNvSpPr/>
      </xdr:nvSpPr>
      <xdr:spPr>
        <a:xfrm>
          <a:off x="9702800" y="4969932"/>
          <a:ext cx="728133" cy="2726269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장롱</a:t>
          </a:r>
        </a:p>
      </xdr:txBody>
    </xdr:sp>
    <xdr:clientData/>
  </xdr:twoCellAnchor>
  <xdr:twoCellAnchor>
    <xdr:from>
      <xdr:col>6</xdr:col>
      <xdr:colOff>247862</xdr:colOff>
      <xdr:row>31</xdr:row>
      <xdr:rowOff>31750</xdr:rowOff>
    </xdr:from>
    <xdr:to>
      <xdr:col>7</xdr:col>
      <xdr:colOff>385445</xdr:colOff>
      <xdr:row>39</xdr:row>
      <xdr:rowOff>10584</xdr:rowOff>
    </xdr:to>
    <xdr:sp macro="" textlink="">
      <xdr:nvSpPr>
        <xdr:cNvPr id="131" name="모서리가 둥근 직사각형 130"/>
        <xdr:cNvSpPr/>
      </xdr:nvSpPr>
      <xdr:spPr>
        <a:xfrm>
          <a:off x="3719195" y="4624917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endParaRPr lang="en-US" altLang="ko-KR" sz="1600" b="1">
            <a:solidFill>
              <a:sysClr val="windowText" lastClr="000000"/>
            </a:solidFill>
          </a:endParaRP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소파</a:t>
          </a:r>
        </a:p>
      </xdr:txBody>
    </xdr:sp>
    <xdr:clientData/>
  </xdr:twoCellAnchor>
  <xdr:twoCellAnchor>
    <xdr:from>
      <xdr:col>6</xdr:col>
      <xdr:colOff>205318</xdr:colOff>
      <xdr:row>39</xdr:row>
      <xdr:rowOff>29632</xdr:rowOff>
    </xdr:from>
    <xdr:to>
      <xdr:col>7</xdr:col>
      <xdr:colOff>342901</xdr:colOff>
      <xdr:row>45</xdr:row>
      <xdr:rowOff>116417</xdr:rowOff>
    </xdr:to>
    <xdr:sp macro="" textlink="">
      <xdr:nvSpPr>
        <xdr:cNvPr id="132" name="모서리가 둥근 직사각형 131"/>
        <xdr:cNvSpPr/>
      </xdr:nvSpPr>
      <xdr:spPr>
        <a:xfrm>
          <a:off x="3676651" y="5808132"/>
          <a:ext cx="804333" cy="9757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10</xdr:col>
      <xdr:colOff>220345</xdr:colOff>
      <xdr:row>29</xdr:row>
      <xdr:rowOff>57151</xdr:rowOff>
    </xdr:from>
    <xdr:to>
      <xdr:col>11</xdr:col>
      <xdr:colOff>357928</xdr:colOff>
      <xdr:row>42</xdr:row>
      <xdr:rowOff>137584</xdr:rowOff>
    </xdr:to>
    <xdr:sp macro="" textlink="">
      <xdr:nvSpPr>
        <xdr:cNvPr id="133" name="모서리가 둥근 직사각형 132"/>
        <xdr:cNvSpPr/>
      </xdr:nvSpPr>
      <xdr:spPr>
        <a:xfrm>
          <a:off x="6358678" y="4353984"/>
          <a:ext cx="804333" cy="2006600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endParaRPr lang="en-US" altLang="ko-KR" sz="1600" b="1">
            <a:solidFill>
              <a:sysClr val="windowText" lastClr="000000"/>
            </a:solidFill>
          </a:endParaRP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TV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다이</a:t>
          </a:r>
        </a:p>
      </xdr:txBody>
    </xdr:sp>
    <xdr:clientData/>
  </xdr:twoCellAnchor>
  <xdr:twoCellAnchor>
    <xdr:from>
      <xdr:col>10</xdr:col>
      <xdr:colOff>241301</xdr:colOff>
      <xdr:row>43</xdr:row>
      <xdr:rowOff>65616</xdr:rowOff>
    </xdr:from>
    <xdr:to>
      <xdr:col>11</xdr:col>
      <xdr:colOff>378884</xdr:colOff>
      <xdr:row>47</xdr:row>
      <xdr:rowOff>127002</xdr:rowOff>
    </xdr:to>
    <xdr:sp macro="" textlink="">
      <xdr:nvSpPr>
        <xdr:cNvPr id="134" name="모서리가 둥근 직사각형 133"/>
        <xdr:cNvSpPr/>
      </xdr:nvSpPr>
      <xdr:spPr>
        <a:xfrm>
          <a:off x="6379634" y="6436783"/>
          <a:ext cx="804333" cy="65405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3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에어컨</a:t>
          </a:r>
        </a:p>
      </xdr:txBody>
    </xdr:sp>
    <xdr:clientData/>
  </xdr:twoCellAnchor>
  <xdr:twoCellAnchor>
    <xdr:from>
      <xdr:col>8</xdr:col>
      <xdr:colOff>463551</xdr:colOff>
      <xdr:row>1</xdr:row>
      <xdr:rowOff>12699</xdr:rowOff>
    </xdr:from>
    <xdr:to>
      <xdr:col>9</xdr:col>
      <xdr:colOff>601134</xdr:colOff>
      <xdr:row>5</xdr:row>
      <xdr:rowOff>8466</xdr:rowOff>
    </xdr:to>
    <xdr:sp macro="" textlink="">
      <xdr:nvSpPr>
        <xdr:cNvPr id="135" name="모서리가 둥근 직사각형 134"/>
        <xdr:cNvSpPr/>
      </xdr:nvSpPr>
      <xdr:spPr>
        <a:xfrm>
          <a:off x="5213351" y="182032"/>
          <a:ext cx="797983" cy="673101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7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세탁기</a:t>
          </a:r>
        </a:p>
      </xdr:txBody>
    </xdr:sp>
    <xdr:clientData/>
  </xdr:twoCellAnchor>
  <xdr:twoCellAnchor>
    <xdr:from>
      <xdr:col>10</xdr:col>
      <xdr:colOff>67733</xdr:colOff>
      <xdr:row>4</xdr:row>
      <xdr:rowOff>61383</xdr:rowOff>
    </xdr:from>
    <xdr:to>
      <xdr:col>11</xdr:col>
      <xdr:colOff>414866</xdr:colOff>
      <xdr:row>8</xdr:row>
      <xdr:rowOff>93133</xdr:rowOff>
    </xdr:to>
    <xdr:sp macro="" textlink="">
      <xdr:nvSpPr>
        <xdr:cNvPr id="136" name="모서리가 둥근 직사각형 135"/>
        <xdr:cNvSpPr/>
      </xdr:nvSpPr>
      <xdr:spPr>
        <a:xfrm>
          <a:off x="6138333" y="738716"/>
          <a:ext cx="1007533" cy="709084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6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김치냉장고</a:t>
          </a:r>
        </a:p>
      </xdr:txBody>
    </xdr:sp>
    <xdr:clientData/>
  </xdr:twoCellAnchor>
  <xdr:twoCellAnchor>
    <xdr:from>
      <xdr:col>6</xdr:col>
      <xdr:colOff>357718</xdr:colOff>
      <xdr:row>3</xdr:row>
      <xdr:rowOff>167215</xdr:rowOff>
    </xdr:from>
    <xdr:to>
      <xdr:col>8</xdr:col>
      <xdr:colOff>35984</xdr:colOff>
      <xdr:row>8</xdr:row>
      <xdr:rowOff>59268</xdr:rowOff>
    </xdr:to>
    <xdr:sp macro="" textlink="">
      <xdr:nvSpPr>
        <xdr:cNvPr id="137" name="모서리가 둥근 직사각형 136"/>
        <xdr:cNvSpPr/>
      </xdr:nvSpPr>
      <xdr:spPr>
        <a:xfrm>
          <a:off x="3786718" y="675215"/>
          <a:ext cx="999066" cy="73872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5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냉장고</a:t>
          </a:r>
        </a:p>
      </xdr:txBody>
    </xdr:sp>
    <xdr:clientData/>
  </xdr:twoCellAnchor>
  <xdr:twoCellAnchor>
    <xdr:from>
      <xdr:col>1</xdr:col>
      <xdr:colOff>8679</xdr:colOff>
      <xdr:row>31</xdr:row>
      <xdr:rowOff>4234</xdr:rowOff>
    </xdr:from>
    <xdr:to>
      <xdr:col>2</xdr:col>
      <xdr:colOff>146262</xdr:colOff>
      <xdr:row>38</xdr:row>
      <xdr:rowOff>131235</xdr:rowOff>
    </xdr:to>
    <xdr:sp macro="" textlink="">
      <xdr:nvSpPr>
        <xdr:cNvPr id="140" name="모서리가 둥근 직사각형 139"/>
        <xdr:cNvSpPr/>
      </xdr:nvSpPr>
      <xdr:spPr>
        <a:xfrm>
          <a:off x="146262" y="4597401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책상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29635</xdr:colOff>
      <xdr:row>28</xdr:row>
      <xdr:rowOff>86783</xdr:rowOff>
    </xdr:from>
    <xdr:to>
      <xdr:col>3</xdr:col>
      <xdr:colOff>84667</xdr:colOff>
      <xdr:row>30</xdr:row>
      <xdr:rowOff>116418</xdr:rowOff>
    </xdr:to>
    <xdr:sp macro="" textlink="">
      <xdr:nvSpPr>
        <xdr:cNvPr id="141" name="모서리가 둥근 직사각형 140"/>
        <xdr:cNvSpPr/>
      </xdr:nvSpPr>
      <xdr:spPr>
        <a:xfrm>
          <a:off x="167218" y="4235450"/>
          <a:ext cx="1388532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9 </a:t>
          </a:r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1</xdr:col>
      <xdr:colOff>2329</xdr:colOff>
      <xdr:row>39</xdr:row>
      <xdr:rowOff>8468</xdr:rowOff>
    </xdr:from>
    <xdr:to>
      <xdr:col>2</xdr:col>
      <xdr:colOff>139912</xdr:colOff>
      <xdr:row>46</xdr:row>
      <xdr:rowOff>135468</xdr:rowOff>
    </xdr:to>
    <xdr:sp macro="" textlink="">
      <xdr:nvSpPr>
        <xdr:cNvPr id="142" name="모서리가 둥근 직사각형 141"/>
        <xdr:cNvSpPr/>
      </xdr:nvSpPr>
      <xdr:spPr>
        <a:xfrm>
          <a:off x="139912" y="5786968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책상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6351</xdr:colOff>
      <xdr:row>48</xdr:row>
      <xdr:rowOff>31749</xdr:rowOff>
    </xdr:from>
    <xdr:to>
      <xdr:col>2</xdr:col>
      <xdr:colOff>143934</xdr:colOff>
      <xdr:row>51</xdr:row>
      <xdr:rowOff>93134</xdr:rowOff>
    </xdr:to>
    <xdr:sp macro="" textlink="">
      <xdr:nvSpPr>
        <xdr:cNvPr id="143" name="모서리가 둥근 직사각형 142"/>
        <xdr:cNvSpPr/>
      </xdr:nvSpPr>
      <xdr:spPr>
        <a:xfrm>
          <a:off x="143934" y="7143749"/>
          <a:ext cx="804333" cy="5058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10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2</xdr:col>
      <xdr:colOff>264584</xdr:colOff>
      <xdr:row>48</xdr:row>
      <xdr:rowOff>35982</xdr:rowOff>
    </xdr:from>
    <xdr:to>
      <xdr:col>4</xdr:col>
      <xdr:colOff>95250</xdr:colOff>
      <xdr:row>51</xdr:row>
      <xdr:rowOff>97367</xdr:rowOff>
    </xdr:to>
    <xdr:sp macro="" textlink="">
      <xdr:nvSpPr>
        <xdr:cNvPr id="144" name="모서리가 둥근 직사각형 143"/>
        <xdr:cNvSpPr/>
      </xdr:nvSpPr>
      <xdr:spPr>
        <a:xfrm>
          <a:off x="1068917" y="7147982"/>
          <a:ext cx="1164166" cy="5058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11 </a:t>
          </a:r>
          <a:r>
            <a:rPr lang="ko-KR" altLang="en-US" sz="1400" b="1">
              <a:solidFill>
                <a:sysClr val="windowText" lastClr="000000"/>
              </a:solidFill>
            </a:rPr>
            <a:t>미니장롱</a:t>
          </a:r>
        </a:p>
      </xdr:txBody>
    </xdr:sp>
    <xdr:clientData/>
  </xdr:twoCellAnchor>
  <xdr:twoCellAnchor>
    <xdr:from>
      <xdr:col>5</xdr:col>
      <xdr:colOff>84667</xdr:colOff>
      <xdr:row>44</xdr:row>
      <xdr:rowOff>139699</xdr:rowOff>
    </xdr:from>
    <xdr:to>
      <xdr:col>6</xdr:col>
      <xdr:colOff>135467</xdr:colOff>
      <xdr:row>51</xdr:row>
      <xdr:rowOff>78317</xdr:rowOff>
    </xdr:to>
    <xdr:sp macro="" textlink="">
      <xdr:nvSpPr>
        <xdr:cNvPr id="145" name="모서리가 둥근 직사각형 144"/>
        <xdr:cNvSpPr/>
      </xdr:nvSpPr>
      <xdr:spPr>
        <a:xfrm>
          <a:off x="2889250" y="6659032"/>
          <a:ext cx="717550" cy="9757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5</xdr:col>
      <xdr:colOff>69850</xdr:colOff>
      <xdr:row>35</xdr:row>
      <xdr:rowOff>76197</xdr:rowOff>
    </xdr:from>
    <xdr:to>
      <xdr:col>6</xdr:col>
      <xdr:colOff>114301</xdr:colOff>
      <xdr:row>40</xdr:row>
      <xdr:rowOff>8467</xdr:rowOff>
    </xdr:to>
    <xdr:sp macro="" textlink="">
      <xdr:nvSpPr>
        <xdr:cNvPr id="146" name="모서리가 둥근 직사각형 145"/>
        <xdr:cNvSpPr/>
      </xdr:nvSpPr>
      <xdr:spPr>
        <a:xfrm>
          <a:off x="2838450" y="6002864"/>
          <a:ext cx="704851" cy="7789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14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5</xdr:col>
      <xdr:colOff>84667</xdr:colOff>
      <xdr:row>31</xdr:row>
      <xdr:rowOff>21165</xdr:rowOff>
    </xdr:from>
    <xdr:to>
      <xdr:col>6</xdr:col>
      <xdr:colOff>122768</xdr:colOff>
      <xdr:row>35</xdr:row>
      <xdr:rowOff>33866</xdr:rowOff>
    </xdr:to>
    <xdr:sp macro="" textlink="">
      <xdr:nvSpPr>
        <xdr:cNvPr id="147" name="모서리가 둥근 직사각형 146"/>
        <xdr:cNvSpPr/>
      </xdr:nvSpPr>
      <xdr:spPr>
        <a:xfrm>
          <a:off x="2853267" y="5270498"/>
          <a:ext cx="698501" cy="69003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15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3</xdr:col>
      <xdr:colOff>163196</xdr:colOff>
      <xdr:row>1</xdr:row>
      <xdr:rowOff>25400</xdr:rowOff>
    </xdr:from>
    <xdr:to>
      <xdr:col>4</xdr:col>
      <xdr:colOff>381001</xdr:colOff>
      <xdr:row>3</xdr:row>
      <xdr:rowOff>55035</xdr:rowOff>
    </xdr:to>
    <xdr:sp macro="" textlink="">
      <xdr:nvSpPr>
        <xdr:cNvPr id="148" name="모서리가 둥근 직사각형 147"/>
        <xdr:cNvSpPr/>
      </xdr:nvSpPr>
      <xdr:spPr>
        <a:xfrm>
          <a:off x="1634279" y="173567"/>
          <a:ext cx="884555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17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4</xdr:col>
      <xdr:colOff>453178</xdr:colOff>
      <xdr:row>1</xdr:row>
      <xdr:rowOff>29633</xdr:rowOff>
    </xdr:from>
    <xdr:to>
      <xdr:col>6</xdr:col>
      <xdr:colOff>222250</xdr:colOff>
      <xdr:row>3</xdr:row>
      <xdr:rowOff>59268</xdr:rowOff>
    </xdr:to>
    <xdr:sp macro="" textlink="">
      <xdr:nvSpPr>
        <xdr:cNvPr id="149" name="모서리가 둥근 직사각형 148"/>
        <xdr:cNvSpPr/>
      </xdr:nvSpPr>
      <xdr:spPr>
        <a:xfrm>
          <a:off x="2591011" y="177800"/>
          <a:ext cx="1102572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16 </a:t>
          </a:r>
          <a:r>
            <a:rPr lang="ko-KR" altLang="en-US" sz="1400" b="1">
              <a:solidFill>
                <a:sysClr val="windowText" lastClr="000000"/>
              </a:solidFill>
            </a:rPr>
            <a:t>철제선반</a:t>
          </a:r>
        </a:p>
      </xdr:txBody>
    </xdr:sp>
    <xdr:clientData/>
  </xdr:twoCellAnchor>
  <xdr:twoCellAnchor>
    <xdr:from>
      <xdr:col>10</xdr:col>
      <xdr:colOff>65618</xdr:colOff>
      <xdr:row>10</xdr:row>
      <xdr:rowOff>95247</xdr:rowOff>
    </xdr:from>
    <xdr:to>
      <xdr:col>11</xdr:col>
      <xdr:colOff>404284</xdr:colOff>
      <xdr:row>19</xdr:row>
      <xdr:rowOff>76198</xdr:rowOff>
    </xdr:to>
    <xdr:sp macro="" textlink="">
      <xdr:nvSpPr>
        <xdr:cNvPr id="150" name="모서리가 둥근 직사각형 149"/>
        <xdr:cNvSpPr/>
      </xdr:nvSpPr>
      <xdr:spPr>
        <a:xfrm>
          <a:off x="6136218" y="1788580"/>
          <a:ext cx="999066" cy="1504951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8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식탁</a:t>
          </a:r>
        </a:p>
      </xdr:txBody>
    </xdr:sp>
    <xdr:clientData/>
  </xdr:twoCellAnchor>
  <xdr:twoCellAnchor>
    <xdr:from>
      <xdr:col>14</xdr:col>
      <xdr:colOff>243417</xdr:colOff>
      <xdr:row>17</xdr:row>
      <xdr:rowOff>1</xdr:rowOff>
    </xdr:from>
    <xdr:to>
      <xdr:col>15</xdr:col>
      <xdr:colOff>550334</xdr:colOff>
      <xdr:row>21</xdr:row>
      <xdr:rowOff>82554</xdr:rowOff>
    </xdr:to>
    <xdr:sp macro="" textlink="">
      <xdr:nvSpPr>
        <xdr:cNvPr id="151" name="모서리가 둥근 직사각형 150"/>
        <xdr:cNvSpPr/>
      </xdr:nvSpPr>
      <xdr:spPr>
        <a:xfrm>
          <a:off x="9048750" y="2518834"/>
          <a:ext cx="973667" cy="67522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19 </a:t>
          </a:r>
          <a:r>
            <a:rPr lang="ko-KR" altLang="en-US" sz="1400" b="1">
              <a:solidFill>
                <a:sysClr val="windowText" lastClr="000000"/>
              </a:solidFill>
            </a:rPr>
            <a:t>화장대</a:t>
          </a:r>
        </a:p>
      </xdr:txBody>
    </xdr:sp>
    <xdr:clientData/>
  </xdr:twoCellAnchor>
  <xdr:twoCellAnchor>
    <xdr:from>
      <xdr:col>15</xdr:col>
      <xdr:colOff>592668</xdr:colOff>
      <xdr:row>17</xdr:row>
      <xdr:rowOff>10584</xdr:rowOff>
    </xdr:from>
    <xdr:to>
      <xdr:col>16</xdr:col>
      <xdr:colOff>370418</xdr:colOff>
      <xdr:row>21</xdr:row>
      <xdr:rowOff>82553</xdr:rowOff>
    </xdr:to>
    <xdr:sp macro="" textlink="">
      <xdr:nvSpPr>
        <xdr:cNvPr id="152" name="모서리가 둥근 직사각형 151"/>
        <xdr:cNvSpPr/>
      </xdr:nvSpPr>
      <xdr:spPr>
        <a:xfrm>
          <a:off x="10064751" y="2529417"/>
          <a:ext cx="444500" cy="6646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20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13</xdr:col>
      <xdr:colOff>427568</xdr:colOff>
      <xdr:row>17</xdr:row>
      <xdr:rowOff>14817</xdr:rowOff>
    </xdr:from>
    <xdr:to>
      <xdr:col>14</xdr:col>
      <xdr:colOff>205318</xdr:colOff>
      <xdr:row>21</xdr:row>
      <xdr:rowOff>86786</xdr:rowOff>
    </xdr:to>
    <xdr:sp macro="" textlink="">
      <xdr:nvSpPr>
        <xdr:cNvPr id="153" name="모서리가 둥근 직사각형 152"/>
        <xdr:cNvSpPr/>
      </xdr:nvSpPr>
      <xdr:spPr>
        <a:xfrm>
          <a:off x="8566151" y="2533650"/>
          <a:ext cx="444500" cy="6646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18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11</xdr:col>
      <xdr:colOff>497416</xdr:colOff>
      <xdr:row>1</xdr:row>
      <xdr:rowOff>21166</xdr:rowOff>
    </xdr:from>
    <xdr:to>
      <xdr:col>13</xdr:col>
      <xdr:colOff>264583</xdr:colOff>
      <xdr:row>5</xdr:row>
      <xdr:rowOff>52917</xdr:rowOff>
    </xdr:to>
    <xdr:sp macro="" textlink="">
      <xdr:nvSpPr>
        <xdr:cNvPr id="154" name="모서리가 둥근 직사각형 153"/>
        <xdr:cNvSpPr/>
      </xdr:nvSpPr>
      <xdr:spPr>
        <a:xfrm>
          <a:off x="7302499" y="169333"/>
          <a:ext cx="1100667" cy="62441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21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11</xdr:col>
      <xdr:colOff>510330</xdr:colOff>
      <xdr:row>7</xdr:row>
      <xdr:rowOff>50802</xdr:rowOff>
    </xdr:from>
    <xdr:to>
      <xdr:col>12</xdr:col>
      <xdr:colOff>524934</xdr:colOff>
      <xdr:row>13</xdr:row>
      <xdr:rowOff>16934</xdr:rowOff>
    </xdr:to>
    <xdr:sp macro="" textlink="">
      <xdr:nvSpPr>
        <xdr:cNvPr id="155" name="모서리가 둥근 직사각형 154"/>
        <xdr:cNvSpPr/>
      </xdr:nvSpPr>
      <xdr:spPr>
        <a:xfrm>
          <a:off x="7315413" y="1087969"/>
          <a:ext cx="681354" cy="855132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11</xdr:col>
      <xdr:colOff>525147</xdr:colOff>
      <xdr:row>13</xdr:row>
      <xdr:rowOff>76203</xdr:rowOff>
    </xdr:from>
    <xdr:to>
      <xdr:col>12</xdr:col>
      <xdr:colOff>539751</xdr:colOff>
      <xdr:row>19</xdr:row>
      <xdr:rowOff>42335</xdr:rowOff>
    </xdr:to>
    <xdr:sp macro="" textlink="">
      <xdr:nvSpPr>
        <xdr:cNvPr id="156" name="모서리가 둥근 직사각형 155"/>
        <xdr:cNvSpPr/>
      </xdr:nvSpPr>
      <xdr:spPr>
        <a:xfrm>
          <a:off x="7330230" y="2002370"/>
          <a:ext cx="681354" cy="855132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13</xdr:col>
      <xdr:colOff>302896</xdr:colOff>
      <xdr:row>1</xdr:row>
      <xdr:rowOff>12702</xdr:rowOff>
    </xdr:from>
    <xdr:to>
      <xdr:col>15</xdr:col>
      <xdr:colOff>349249</xdr:colOff>
      <xdr:row>5</xdr:row>
      <xdr:rowOff>21167</xdr:rowOff>
    </xdr:to>
    <xdr:sp macro="" textlink="">
      <xdr:nvSpPr>
        <xdr:cNvPr id="157" name="모서리가 둥근 직사각형 156"/>
        <xdr:cNvSpPr/>
      </xdr:nvSpPr>
      <xdr:spPr>
        <a:xfrm>
          <a:off x="8441479" y="160869"/>
          <a:ext cx="1379853" cy="601131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수납선반</a:t>
          </a:r>
        </a:p>
      </xdr:txBody>
    </xdr:sp>
    <xdr:clientData/>
  </xdr:twoCellAnchor>
  <xdr:twoCellAnchor>
    <xdr:from>
      <xdr:col>5</xdr:col>
      <xdr:colOff>86783</xdr:colOff>
      <xdr:row>40</xdr:row>
      <xdr:rowOff>25402</xdr:rowOff>
    </xdr:from>
    <xdr:to>
      <xdr:col>6</xdr:col>
      <xdr:colOff>131234</xdr:colOff>
      <xdr:row>44</xdr:row>
      <xdr:rowOff>93134</xdr:rowOff>
    </xdr:to>
    <xdr:sp macro="" textlink="">
      <xdr:nvSpPr>
        <xdr:cNvPr id="62" name="모서리가 둥근 직사각형 61"/>
        <xdr:cNvSpPr/>
      </xdr:nvSpPr>
      <xdr:spPr>
        <a:xfrm>
          <a:off x="2855383" y="6798735"/>
          <a:ext cx="704851" cy="74506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13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6</xdr:col>
      <xdr:colOff>275379</xdr:colOff>
      <xdr:row>3</xdr:row>
      <xdr:rowOff>55035</xdr:rowOff>
    </xdr:from>
    <xdr:to>
      <xdr:col>8</xdr:col>
      <xdr:colOff>431800</xdr:colOff>
      <xdr:row>3</xdr:row>
      <xdr:rowOff>118533</xdr:rowOff>
    </xdr:to>
    <xdr:sp macro="" textlink="">
      <xdr:nvSpPr>
        <xdr:cNvPr id="63" name="직사각형 62"/>
        <xdr:cNvSpPr/>
      </xdr:nvSpPr>
      <xdr:spPr>
        <a:xfrm>
          <a:off x="3704379" y="563035"/>
          <a:ext cx="1477221" cy="634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364173</xdr:colOff>
      <xdr:row>1</xdr:row>
      <xdr:rowOff>17045</xdr:rowOff>
    </xdr:from>
    <xdr:to>
      <xdr:col>8</xdr:col>
      <xdr:colOff>440266</xdr:colOff>
      <xdr:row>3</xdr:row>
      <xdr:rowOff>93140</xdr:rowOff>
    </xdr:to>
    <xdr:sp macro="" textlink="">
      <xdr:nvSpPr>
        <xdr:cNvPr id="64" name="직사각형 63"/>
        <xdr:cNvSpPr/>
      </xdr:nvSpPr>
      <xdr:spPr>
        <a:xfrm rot="5400000">
          <a:off x="4944639" y="355712"/>
          <a:ext cx="414762" cy="760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326178</xdr:colOff>
      <xdr:row>20</xdr:row>
      <xdr:rowOff>4234</xdr:rowOff>
    </xdr:from>
    <xdr:to>
      <xdr:col>8</xdr:col>
      <xdr:colOff>93133</xdr:colOff>
      <xdr:row>21</xdr:row>
      <xdr:rowOff>110067</xdr:rowOff>
    </xdr:to>
    <xdr:sp macro="" textlink="">
      <xdr:nvSpPr>
        <xdr:cNvPr id="65" name="직사각형 64"/>
        <xdr:cNvSpPr/>
      </xdr:nvSpPr>
      <xdr:spPr>
        <a:xfrm>
          <a:off x="3755178" y="3390901"/>
          <a:ext cx="1087755" cy="275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earch.shopping.naver.com/detail/detail.nhn?nv_mid=20575230599&amp;NaPm=ct%3Dk5rp74d4%7Cci%3D997e3e08cb76efb4fd27b215686a7d20d4cc71dc%7Ctr%3Dslct%7Csn%3D95694%7Chk%3Dedf0753cc1620929d36d20c8f5fe796c94626e3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1"/>
  <sheetViews>
    <sheetView workbookViewId="0">
      <selection activeCell="G23" sqref="G23"/>
    </sheetView>
  </sheetViews>
  <sheetFormatPr defaultColWidth="8.69921875" defaultRowHeight="13.2" x14ac:dyDescent="0.4"/>
  <cols>
    <col min="1" max="1" width="4.09765625" style="1" customWidth="1"/>
    <col min="2" max="2" width="32.59765625" style="1" customWidth="1"/>
    <col min="3" max="3" width="6.69921875" style="2" bestFit="1" customWidth="1"/>
    <col min="4" max="4" width="6.59765625" style="2" customWidth="1"/>
    <col min="5" max="5" width="9.8984375" style="1" bestFit="1" customWidth="1"/>
    <col min="6" max="6" width="9.8984375" style="1" customWidth="1"/>
    <col min="7" max="7" width="10.796875" style="1" customWidth="1"/>
    <col min="8" max="9" width="7.3984375" style="1" bestFit="1" customWidth="1"/>
    <col min="10" max="10" width="28.59765625" style="1" customWidth="1"/>
    <col min="11" max="11" width="4.69921875" style="1" customWidth="1"/>
    <col min="12" max="12" width="20.69921875" style="1" bestFit="1" customWidth="1"/>
    <col min="13" max="13" width="18.8984375" style="2" customWidth="1"/>
    <col min="14" max="16384" width="8.69921875" style="1"/>
  </cols>
  <sheetData>
    <row r="2" spans="2:13" x14ac:dyDescent="0.4">
      <c r="B2" s="84" t="s">
        <v>0</v>
      </c>
      <c r="C2" s="84"/>
      <c r="D2" s="84"/>
      <c r="E2" s="84"/>
      <c r="F2" s="84"/>
      <c r="G2" s="84"/>
      <c r="H2" s="84"/>
      <c r="I2" s="84"/>
      <c r="J2" s="84"/>
      <c r="L2" s="68" t="s">
        <v>1</v>
      </c>
      <c r="M2" s="69"/>
    </row>
    <row r="3" spans="2:13" x14ac:dyDescent="0.4">
      <c r="B3" s="6" t="s">
        <v>14</v>
      </c>
      <c r="C3" s="68" t="s">
        <v>15</v>
      </c>
      <c r="D3" s="69"/>
      <c r="E3" s="84" t="s">
        <v>4</v>
      </c>
      <c r="F3" s="84"/>
      <c r="G3" s="84"/>
      <c r="H3" s="84"/>
      <c r="I3" s="84"/>
      <c r="J3" s="84"/>
      <c r="L3" s="3" t="s">
        <v>7</v>
      </c>
      <c r="M3" s="5">
        <v>43200</v>
      </c>
    </row>
    <row r="4" spans="2:13" x14ac:dyDescent="0.4">
      <c r="B4" s="8" t="s">
        <v>5</v>
      </c>
      <c r="C4" s="70">
        <v>30500</v>
      </c>
      <c r="D4" s="71"/>
      <c r="E4" s="65"/>
      <c r="F4" s="65"/>
      <c r="G4" s="65"/>
      <c r="H4" s="65"/>
      <c r="I4" s="65"/>
      <c r="J4" s="65"/>
      <c r="L4" s="3" t="s">
        <v>2</v>
      </c>
      <c r="M4" s="4">
        <v>4300</v>
      </c>
    </row>
    <row r="5" spans="2:13" x14ac:dyDescent="0.4">
      <c r="B5" s="8" t="s">
        <v>6</v>
      </c>
      <c r="C5" s="70">
        <v>5300</v>
      </c>
      <c r="D5" s="71"/>
      <c r="E5" s="65"/>
      <c r="F5" s="65"/>
      <c r="G5" s="65"/>
      <c r="H5" s="65"/>
      <c r="I5" s="65"/>
      <c r="J5" s="65"/>
      <c r="L5" s="3" t="s">
        <v>3</v>
      </c>
      <c r="M5" s="4">
        <v>6700</v>
      </c>
    </row>
    <row r="6" spans="2:13" x14ac:dyDescent="0.4">
      <c r="B6" s="47" t="s">
        <v>145</v>
      </c>
      <c r="C6" s="66">
        <v>3000</v>
      </c>
      <c r="D6" s="67"/>
      <c r="E6" s="65" t="s">
        <v>98</v>
      </c>
      <c r="F6" s="65"/>
      <c r="G6" s="65"/>
      <c r="H6" s="65"/>
      <c r="I6" s="65"/>
      <c r="J6" s="65"/>
      <c r="L6" s="3" t="s">
        <v>17</v>
      </c>
      <c r="M6" s="4">
        <f>M4+M5</f>
        <v>11000</v>
      </c>
    </row>
    <row r="7" spans="2:13" x14ac:dyDescent="0.4">
      <c r="B7" s="8" t="s">
        <v>147</v>
      </c>
      <c r="C7" s="70">
        <f>C4-C5-C6</f>
        <v>22200</v>
      </c>
      <c r="D7" s="71"/>
      <c r="E7" s="65" t="s">
        <v>99</v>
      </c>
      <c r="F7" s="65"/>
      <c r="G7" s="65"/>
      <c r="H7" s="65"/>
      <c r="I7" s="65"/>
      <c r="J7" s="65"/>
      <c r="L7" s="3" t="s">
        <v>129</v>
      </c>
      <c r="M7" s="34">
        <f>M3-(M4+M5)</f>
        <v>32200</v>
      </c>
    </row>
    <row r="8" spans="2:13" x14ac:dyDescent="0.4">
      <c r="B8" s="19" t="s">
        <v>100</v>
      </c>
      <c r="C8" s="63">
        <v>4154</v>
      </c>
      <c r="D8" s="64"/>
      <c r="E8" s="65"/>
      <c r="F8" s="65"/>
      <c r="G8" s="65"/>
      <c r="H8" s="65"/>
      <c r="I8" s="65"/>
      <c r="J8" s="65"/>
      <c r="L8" s="18"/>
      <c r="M8" s="46"/>
    </row>
    <row r="9" spans="2:13" x14ac:dyDescent="0.4">
      <c r="B9" s="8" t="s">
        <v>101</v>
      </c>
      <c r="C9" s="63">
        <v>2650</v>
      </c>
      <c r="D9" s="64"/>
      <c r="E9" s="65"/>
      <c r="F9" s="65"/>
      <c r="G9" s="65"/>
      <c r="H9" s="65"/>
      <c r="I9" s="65"/>
      <c r="J9" s="65"/>
      <c r="L9" s="18"/>
      <c r="M9" s="17"/>
    </row>
    <row r="10" spans="2:13" x14ac:dyDescent="0.4">
      <c r="B10" s="8" t="s">
        <v>102</v>
      </c>
      <c r="C10" s="63">
        <v>400</v>
      </c>
      <c r="D10" s="64"/>
      <c r="E10" s="65"/>
      <c r="F10" s="65"/>
      <c r="G10" s="65"/>
      <c r="H10" s="65"/>
      <c r="I10" s="65"/>
      <c r="J10" s="65"/>
      <c r="L10" s="18"/>
      <c r="M10" s="17"/>
    </row>
    <row r="11" spans="2:13" x14ac:dyDescent="0.4">
      <c r="B11" s="7" t="s">
        <v>8</v>
      </c>
      <c r="C11" s="79">
        <f>C6+C7+C8+C9+C10</f>
        <v>32404</v>
      </c>
      <c r="D11" s="80"/>
      <c r="E11" s="65"/>
      <c r="F11" s="65"/>
      <c r="G11" s="65"/>
      <c r="H11" s="65"/>
      <c r="I11" s="65"/>
      <c r="J11" s="65"/>
    </row>
    <row r="12" spans="2:13" x14ac:dyDescent="0.4">
      <c r="B12" s="7" t="s">
        <v>18</v>
      </c>
      <c r="C12" s="79">
        <v>14000</v>
      </c>
      <c r="D12" s="80"/>
      <c r="E12" s="65"/>
      <c r="F12" s="65"/>
      <c r="G12" s="65"/>
      <c r="H12" s="65"/>
      <c r="I12" s="65"/>
      <c r="J12" s="65"/>
    </row>
    <row r="13" spans="2:13" x14ac:dyDescent="0.4">
      <c r="B13" s="7" t="s">
        <v>133</v>
      </c>
      <c r="C13" s="79">
        <v>3800</v>
      </c>
      <c r="D13" s="80"/>
      <c r="E13" s="65"/>
      <c r="F13" s="65"/>
      <c r="G13" s="65"/>
      <c r="H13" s="65"/>
      <c r="I13" s="65"/>
      <c r="J13" s="65"/>
    </row>
    <row r="14" spans="2:13" x14ac:dyDescent="0.4">
      <c r="B14" s="7" t="s">
        <v>22</v>
      </c>
      <c r="C14" s="81">
        <f>C11+C12</f>
        <v>46404</v>
      </c>
      <c r="D14" s="82"/>
      <c r="E14" s="65"/>
      <c r="F14" s="65"/>
      <c r="G14" s="65"/>
      <c r="H14" s="65"/>
      <c r="I14" s="65"/>
      <c r="J14" s="65"/>
    </row>
    <row r="16" spans="2:13" x14ac:dyDescent="0.4">
      <c r="B16" s="84" t="s">
        <v>16</v>
      </c>
      <c r="C16" s="84"/>
      <c r="D16" s="84"/>
      <c r="E16" s="84"/>
      <c r="F16" s="84"/>
      <c r="G16" s="84"/>
      <c r="H16" s="84"/>
      <c r="I16" s="84"/>
      <c r="J16" s="84"/>
    </row>
    <row r="17" spans="2:11" x14ac:dyDescent="0.4">
      <c r="B17" s="84" t="s">
        <v>14</v>
      </c>
      <c r="C17" s="75" t="s">
        <v>31</v>
      </c>
      <c r="D17" s="76"/>
      <c r="E17" s="84" t="s">
        <v>24</v>
      </c>
      <c r="F17" s="84"/>
      <c r="G17" s="84"/>
      <c r="H17" s="84"/>
      <c r="I17" s="84"/>
      <c r="J17" s="84" t="s">
        <v>4</v>
      </c>
    </row>
    <row r="18" spans="2:11" x14ac:dyDescent="0.4">
      <c r="B18" s="84"/>
      <c r="C18" s="77"/>
      <c r="D18" s="78"/>
      <c r="E18" s="16" t="s">
        <v>32</v>
      </c>
      <c r="F18" s="54" t="s">
        <v>144</v>
      </c>
      <c r="G18" s="6" t="s">
        <v>143</v>
      </c>
      <c r="H18" s="6" t="s">
        <v>23</v>
      </c>
      <c r="I18" s="6" t="s">
        <v>141</v>
      </c>
      <c r="J18" s="84"/>
    </row>
    <row r="19" spans="2:11" x14ac:dyDescent="0.4">
      <c r="B19" s="84"/>
      <c r="C19" s="16" t="s">
        <v>29</v>
      </c>
      <c r="D19" s="16" t="s">
        <v>30</v>
      </c>
      <c r="E19" s="12">
        <f>C8+C9+C10</f>
        <v>7204</v>
      </c>
      <c r="F19" s="12">
        <f>C6</f>
        <v>3000</v>
      </c>
      <c r="G19" s="12">
        <f>C7</f>
        <v>22200</v>
      </c>
      <c r="H19" s="13">
        <f>C12</f>
        <v>14000</v>
      </c>
      <c r="I19" s="13">
        <f>C13</f>
        <v>3800</v>
      </c>
      <c r="J19" s="84"/>
    </row>
    <row r="20" spans="2:11" x14ac:dyDescent="0.4">
      <c r="B20" s="24" t="s">
        <v>11</v>
      </c>
      <c r="C20" s="25">
        <v>1000</v>
      </c>
      <c r="D20" s="26" t="s">
        <v>28</v>
      </c>
      <c r="E20" s="44">
        <f>E19-C20</f>
        <v>6204</v>
      </c>
      <c r="F20" s="9"/>
      <c r="G20" s="9"/>
      <c r="H20" s="10"/>
      <c r="I20" s="10"/>
      <c r="J20" s="14" t="s">
        <v>25</v>
      </c>
    </row>
    <row r="21" spans="2:11" x14ac:dyDescent="0.4">
      <c r="B21" s="24" t="s">
        <v>12</v>
      </c>
      <c r="C21" s="25">
        <f>M4-C20</f>
        <v>3300</v>
      </c>
      <c r="D21" s="26" t="s">
        <v>33</v>
      </c>
      <c r="E21" s="44">
        <f>E20-C21</f>
        <v>2904</v>
      </c>
      <c r="F21" s="9"/>
      <c r="G21" s="9"/>
      <c r="H21" s="10"/>
      <c r="I21" s="10"/>
      <c r="J21" s="14" t="s">
        <v>27</v>
      </c>
    </row>
    <row r="22" spans="2:11" x14ac:dyDescent="0.4">
      <c r="B22" s="35" t="s">
        <v>10</v>
      </c>
      <c r="C22" s="36">
        <f>M5</f>
        <v>6700</v>
      </c>
      <c r="D22" s="37" t="s">
        <v>34</v>
      </c>
      <c r="E22" s="44">
        <f>E21-(C22-I19)</f>
        <v>4</v>
      </c>
      <c r="F22" s="9"/>
      <c r="G22" s="9"/>
      <c r="H22" s="10"/>
      <c r="I22" s="45">
        <v>0</v>
      </c>
      <c r="J22" s="15" t="s">
        <v>142</v>
      </c>
    </row>
    <row r="23" spans="2:11" x14ac:dyDescent="0.4">
      <c r="B23" s="11" t="s">
        <v>13</v>
      </c>
      <c r="C23" s="9">
        <f>M7</f>
        <v>32200</v>
      </c>
      <c r="D23" s="23" t="s">
        <v>47</v>
      </c>
      <c r="E23" s="9"/>
      <c r="F23" s="44">
        <v>0</v>
      </c>
      <c r="G23" s="44">
        <f>(F19+G19)-(C23-H19)</f>
        <v>7000</v>
      </c>
      <c r="H23" s="45">
        <v>0</v>
      </c>
      <c r="I23" s="10"/>
      <c r="J23" s="15" t="s">
        <v>131</v>
      </c>
    </row>
    <row r="24" spans="2:11" x14ac:dyDescent="0.4">
      <c r="B24" s="8" t="s">
        <v>19</v>
      </c>
      <c r="C24" s="4">
        <v>600</v>
      </c>
      <c r="D24" s="23" t="s">
        <v>47</v>
      </c>
      <c r="E24" s="9"/>
      <c r="F24" s="9"/>
      <c r="G24" s="44">
        <f>G23-C24</f>
        <v>6400</v>
      </c>
      <c r="H24" s="10"/>
      <c r="I24" s="10"/>
      <c r="J24" s="15"/>
    </row>
    <row r="25" spans="2:11" x14ac:dyDescent="0.4">
      <c r="B25" s="8" t="s">
        <v>151</v>
      </c>
      <c r="C25" s="4">
        <v>180</v>
      </c>
      <c r="D25" s="23" t="s">
        <v>47</v>
      </c>
      <c r="E25" s="9"/>
      <c r="F25" s="9"/>
      <c r="G25" s="44">
        <f>G24-C25</f>
        <v>6220</v>
      </c>
      <c r="H25" s="10"/>
      <c r="I25" s="10"/>
      <c r="J25" s="15" t="s">
        <v>140</v>
      </c>
    </row>
    <row r="26" spans="2:11" x14ac:dyDescent="0.4">
      <c r="B26" s="8" t="s">
        <v>20</v>
      </c>
      <c r="C26" s="4">
        <v>200</v>
      </c>
      <c r="D26" s="23" t="s">
        <v>47</v>
      </c>
      <c r="E26" s="9"/>
      <c r="F26" s="9"/>
      <c r="G26" s="44">
        <f>G25-C26</f>
        <v>6020</v>
      </c>
      <c r="H26" s="10"/>
      <c r="I26" s="10"/>
      <c r="J26" s="15"/>
    </row>
    <row r="27" spans="2:11" x14ac:dyDescent="0.4">
      <c r="B27" s="8" t="s">
        <v>21</v>
      </c>
      <c r="C27" s="4">
        <v>800</v>
      </c>
      <c r="D27" s="23"/>
      <c r="E27" s="9"/>
      <c r="F27" s="9"/>
      <c r="G27" s="44">
        <f>G26-C27</f>
        <v>5220</v>
      </c>
      <c r="H27" s="10"/>
      <c r="I27" s="10"/>
      <c r="J27" s="15"/>
    </row>
    <row r="28" spans="2:11" x14ac:dyDescent="0.4">
      <c r="B28" s="21" t="s">
        <v>9</v>
      </c>
      <c r="C28" s="22">
        <f>SUM(C20:C27)</f>
        <v>44980</v>
      </c>
      <c r="D28" s="23"/>
      <c r="E28" s="5">
        <f>MIN(E19:E27)</f>
        <v>4</v>
      </c>
      <c r="F28" s="5"/>
      <c r="G28" s="5">
        <f>MIN(G19:G27)</f>
        <v>5220</v>
      </c>
      <c r="H28" s="5">
        <f>MIN(H19:H27)</f>
        <v>0</v>
      </c>
      <c r="I28" s="20">
        <f>MAX(I19:I27)</f>
        <v>3800</v>
      </c>
      <c r="J28" s="15"/>
    </row>
    <row r="29" spans="2:11" x14ac:dyDescent="0.4">
      <c r="B29" s="68" t="s">
        <v>26</v>
      </c>
      <c r="C29" s="83"/>
      <c r="D29" s="69"/>
      <c r="E29" s="72">
        <f>SUM(E28:H28)-I28</f>
        <v>1424</v>
      </c>
      <c r="F29" s="73"/>
      <c r="G29" s="73"/>
      <c r="H29" s="73"/>
      <c r="I29" s="74"/>
      <c r="J29" s="15" t="s">
        <v>132</v>
      </c>
      <c r="K29" s="2"/>
    </row>
    <row r="31" spans="2:11" x14ac:dyDescent="0.4">
      <c r="E31" s="2"/>
      <c r="F31" s="2"/>
      <c r="G31" s="2"/>
      <c r="H31" s="2"/>
      <c r="I31" s="2"/>
      <c r="J31" s="2"/>
    </row>
  </sheetData>
  <mergeCells count="33">
    <mergeCell ref="L2:M2"/>
    <mergeCell ref="B16:J16"/>
    <mergeCell ref="J17:J19"/>
    <mergeCell ref="B2:J2"/>
    <mergeCell ref="E3:J3"/>
    <mergeCell ref="E4:J4"/>
    <mergeCell ref="E5:J5"/>
    <mergeCell ref="E6:J6"/>
    <mergeCell ref="E7:J7"/>
    <mergeCell ref="E11:J11"/>
    <mergeCell ref="E12:J12"/>
    <mergeCell ref="E14:J14"/>
    <mergeCell ref="E17:I17"/>
    <mergeCell ref="B17:B19"/>
    <mergeCell ref="E9:J9"/>
    <mergeCell ref="E13:J13"/>
    <mergeCell ref="E29:I29"/>
    <mergeCell ref="C17:D18"/>
    <mergeCell ref="C9:D9"/>
    <mergeCell ref="C11:D11"/>
    <mergeCell ref="C12:D12"/>
    <mergeCell ref="C13:D13"/>
    <mergeCell ref="C14:D14"/>
    <mergeCell ref="B29:D29"/>
    <mergeCell ref="C10:D10"/>
    <mergeCell ref="E10:J10"/>
    <mergeCell ref="C8:D8"/>
    <mergeCell ref="E8:J8"/>
    <mergeCell ref="C6:D6"/>
    <mergeCell ref="C3:D3"/>
    <mergeCell ref="C4:D4"/>
    <mergeCell ref="C5:D5"/>
    <mergeCell ref="C7:D7"/>
  </mergeCells>
  <phoneticPr fontId="1" type="noConversion"/>
  <pageMargins left="0.25" right="0.25" top="0.75" bottom="0.75" header="0.3" footer="0.3"/>
  <pageSetup paperSize="9" scale="76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4"/>
  <sheetViews>
    <sheetView tabSelected="1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E29" sqref="E29"/>
    </sheetView>
  </sheetViews>
  <sheetFormatPr defaultColWidth="8.69921875" defaultRowHeight="13.2" x14ac:dyDescent="0.4"/>
  <cols>
    <col min="1" max="1" width="0.8984375" style="1" customWidth="1"/>
    <col min="2" max="2" width="9.8984375" style="41" customWidth="1"/>
    <col min="3" max="3" width="5.59765625" style="28" customWidth="1"/>
    <col min="4" max="4" width="12.59765625" style="28" customWidth="1"/>
    <col min="5" max="5" width="87.09765625" style="1" customWidth="1"/>
    <col min="6" max="6" width="11.09765625" style="28" customWidth="1"/>
    <col min="7" max="7" width="53.09765625" style="40" customWidth="1"/>
    <col min="8" max="16384" width="8.69921875" style="1"/>
  </cols>
  <sheetData>
    <row r="2" spans="2:7" s="28" customFormat="1" x14ac:dyDescent="0.4">
      <c r="B2" s="38" t="s">
        <v>30</v>
      </c>
      <c r="C2" s="31" t="s">
        <v>46</v>
      </c>
      <c r="D2" s="31" t="s">
        <v>64</v>
      </c>
      <c r="E2" s="27" t="s">
        <v>36</v>
      </c>
      <c r="F2" s="51" t="s">
        <v>127</v>
      </c>
      <c r="G2" s="38" t="s">
        <v>53</v>
      </c>
    </row>
    <row r="3" spans="2:7" x14ac:dyDescent="0.4">
      <c r="B3" s="48" t="s">
        <v>58</v>
      </c>
      <c r="C3" s="49"/>
      <c r="D3" s="49"/>
      <c r="E3" s="24" t="s">
        <v>38</v>
      </c>
      <c r="F3" s="52" t="s">
        <v>128</v>
      </c>
      <c r="G3" s="50"/>
    </row>
    <row r="4" spans="2:7" x14ac:dyDescent="0.4">
      <c r="B4" s="48" t="s">
        <v>59</v>
      </c>
      <c r="C4" s="49"/>
      <c r="D4" s="49"/>
      <c r="E4" s="24" t="s">
        <v>35</v>
      </c>
      <c r="F4" s="52" t="s">
        <v>128</v>
      </c>
      <c r="G4" s="50"/>
    </row>
    <row r="5" spans="2:7" x14ac:dyDescent="0.4">
      <c r="B5" s="48" t="s">
        <v>60</v>
      </c>
      <c r="C5" s="49"/>
      <c r="D5" s="49"/>
      <c r="E5" s="24" t="s">
        <v>41</v>
      </c>
      <c r="F5" s="52" t="s">
        <v>128</v>
      </c>
      <c r="G5" s="50"/>
    </row>
    <row r="6" spans="2:7" x14ac:dyDescent="0.4">
      <c r="B6" s="48" t="s">
        <v>61</v>
      </c>
      <c r="C6" s="49"/>
      <c r="D6" s="49"/>
      <c r="E6" s="24" t="s">
        <v>40</v>
      </c>
      <c r="F6" s="52" t="s">
        <v>128</v>
      </c>
      <c r="G6" s="50"/>
    </row>
    <row r="7" spans="2:7" x14ac:dyDescent="0.4">
      <c r="B7" s="48" t="s">
        <v>48</v>
      </c>
      <c r="C7" s="48"/>
      <c r="D7" s="48"/>
      <c r="E7" s="24" t="s">
        <v>39</v>
      </c>
      <c r="F7" s="52" t="s">
        <v>128</v>
      </c>
      <c r="G7" s="50"/>
    </row>
    <row r="8" spans="2:7" ht="92.4" x14ac:dyDescent="0.4">
      <c r="B8" s="48" t="s">
        <v>136</v>
      </c>
      <c r="C8" s="48"/>
      <c r="D8" s="48"/>
      <c r="E8" s="24" t="s">
        <v>42</v>
      </c>
      <c r="F8" s="52" t="s">
        <v>128</v>
      </c>
      <c r="G8" s="55" t="s">
        <v>130</v>
      </c>
    </row>
    <row r="9" spans="2:7" x14ac:dyDescent="0.4">
      <c r="B9" s="48" t="s">
        <v>137</v>
      </c>
      <c r="C9" s="48"/>
      <c r="D9" s="48"/>
      <c r="E9" s="24" t="s">
        <v>138</v>
      </c>
      <c r="F9" s="52" t="s">
        <v>128</v>
      </c>
      <c r="G9" s="55"/>
    </row>
    <row r="10" spans="2:7" s="56" customFormat="1" x14ac:dyDescent="0.4">
      <c r="B10" s="48" t="s">
        <v>125</v>
      </c>
      <c r="C10" s="52"/>
      <c r="D10" s="52"/>
      <c r="E10" s="24" t="s">
        <v>139</v>
      </c>
      <c r="F10" s="52" t="s">
        <v>128</v>
      </c>
      <c r="G10" s="50"/>
    </row>
    <row r="11" spans="2:7" x14ac:dyDescent="0.4">
      <c r="B11" s="48" t="s">
        <v>134</v>
      </c>
      <c r="C11" s="52"/>
      <c r="D11" s="52"/>
      <c r="E11" s="24" t="s">
        <v>135</v>
      </c>
      <c r="F11" s="52" t="s">
        <v>128</v>
      </c>
      <c r="G11" s="50"/>
    </row>
    <row r="12" spans="2:7" x14ac:dyDescent="0.4">
      <c r="B12" s="30" t="s">
        <v>177</v>
      </c>
      <c r="C12" s="33"/>
      <c r="D12" s="33" t="s">
        <v>104</v>
      </c>
      <c r="E12" s="19" t="s">
        <v>103</v>
      </c>
      <c r="F12" s="53"/>
      <c r="G12" s="39"/>
    </row>
    <row r="13" spans="2:7" x14ac:dyDescent="0.4">
      <c r="B13" s="30" t="s">
        <v>105</v>
      </c>
      <c r="C13" s="33"/>
      <c r="D13" s="33" t="s">
        <v>54</v>
      </c>
      <c r="E13" s="19" t="s">
        <v>95</v>
      </c>
      <c r="F13" s="53"/>
      <c r="G13" s="39"/>
    </row>
    <row r="14" spans="2:7" x14ac:dyDescent="0.4">
      <c r="B14" s="30"/>
      <c r="C14" s="33"/>
      <c r="D14" s="33" t="s">
        <v>63</v>
      </c>
      <c r="E14" s="19" t="s">
        <v>70</v>
      </c>
      <c r="F14" s="53"/>
      <c r="G14" s="39"/>
    </row>
    <row r="15" spans="2:7" x14ac:dyDescent="0.4">
      <c r="B15" s="30"/>
      <c r="C15" s="33"/>
      <c r="D15" s="32" t="s">
        <v>51</v>
      </c>
      <c r="E15" s="19" t="s">
        <v>97</v>
      </c>
      <c r="F15" s="53"/>
      <c r="G15" s="39"/>
    </row>
    <row r="16" spans="2:7" x14ac:dyDescent="0.4">
      <c r="B16" s="30"/>
      <c r="C16" s="33"/>
      <c r="D16" s="32" t="s">
        <v>51</v>
      </c>
      <c r="E16" s="19" t="s">
        <v>96</v>
      </c>
      <c r="F16" s="53"/>
      <c r="G16" s="39"/>
    </row>
    <row r="17" spans="2:7" x14ac:dyDescent="0.4">
      <c r="B17" s="30" t="s">
        <v>148</v>
      </c>
      <c r="C17" s="33"/>
      <c r="D17" s="32" t="s">
        <v>51</v>
      </c>
      <c r="E17" s="19" t="s">
        <v>149</v>
      </c>
      <c r="F17" s="53"/>
      <c r="G17" s="39"/>
    </row>
    <row r="18" spans="2:7" x14ac:dyDescent="0.4">
      <c r="B18" s="30" t="s">
        <v>126</v>
      </c>
      <c r="C18" s="33"/>
      <c r="D18" s="33" t="s">
        <v>65</v>
      </c>
      <c r="E18" s="19" t="s">
        <v>66</v>
      </c>
      <c r="F18" s="53"/>
      <c r="G18" s="39"/>
    </row>
    <row r="19" spans="2:7" x14ac:dyDescent="0.4">
      <c r="B19" s="30" t="s">
        <v>49</v>
      </c>
      <c r="C19" s="32" t="s">
        <v>50</v>
      </c>
      <c r="D19" s="32" t="s">
        <v>51</v>
      </c>
      <c r="E19" s="19" t="s">
        <v>62</v>
      </c>
      <c r="F19" s="53"/>
      <c r="G19" s="39"/>
    </row>
    <row r="20" spans="2:7" x14ac:dyDescent="0.4">
      <c r="B20" s="30"/>
      <c r="C20" s="32" t="s">
        <v>67</v>
      </c>
      <c r="D20" s="32" t="s">
        <v>52</v>
      </c>
      <c r="E20" s="19" t="s">
        <v>178</v>
      </c>
      <c r="F20" s="53"/>
      <c r="G20" s="39" t="s">
        <v>57</v>
      </c>
    </row>
    <row r="21" spans="2:7" x14ac:dyDescent="0.4">
      <c r="B21" s="30"/>
      <c r="C21" s="32"/>
      <c r="D21" s="32" t="s">
        <v>52</v>
      </c>
      <c r="E21" s="19" t="s">
        <v>55</v>
      </c>
      <c r="F21" s="53"/>
      <c r="G21" s="39"/>
    </row>
    <row r="22" spans="2:7" x14ac:dyDescent="0.4">
      <c r="B22" s="30"/>
      <c r="C22" s="32"/>
      <c r="D22" s="32" t="s">
        <v>52</v>
      </c>
      <c r="E22" s="19" t="s">
        <v>146</v>
      </c>
      <c r="F22" s="53"/>
      <c r="G22" s="39"/>
    </row>
    <row r="23" spans="2:7" x14ac:dyDescent="0.4">
      <c r="B23" s="30"/>
      <c r="C23" s="32"/>
      <c r="D23" s="32" t="s">
        <v>52</v>
      </c>
      <c r="E23" s="19" t="s">
        <v>56</v>
      </c>
      <c r="F23" s="53"/>
      <c r="G23" s="39" t="s">
        <v>57</v>
      </c>
    </row>
    <row r="24" spans="2:7" x14ac:dyDescent="0.4">
      <c r="B24" s="30"/>
      <c r="C24" s="32" t="s">
        <v>68</v>
      </c>
      <c r="D24" s="32" t="s">
        <v>51</v>
      </c>
      <c r="E24" s="19" t="s">
        <v>69</v>
      </c>
      <c r="F24" s="53"/>
      <c r="G24" s="39"/>
    </row>
    <row r="25" spans="2:7" x14ac:dyDescent="0.4">
      <c r="B25" s="30"/>
      <c r="C25" s="32" t="s">
        <v>74</v>
      </c>
      <c r="D25" s="32" t="s">
        <v>72</v>
      </c>
      <c r="E25" s="19" t="s">
        <v>71</v>
      </c>
      <c r="F25" s="53"/>
      <c r="G25" s="39"/>
    </row>
    <row r="26" spans="2:7" x14ac:dyDescent="0.4">
      <c r="B26" s="30"/>
      <c r="C26" s="32"/>
      <c r="D26" s="32" t="s">
        <v>72</v>
      </c>
      <c r="E26" s="19" t="s">
        <v>73</v>
      </c>
      <c r="F26" s="53"/>
      <c r="G26" s="39"/>
    </row>
    <row r="27" spans="2:7" x14ac:dyDescent="0.4">
      <c r="B27" s="30"/>
      <c r="C27" s="32"/>
      <c r="D27" s="32" t="s">
        <v>72</v>
      </c>
      <c r="E27" s="19" t="s">
        <v>180</v>
      </c>
      <c r="F27" s="53"/>
      <c r="G27" s="39"/>
    </row>
    <row r="28" spans="2:7" x14ac:dyDescent="0.4">
      <c r="B28" s="30"/>
      <c r="C28" s="32"/>
      <c r="D28" s="32" t="s">
        <v>72</v>
      </c>
      <c r="E28" s="19" t="s">
        <v>77</v>
      </c>
      <c r="F28" s="53"/>
      <c r="G28" s="39"/>
    </row>
    <row r="29" spans="2:7" x14ac:dyDescent="0.4">
      <c r="B29" s="30"/>
      <c r="C29" s="32" t="s">
        <v>75</v>
      </c>
      <c r="D29" s="32" t="s">
        <v>76</v>
      </c>
      <c r="E29" s="19" t="s">
        <v>179</v>
      </c>
      <c r="F29" s="53"/>
      <c r="G29" s="39"/>
    </row>
    <row r="30" spans="2:7" x14ac:dyDescent="0.4">
      <c r="B30" s="30"/>
      <c r="C30" s="32"/>
      <c r="D30" s="32" t="s">
        <v>76</v>
      </c>
      <c r="E30" s="19" t="s">
        <v>78</v>
      </c>
      <c r="F30" s="53"/>
      <c r="G30" s="39"/>
    </row>
    <row r="31" spans="2:7" x14ac:dyDescent="0.4">
      <c r="B31" s="30"/>
      <c r="C31" s="32"/>
      <c r="D31" s="32" t="s">
        <v>76</v>
      </c>
      <c r="E31" s="19" t="s">
        <v>79</v>
      </c>
      <c r="F31" s="53"/>
      <c r="G31" s="39"/>
    </row>
    <row r="32" spans="2:7" x14ac:dyDescent="0.4">
      <c r="B32" s="30"/>
      <c r="C32" s="32" t="s">
        <v>80</v>
      </c>
      <c r="D32" s="32" t="s">
        <v>81</v>
      </c>
      <c r="E32" s="19" t="s">
        <v>82</v>
      </c>
      <c r="F32" s="53"/>
      <c r="G32" s="39"/>
    </row>
    <row r="33" spans="2:7" x14ac:dyDescent="0.4">
      <c r="B33" s="30"/>
      <c r="C33" s="32"/>
      <c r="D33" s="32" t="s">
        <v>81</v>
      </c>
      <c r="E33" s="19" t="s">
        <v>83</v>
      </c>
      <c r="F33" s="53"/>
      <c r="G33" s="39"/>
    </row>
    <row r="34" spans="2:7" x14ac:dyDescent="0.4">
      <c r="B34" s="30"/>
      <c r="C34" s="32" t="s">
        <v>86</v>
      </c>
      <c r="D34" s="32" t="s">
        <v>87</v>
      </c>
      <c r="E34" s="19" t="s">
        <v>88</v>
      </c>
      <c r="F34" s="53"/>
      <c r="G34" s="39"/>
    </row>
    <row r="35" spans="2:7" x14ac:dyDescent="0.4">
      <c r="B35" s="30"/>
      <c r="C35" s="32" t="s">
        <v>89</v>
      </c>
      <c r="D35" s="32" t="s">
        <v>54</v>
      </c>
      <c r="E35" s="19" t="s">
        <v>94</v>
      </c>
      <c r="F35" s="53"/>
      <c r="G35" s="39" t="s">
        <v>57</v>
      </c>
    </row>
    <row r="36" spans="2:7" x14ac:dyDescent="0.4">
      <c r="B36" s="30"/>
      <c r="C36" s="32"/>
      <c r="D36" s="32" t="s">
        <v>54</v>
      </c>
      <c r="E36" s="19" t="s">
        <v>90</v>
      </c>
      <c r="F36" s="53"/>
      <c r="G36" s="39"/>
    </row>
    <row r="37" spans="2:7" x14ac:dyDescent="0.4">
      <c r="B37" s="30"/>
      <c r="C37" s="32" t="s">
        <v>91</v>
      </c>
      <c r="D37" s="32" t="s">
        <v>92</v>
      </c>
      <c r="E37" s="19" t="s">
        <v>93</v>
      </c>
      <c r="F37" s="53"/>
      <c r="G37" s="39"/>
    </row>
    <row r="38" spans="2:7" x14ac:dyDescent="0.4">
      <c r="B38" s="30"/>
      <c r="C38" s="42">
        <v>0.70833333333333337</v>
      </c>
      <c r="D38" s="32" t="s">
        <v>85</v>
      </c>
      <c r="E38" s="19" t="s">
        <v>84</v>
      </c>
      <c r="F38" s="53"/>
      <c r="G38" s="39"/>
    </row>
    <row r="39" spans="2:7" x14ac:dyDescent="0.4">
      <c r="B39" s="30"/>
      <c r="C39" s="33"/>
      <c r="D39" s="33"/>
      <c r="E39" s="19"/>
      <c r="F39" s="53"/>
      <c r="G39" s="39"/>
    </row>
    <row r="40" spans="2:7" x14ac:dyDescent="0.4">
      <c r="B40" s="30"/>
      <c r="C40" s="33"/>
      <c r="D40" s="33"/>
      <c r="E40" s="19"/>
      <c r="F40" s="53"/>
      <c r="G40" s="39"/>
    </row>
    <row r="41" spans="2:7" x14ac:dyDescent="0.4">
      <c r="B41" s="30"/>
      <c r="C41" s="33"/>
      <c r="D41" s="33"/>
      <c r="E41" s="19"/>
      <c r="F41" s="53"/>
      <c r="G41" s="39"/>
    </row>
    <row r="42" spans="2:7" x14ac:dyDescent="0.4">
      <c r="B42" s="30"/>
      <c r="C42" s="33"/>
      <c r="D42" s="33"/>
      <c r="E42" s="19"/>
      <c r="F42" s="53"/>
      <c r="G42" s="39"/>
    </row>
    <row r="43" spans="2:7" x14ac:dyDescent="0.4">
      <c r="B43" s="30"/>
      <c r="C43" s="33"/>
      <c r="D43" s="33"/>
      <c r="E43" s="19"/>
      <c r="F43" s="53"/>
      <c r="G43" s="39"/>
    </row>
    <row r="44" spans="2:7" x14ac:dyDescent="0.4">
      <c r="B44" s="30"/>
      <c r="C44" s="33"/>
      <c r="D44" s="33"/>
      <c r="E44" s="19"/>
      <c r="F44" s="53"/>
      <c r="G44" s="39"/>
    </row>
  </sheetData>
  <autoFilter ref="B2:G2"/>
  <phoneticPr fontId="1" type="noConversion"/>
  <dataValidations count="1">
    <dataValidation type="list" allowBlank="1" showInputMessage="1" showErrorMessage="1" sqref="F3:F44">
      <formula1>"Y,N"</formula1>
    </dataValidation>
  </dataValidations>
  <pageMargins left="0.25" right="0.25" top="0.75" bottom="0.75" header="0.3" footer="0.3"/>
  <pageSetup paperSize="9" scale="71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9"/>
  <sheetViews>
    <sheetView workbookViewId="0">
      <selection activeCell="A4" sqref="A4:XFD4"/>
    </sheetView>
  </sheetViews>
  <sheetFormatPr defaultColWidth="8.69921875" defaultRowHeight="13.2" x14ac:dyDescent="0.4"/>
  <cols>
    <col min="1" max="1" width="3.59765625" style="1" customWidth="1"/>
    <col min="2" max="2" width="8.3984375" style="28" customWidth="1"/>
    <col min="3" max="3" width="31.8984375" style="1" customWidth="1"/>
    <col min="4" max="4" width="7.5" style="1" bestFit="1" customWidth="1"/>
    <col min="5" max="5" width="5.19921875" style="2" customWidth="1"/>
    <col min="6" max="6" width="7.3984375" style="2" bestFit="1" customWidth="1"/>
    <col min="7" max="7" width="7.3984375" style="2" customWidth="1"/>
    <col min="8" max="8" width="9" style="61" customWidth="1"/>
    <col min="9" max="9" width="60.5" style="1" customWidth="1"/>
    <col min="10" max="16384" width="8.69921875" style="1"/>
  </cols>
  <sheetData>
    <row r="2" spans="2:9" s="28" customFormat="1" x14ac:dyDescent="0.4">
      <c r="B2" s="57" t="s">
        <v>153</v>
      </c>
      <c r="C2" s="27" t="s">
        <v>14</v>
      </c>
      <c r="D2" s="43" t="s">
        <v>111</v>
      </c>
      <c r="E2" s="29" t="s">
        <v>37</v>
      </c>
      <c r="F2" s="29" t="s">
        <v>2</v>
      </c>
      <c r="G2" s="29" t="s">
        <v>150</v>
      </c>
      <c r="H2" s="29" t="s">
        <v>161</v>
      </c>
      <c r="I2" s="29" t="s">
        <v>116</v>
      </c>
    </row>
    <row r="3" spans="2:9" ht="13.2" customHeight="1" x14ac:dyDescent="0.4">
      <c r="B3" s="53" t="s">
        <v>154</v>
      </c>
      <c r="C3" s="19" t="s">
        <v>44</v>
      </c>
      <c r="D3" s="4">
        <v>100</v>
      </c>
      <c r="E3" s="4">
        <v>100</v>
      </c>
      <c r="F3" s="4">
        <v>100</v>
      </c>
      <c r="G3" s="4">
        <f>IFERROR( (E3-F3), "")</f>
        <v>0</v>
      </c>
      <c r="H3" s="60" t="s">
        <v>162</v>
      </c>
      <c r="I3" s="58" t="s">
        <v>160</v>
      </c>
    </row>
    <row r="4" spans="2:9" ht="13.2" customHeight="1" x14ac:dyDescent="0.4">
      <c r="B4" s="53" t="s">
        <v>154</v>
      </c>
      <c r="C4" s="19" t="s">
        <v>106</v>
      </c>
      <c r="D4" s="4">
        <v>50</v>
      </c>
      <c r="E4" s="4">
        <v>47</v>
      </c>
      <c r="F4" s="4">
        <v>7</v>
      </c>
      <c r="G4" s="4">
        <f t="shared" ref="G4:G20" si="0">IFERROR( (E4-F4), "")</f>
        <v>40</v>
      </c>
      <c r="H4" s="60" t="s">
        <v>163</v>
      </c>
      <c r="I4" s="58" t="s">
        <v>157</v>
      </c>
    </row>
    <row r="5" spans="2:9" ht="13.2" customHeight="1" x14ac:dyDescent="0.4">
      <c r="B5" s="53" t="s">
        <v>154</v>
      </c>
      <c r="C5" s="19" t="s">
        <v>107</v>
      </c>
      <c r="D5" s="4">
        <v>10</v>
      </c>
      <c r="E5" s="4"/>
      <c r="F5" s="4"/>
      <c r="G5" s="4"/>
      <c r="H5" s="60" t="s">
        <v>164</v>
      </c>
      <c r="I5" s="58"/>
    </row>
    <row r="6" spans="2:9" ht="13.2" customHeight="1" x14ac:dyDescent="0.4">
      <c r="B6" s="53" t="s">
        <v>154</v>
      </c>
      <c r="C6" s="19" t="s">
        <v>118</v>
      </c>
      <c r="D6" s="4">
        <v>10</v>
      </c>
      <c r="E6" s="4"/>
      <c r="F6" s="4"/>
      <c r="G6" s="4"/>
      <c r="H6" s="60" t="s">
        <v>164</v>
      </c>
      <c r="I6" s="58"/>
    </row>
    <row r="7" spans="2:9" ht="13.2" customHeight="1" x14ac:dyDescent="0.4">
      <c r="B7" s="53" t="s">
        <v>154</v>
      </c>
      <c r="C7" s="19" t="s">
        <v>108</v>
      </c>
      <c r="D7" s="4">
        <v>10</v>
      </c>
      <c r="E7" s="4"/>
      <c r="F7" s="4"/>
      <c r="G7" s="4"/>
      <c r="H7" s="60" t="s">
        <v>164</v>
      </c>
      <c r="I7" s="58"/>
    </row>
    <row r="8" spans="2:9" ht="13.2" customHeight="1" x14ac:dyDescent="0.4">
      <c r="B8" s="53" t="s">
        <v>154</v>
      </c>
      <c r="C8" s="19" t="s">
        <v>109</v>
      </c>
      <c r="D8" s="4">
        <v>20</v>
      </c>
      <c r="E8" s="4"/>
      <c r="F8" s="4"/>
      <c r="G8" s="4"/>
      <c r="H8" s="60" t="s">
        <v>165</v>
      </c>
      <c r="I8" s="58"/>
    </row>
    <row r="9" spans="2:9" ht="13.2" customHeight="1" x14ac:dyDescent="0.4">
      <c r="B9" s="53" t="s">
        <v>154</v>
      </c>
      <c r="C9" s="19" t="s">
        <v>110</v>
      </c>
      <c r="D9" s="4">
        <v>50</v>
      </c>
      <c r="E9" s="4"/>
      <c r="F9" s="4"/>
      <c r="G9" s="4"/>
      <c r="H9" s="60" t="s">
        <v>166</v>
      </c>
      <c r="I9" s="58"/>
    </row>
    <row r="10" spans="2:9" ht="13.2" customHeight="1" x14ac:dyDescent="0.4">
      <c r="B10" s="53" t="s">
        <v>154</v>
      </c>
      <c r="C10" s="19" t="s">
        <v>113</v>
      </c>
      <c r="D10" s="4">
        <v>70</v>
      </c>
      <c r="E10" s="4"/>
      <c r="F10" s="4"/>
      <c r="G10" s="4"/>
      <c r="H10" s="60" t="s">
        <v>166</v>
      </c>
      <c r="I10" s="58"/>
    </row>
    <row r="11" spans="2:9" ht="13.2" customHeight="1" x14ac:dyDescent="0.4">
      <c r="B11" s="53" t="s">
        <v>154</v>
      </c>
      <c r="C11" s="19" t="s">
        <v>120</v>
      </c>
      <c r="D11" s="4">
        <v>40</v>
      </c>
      <c r="E11" s="4">
        <v>35</v>
      </c>
      <c r="F11" s="4">
        <v>5</v>
      </c>
      <c r="G11" s="4">
        <f t="shared" si="0"/>
        <v>30</v>
      </c>
      <c r="H11" s="60" t="s">
        <v>171</v>
      </c>
      <c r="I11" s="58" t="s">
        <v>158</v>
      </c>
    </row>
    <row r="12" spans="2:9" ht="13.2" customHeight="1" x14ac:dyDescent="0.4">
      <c r="B12" s="53" t="s">
        <v>154</v>
      </c>
      <c r="C12" s="19" t="s">
        <v>121</v>
      </c>
      <c r="D12" s="4">
        <v>15</v>
      </c>
      <c r="E12" s="4"/>
      <c r="F12" s="4"/>
      <c r="G12" s="4"/>
      <c r="H12" s="60"/>
      <c r="I12" s="59" t="s">
        <v>117</v>
      </c>
    </row>
    <row r="13" spans="2:9" ht="13.2" customHeight="1" x14ac:dyDescent="0.4">
      <c r="B13" s="53" t="s">
        <v>154</v>
      </c>
      <c r="C13" s="19" t="s">
        <v>122</v>
      </c>
      <c r="D13" s="4">
        <v>9</v>
      </c>
      <c r="E13" s="4">
        <v>9</v>
      </c>
      <c r="F13" s="4">
        <v>9</v>
      </c>
      <c r="G13" s="4">
        <f t="shared" si="0"/>
        <v>0</v>
      </c>
      <c r="H13" s="60" t="s">
        <v>169</v>
      </c>
      <c r="I13" s="59"/>
    </row>
    <row r="14" spans="2:9" ht="13.2" customHeight="1" x14ac:dyDescent="0.4">
      <c r="B14" s="53" t="s">
        <v>154</v>
      </c>
      <c r="C14" s="19" t="s">
        <v>115</v>
      </c>
      <c r="D14" s="4">
        <v>2</v>
      </c>
      <c r="E14" s="4"/>
      <c r="F14" s="4"/>
      <c r="G14" s="4"/>
      <c r="H14" s="60" t="s">
        <v>164</v>
      </c>
      <c r="I14" s="58"/>
    </row>
    <row r="15" spans="2:9" ht="13.2" customHeight="1" x14ac:dyDescent="0.4">
      <c r="B15" s="53" t="s">
        <v>154</v>
      </c>
      <c r="C15" s="19" t="s">
        <v>119</v>
      </c>
      <c r="D15" s="4">
        <v>20</v>
      </c>
      <c r="E15" s="4"/>
      <c r="F15" s="4"/>
      <c r="G15" s="4"/>
      <c r="H15" s="60" t="s">
        <v>167</v>
      </c>
      <c r="I15" s="58"/>
    </row>
    <row r="16" spans="2:9" ht="13.2" customHeight="1" x14ac:dyDescent="0.4">
      <c r="B16" s="53" t="s">
        <v>154</v>
      </c>
      <c r="C16" s="19" t="s">
        <v>45</v>
      </c>
      <c r="D16" s="4">
        <v>50</v>
      </c>
      <c r="E16" s="4">
        <v>50</v>
      </c>
      <c r="F16" s="4">
        <v>50</v>
      </c>
      <c r="G16" s="4">
        <f t="shared" si="0"/>
        <v>0</v>
      </c>
      <c r="H16" s="60" t="s">
        <v>162</v>
      </c>
      <c r="I16" s="58" t="s">
        <v>159</v>
      </c>
    </row>
    <row r="17" spans="2:9" ht="13.2" customHeight="1" x14ac:dyDescent="0.4">
      <c r="B17" s="53" t="s">
        <v>154</v>
      </c>
      <c r="C17" s="19" t="s">
        <v>112</v>
      </c>
      <c r="D17" s="4">
        <v>3</v>
      </c>
      <c r="E17" s="4"/>
      <c r="F17" s="4"/>
      <c r="G17" s="4"/>
      <c r="H17" s="60" t="s">
        <v>168</v>
      </c>
      <c r="I17" s="58"/>
    </row>
    <row r="18" spans="2:9" ht="13.2" customHeight="1" x14ac:dyDescent="0.4">
      <c r="B18" s="53" t="s">
        <v>154</v>
      </c>
      <c r="C18" s="19" t="s">
        <v>123</v>
      </c>
      <c r="D18" s="4">
        <v>1</v>
      </c>
      <c r="E18" s="4"/>
      <c r="F18" s="4"/>
      <c r="G18" s="4"/>
      <c r="H18" s="60" t="s">
        <v>170</v>
      </c>
      <c r="I18" s="58"/>
    </row>
    <row r="19" spans="2:9" ht="13.2" customHeight="1" x14ac:dyDescent="0.4">
      <c r="B19" s="53" t="s">
        <v>154</v>
      </c>
      <c r="C19" s="19" t="s">
        <v>114</v>
      </c>
      <c r="D19" s="4">
        <v>10</v>
      </c>
      <c r="E19" s="4"/>
      <c r="F19" s="4"/>
      <c r="G19" s="4"/>
      <c r="H19" s="60" t="s">
        <v>164</v>
      </c>
      <c r="I19" s="59" t="s">
        <v>124</v>
      </c>
    </row>
    <row r="20" spans="2:9" ht="13.2" customHeight="1" x14ac:dyDescent="0.4">
      <c r="B20" s="53" t="s">
        <v>155</v>
      </c>
      <c r="C20" s="19" t="s">
        <v>152</v>
      </c>
      <c r="D20" s="4">
        <v>180</v>
      </c>
      <c r="E20" s="4">
        <v>135</v>
      </c>
      <c r="F20" s="4">
        <v>10</v>
      </c>
      <c r="G20" s="4">
        <f t="shared" si="0"/>
        <v>125</v>
      </c>
      <c r="H20" s="60"/>
      <c r="I20" s="58" t="s">
        <v>156</v>
      </c>
    </row>
    <row r="21" spans="2:9" ht="13.2" customHeight="1" x14ac:dyDescent="0.4">
      <c r="B21" s="53"/>
      <c r="C21" s="19"/>
      <c r="D21" s="4"/>
      <c r="E21" s="4"/>
      <c r="F21" s="4"/>
      <c r="G21" s="4"/>
      <c r="H21" s="60"/>
      <c r="I21" s="58"/>
    </row>
    <row r="22" spans="2:9" ht="13.2" customHeight="1" x14ac:dyDescent="0.4">
      <c r="B22" s="53"/>
      <c r="C22" s="19"/>
      <c r="D22" s="4"/>
      <c r="E22" s="4"/>
      <c r="F22" s="4"/>
      <c r="G22" s="4"/>
      <c r="H22" s="60"/>
      <c r="I22" s="58"/>
    </row>
    <row r="23" spans="2:9" ht="13.2" customHeight="1" x14ac:dyDescent="0.4">
      <c r="B23" s="53"/>
      <c r="C23" s="19"/>
      <c r="D23" s="4"/>
      <c r="E23" s="4"/>
      <c r="F23" s="4"/>
      <c r="G23" s="4"/>
      <c r="H23" s="60"/>
      <c r="I23" s="58"/>
    </row>
    <row r="24" spans="2:9" ht="13.2" customHeight="1" x14ac:dyDescent="0.4">
      <c r="B24" s="53"/>
      <c r="C24" s="19"/>
      <c r="D24" s="4"/>
      <c r="E24" s="4"/>
      <c r="F24" s="4"/>
      <c r="G24" s="4"/>
      <c r="H24" s="60"/>
      <c r="I24" s="58"/>
    </row>
    <row r="25" spans="2:9" ht="13.2" customHeight="1" x14ac:dyDescent="0.4">
      <c r="B25" s="53"/>
      <c r="C25" s="19"/>
      <c r="D25" s="4"/>
      <c r="E25" s="4"/>
      <c r="F25" s="4"/>
      <c r="G25" s="4"/>
      <c r="H25" s="60"/>
      <c r="I25" s="58"/>
    </row>
    <row r="26" spans="2:9" ht="13.2" customHeight="1" x14ac:dyDescent="0.4">
      <c r="B26" s="53"/>
      <c r="C26" s="19"/>
      <c r="D26" s="4"/>
      <c r="E26" s="4"/>
      <c r="F26" s="4"/>
      <c r="G26" s="4"/>
      <c r="H26" s="60"/>
      <c r="I26" s="58"/>
    </row>
    <row r="27" spans="2:9" ht="13.2" customHeight="1" x14ac:dyDescent="0.4">
      <c r="B27" s="53"/>
      <c r="C27" s="19"/>
      <c r="D27" s="4"/>
      <c r="E27" s="4"/>
      <c r="F27" s="4"/>
      <c r="G27" s="4"/>
      <c r="H27" s="60"/>
      <c r="I27" s="58"/>
    </row>
    <row r="28" spans="2:9" ht="13.2" customHeight="1" x14ac:dyDescent="0.4">
      <c r="B28" s="53"/>
      <c r="C28" s="19"/>
      <c r="D28" s="4"/>
      <c r="E28" s="4"/>
      <c r="F28" s="4"/>
      <c r="G28" s="4"/>
      <c r="H28" s="60"/>
      <c r="I28" s="58"/>
    </row>
    <row r="29" spans="2:9" x14ac:dyDescent="0.4">
      <c r="B29" s="68" t="s">
        <v>43</v>
      </c>
      <c r="C29" s="69"/>
      <c r="D29" s="12">
        <f>SUM(D3:D28)</f>
        <v>650</v>
      </c>
      <c r="E29" s="12">
        <f>SUM(E3:E28)</f>
        <v>376</v>
      </c>
      <c r="F29" s="12">
        <f>SUM(F3:F28)</f>
        <v>181</v>
      </c>
      <c r="G29" s="12">
        <f>SUM(G3:G28)</f>
        <v>195</v>
      </c>
      <c r="H29" s="29"/>
      <c r="I29" s="58"/>
    </row>
  </sheetData>
  <mergeCells count="1">
    <mergeCell ref="B29:C29"/>
  </mergeCells>
  <phoneticPr fontId="1" type="noConversion"/>
  <hyperlinks>
    <hyperlink ref="I12" display="https://smartstore.naver.com/mosdurn/products/4674994157?n_media=11068&amp;n_rank=9&amp;n_ad_group=grp-a001-02-000000012700595&amp;n_ad=nad-a001-02-000000075516132&amp;n_campaign_type=2&amp;n_mall_pid=4674994157&amp;NaPm=ct%3Dk5jivukw%7Cci%3D0zi0000UVM9skAY7FLpP%7Ctr%3Dpla%7Chk%"/>
    <hyperlink ref="I19" r:id="rId1"/>
  </hyperlinks>
  <pageMargins left="0.25" right="0.25" top="0.75" bottom="0.75" header="0.3" footer="0.3"/>
  <pageSetup paperSize="9" scale="97" orientation="landscape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R2:R6"/>
  <sheetViews>
    <sheetView topLeftCell="A4" zoomScale="90" zoomScaleNormal="90" workbookViewId="0">
      <selection activeCell="V17" sqref="V17"/>
    </sheetView>
  </sheetViews>
  <sheetFormatPr defaultColWidth="8.69921875" defaultRowHeight="13.2" x14ac:dyDescent="0.4"/>
  <cols>
    <col min="1" max="1" width="1.69921875" style="1" customWidth="1"/>
    <col min="2" max="16384" width="8.69921875" style="1"/>
  </cols>
  <sheetData>
    <row r="2" spans="18:18" x14ac:dyDescent="0.4">
      <c r="R2" s="62" t="s">
        <v>176</v>
      </c>
    </row>
    <row r="3" spans="18:18" x14ac:dyDescent="0.4">
      <c r="R3" s="1" t="s">
        <v>172</v>
      </c>
    </row>
    <row r="4" spans="18:18" x14ac:dyDescent="0.4">
      <c r="R4" s="1" t="s">
        <v>173</v>
      </c>
    </row>
    <row r="5" spans="18:18" x14ac:dyDescent="0.4">
      <c r="R5" s="1" t="s">
        <v>174</v>
      </c>
    </row>
    <row r="6" spans="18:18" x14ac:dyDescent="0.4">
      <c r="R6" s="1" t="s">
        <v>175</v>
      </c>
    </row>
  </sheetData>
  <phoneticPr fontId="1" type="noConversion"/>
  <pageMargins left="0.25" right="0.25" top="0.75" bottom="0.75" header="0.3" footer="0.3"/>
  <pageSetup paperSize="9" scale="72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01.자금계획</vt:lpstr>
      <vt:lpstr>02.일정</vt:lpstr>
      <vt:lpstr>03.가전가구및이사비용</vt:lpstr>
      <vt:lpstr>04.이사구조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jysn007</dc:creator>
  <cp:lastModifiedBy>jysn007</cp:lastModifiedBy>
  <cp:lastPrinted>2020-02-15T07:03:28Z</cp:lastPrinted>
  <dcterms:created xsi:type="dcterms:W3CDTF">2019-11-14T10:11:28Z</dcterms:created>
  <dcterms:modified xsi:type="dcterms:W3CDTF">2020-02-28T11:06:06Z</dcterms:modified>
</cp:coreProperties>
</file>