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roussel\Documents\GitHub\Awa_Stages\Data Excel\"/>
    </mc:Choice>
  </mc:AlternateContent>
  <bookViews>
    <workbookView xWindow="0" yWindow="0" windowWidth="19200" windowHeight="7050"/>
  </bookViews>
  <sheets>
    <sheet name="Feuil1" sheetId="1" r:id="rId1"/>
  </sheets>
  <definedNames>
    <definedName name="LiftedHestonVolSurface" localSheetId="0">Feuil1!$A$1:$QO$1</definedName>
    <definedName name="LiftedHestonVolSurface_1" localSheetId="0">Feuil1!$B$3:$T$26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S2" i="1"/>
  <c r="R2" i="1"/>
  <c r="Q2" i="1"/>
  <c r="P2" i="1"/>
  <c r="O2" i="1"/>
  <c r="N2" i="1"/>
  <c r="M2" i="1"/>
  <c r="L2" i="1"/>
  <c r="J2" i="1"/>
  <c r="I2" i="1"/>
  <c r="H2" i="1"/>
  <c r="G2" i="1"/>
  <c r="F2" i="1"/>
  <c r="E2" i="1"/>
  <c r="D2" i="1"/>
  <c r="C2" i="1"/>
  <c r="B2" i="1"/>
</calcChain>
</file>

<file path=xl/connections.xml><?xml version="1.0" encoding="utf-8"?>
<connections xmlns="http://schemas.openxmlformats.org/spreadsheetml/2006/main">
  <connection id="1" name="LiftedHestonVolSurface" type="6" refreshedVersion="6" background="1" saveData="1">
    <textPr codePage="850" sourceFile="C:\Users\lroussel\Documents\GitHub\Awa_Stages\Library\repos\Math\LiftedHestonVolSurface.txt" decimal="," thousands=" " comma="1">
      <textFields count="3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iftedHestonVolSurface1" type="6" refreshedVersion="6" background="1" saveData="1">
    <textPr codePage="850" sourceFile="C:\Users\lroussel\Documents\GitHub\Awa_Stages\Library\repos\Math\LiftedHestonVolSurface.txt" decimal="," thousands=" 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<sst xmlns="http://schemas.openxmlformats.org/spreadsheetml/2006/main" count="476" uniqueCount="77">
  <si>
    <t>fake name</t>
  </si>
  <si>
    <t>0.00048852</t>
  </si>
  <si>
    <t>0.0683359</t>
  </si>
  <si>
    <t>0.117294</t>
  </si>
  <si>
    <t>0.0380132</t>
  </si>
  <si>
    <t>0.0716902</t>
  </si>
  <si>
    <t>0.0784623</t>
  </si>
  <si>
    <t>0.0795994</t>
  </si>
  <si>
    <t>0.096947</t>
  </si>
  <si>
    <t>0.201173</t>
  </si>
  <si>
    <t>0.0672225</t>
  </si>
  <si>
    <t>0.0454313</t>
  </si>
  <si>
    <t>0.0605904</t>
  </si>
  <si>
    <t>0.0443651</t>
  </si>
  <si>
    <t>0.0661114</t>
  </si>
  <si>
    <t>0.0694517</t>
  </si>
  <si>
    <t>0.0841715</t>
  </si>
  <si>
    <t>0.127133</t>
  </si>
  <si>
    <t>0.165623</t>
  </si>
  <si>
    <t>0.06169</t>
  </si>
  <si>
    <t>0.0638961</t>
  </si>
  <si>
    <t>0.166952</t>
  </si>
  <si>
    <t>0.0306995</t>
  </si>
  <si>
    <t>0.129619</t>
  </si>
  <si>
    <t>0.0573051</t>
  </si>
  <si>
    <t>0.0750656</t>
  </si>
  <si>
    <t>0.159027</t>
  </si>
  <si>
    <t>0.152504</t>
  </si>
  <si>
    <t>0.035913</t>
  </si>
  <si>
    <t>0.139677</t>
  </si>
  <si>
    <t>0.0830249</t>
  </si>
  <si>
    <t>0.0887826</t>
  </si>
  <si>
    <t>0.0922667</t>
  </si>
  <si>
    <t>0.059493</t>
  </si>
  <si>
    <t>0.107626</t>
  </si>
  <si>
    <t>0.0853206</t>
  </si>
  <si>
    <t>0.0946018</t>
  </si>
  <si>
    <t>0.0497181</t>
  </si>
  <si>
    <t>0.0540401</t>
  </si>
  <si>
    <t>0.0773277</t>
  </si>
  <si>
    <t>0.0864721</t>
  </si>
  <si>
    <t>0.0562145</t>
  </si>
  <si>
    <t>0.0486431</t>
  </si>
  <si>
    <t>0.0551262</t>
  </si>
  <si>
    <t>0.0348661</t>
  </si>
  <si>
    <t>0.0475703</t>
  </si>
  <si>
    <t>0.0627919</t>
  </si>
  <si>
    <t>0.0275966</t>
  </si>
  <si>
    <t>0.0411795</t>
  </si>
  <si>
    <t>0.0583979</t>
  </si>
  <si>
    <t>0.0327786</t>
  </si>
  <si>
    <t>0.0911028</t>
  </si>
  <si>
    <t>0.0286288</t>
  </si>
  <si>
    <t>0.0464997</t>
  </si>
  <si>
    <t>0.0529563</t>
  </si>
  <si>
    <t>0.036962</t>
  </si>
  <si>
    <t>0.0422392</t>
  </si>
  <si>
    <t>0.031738</t>
  </si>
  <si>
    <t>0.0507953</t>
  </si>
  <si>
    <t>0.0390665</t>
  </si>
  <si>
    <t>0.0338213</t>
  </si>
  <si>
    <t>0.0433011</t>
  </si>
  <si>
    <t>0.0705698</t>
  </si>
  <si>
    <t>0.0296631</t>
  </si>
  <si>
    <t>0.213989</t>
  </si>
  <si>
    <t>0.480839</t>
  </si>
  <si>
    <t>0.30529</t>
  </si>
  <si>
    <t>0.0255383</t>
  </si>
  <si>
    <t>0.0224663</t>
  </si>
  <si>
    <t>0.0204285</t>
  </si>
  <si>
    <t>0.0194126</t>
  </si>
  <si>
    <t>0.0143635</t>
  </si>
  <si>
    <t>0.0183988</t>
  </si>
  <si>
    <t>0.0214464</t>
  </si>
  <si>
    <t>0.0163772</t>
  </si>
  <si>
    <t>0.0153694</t>
  </si>
  <si>
    <t>0.017387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</si>
</sst>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iftedHestonVolSurface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iftedHestonVolSurfac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B4" sqref="B4"/>
    </sheetView>
  </sheetViews>
  <sheetFormatPr baseColWidth="10" defaultRowHeight="14.5" x14ac:dyDescent="0.35"/>
  <cols>
    <col min="1" max="1" width="10" bestFit="1" customWidth="1"/>
    <col min="2" max="10" width="10.36328125" bestFit="1" customWidth="1"/>
    <col min="11" max="11" width="9.36328125" customWidth="1"/>
    <col min="12" max="14" width="9.36328125" bestFit="1" customWidth="1"/>
    <col min="15" max="15" width="9.36328125" customWidth="1"/>
    <col min="16" max="21" width="10.36328125" bestFit="1" customWidth="1"/>
    <col min="22" max="28" width="10" bestFit="1" customWidth="1"/>
    <col min="29" max="30" width="9.36328125" bestFit="1" customWidth="1"/>
    <col min="31" max="32" width="8.36328125" bestFit="1" customWidth="1"/>
    <col min="33" max="33" width="10" bestFit="1" customWidth="1"/>
    <col min="34" max="35" width="8.36328125" bestFit="1" customWidth="1"/>
    <col min="36" max="47" width="10" bestFit="1" customWidth="1"/>
    <col min="48" max="49" width="9.36328125" bestFit="1" customWidth="1"/>
    <col min="50" max="51" width="8.36328125" bestFit="1" customWidth="1"/>
    <col min="52" max="66" width="10" bestFit="1" customWidth="1"/>
    <col min="67" max="69" width="9.36328125" bestFit="1" customWidth="1"/>
    <col min="70" max="72" width="8.36328125" bestFit="1" customWidth="1"/>
    <col min="73" max="85" width="10" bestFit="1" customWidth="1"/>
    <col min="86" max="88" width="9.36328125" bestFit="1" customWidth="1"/>
    <col min="89" max="89" width="7.36328125" bestFit="1" customWidth="1"/>
    <col min="90" max="91" width="8.36328125" bestFit="1" customWidth="1"/>
    <col min="92" max="92" width="10" bestFit="1" customWidth="1"/>
    <col min="93" max="93" width="8.36328125" bestFit="1" customWidth="1"/>
    <col min="94" max="104" width="10" bestFit="1" customWidth="1"/>
    <col min="105" max="105" width="9.36328125" bestFit="1" customWidth="1"/>
    <col min="106" max="106" width="7.36328125" bestFit="1" customWidth="1"/>
    <col min="107" max="107" width="9.36328125" bestFit="1" customWidth="1"/>
    <col min="108" max="110" width="8.36328125" bestFit="1" customWidth="1"/>
    <col min="111" max="111" width="10" bestFit="1" customWidth="1"/>
    <col min="112" max="112" width="8.36328125" bestFit="1" customWidth="1"/>
    <col min="113" max="123" width="10" bestFit="1" customWidth="1"/>
    <col min="124" max="126" width="9.36328125" bestFit="1" customWidth="1"/>
    <col min="127" max="129" width="8.36328125" bestFit="1" customWidth="1"/>
    <col min="130" max="142" width="10" bestFit="1" customWidth="1"/>
    <col min="143" max="144" width="9.36328125" bestFit="1" customWidth="1"/>
    <col min="145" max="145" width="8.36328125" bestFit="1" customWidth="1"/>
    <col min="146" max="146" width="9.36328125" bestFit="1" customWidth="1"/>
    <col min="147" max="148" width="8.36328125" bestFit="1" customWidth="1"/>
    <col min="149" max="151" width="10" bestFit="1" customWidth="1"/>
    <col min="152" max="152" width="8.36328125" bestFit="1" customWidth="1"/>
    <col min="153" max="161" width="10" bestFit="1" customWidth="1"/>
    <col min="162" max="163" width="9.36328125" bestFit="1" customWidth="1"/>
    <col min="164" max="164" width="8.36328125" bestFit="1" customWidth="1"/>
    <col min="165" max="165" width="9.36328125" bestFit="1" customWidth="1"/>
    <col min="166" max="166" width="8.36328125" bestFit="1" customWidth="1"/>
    <col min="167" max="167" width="10" bestFit="1" customWidth="1"/>
    <col min="168" max="169" width="8.36328125" bestFit="1" customWidth="1"/>
    <col min="170" max="179" width="10" bestFit="1" customWidth="1"/>
    <col min="180" max="183" width="9.36328125" bestFit="1" customWidth="1"/>
    <col min="184" max="189" width="8.36328125" bestFit="1" customWidth="1"/>
    <col min="190" max="199" width="10" bestFit="1" customWidth="1"/>
    <col min="200" max="200" width="8.36328125" bestFit="1" customWidth="1"/>
    <col min="201" max="202" width="9.36328125" bestFit="1" customWidth="1"/>
    <col min="203" max="206" width="8.36328125" bestFit="1" customWidth="1"/>
    <col min="207" max="207" width="10" bestFit="1" customWidth="1"/>
    <col min="208" max="209" width="8.36328125" bestFit="1" customWidth="1"/>
    <col min="210" max="217" width="10" bestFit="1" customWidth="1"/>
    <col min="218" max="221" width="9.36328125" bestFit="1" customWidth="1"/>
    <col min="222" max="225" width="8.36328125" bestFit="1" customWidth="1"/>
    <col min="226" max="226" width="10" bestFit="1" customWidth="1"/>
    <col min="227" max="227" width="8.36328125" bestFit="1" customWidth="1"/>
    <col min="228" max="237" width="10" bestFit="1" customWidth="1"/>
    <col min="238" max="238" width="8.36328125" bestFit="1" customWidth="1"/>
    <col min="239" max="239" width="9.36328125" bestFit="1" customWidth="1"/>
    <col min="240" max="241" width="8.36328125" bestFit="1" customWidth="1"/>
    <col min="242" max="242" width="7.36328125" bestFit="1" customWidth="1"/>
    <col min="243" max="243" width="9.36328125" bestFit="1" customWidth="1"/>
    <col min="244" max="246" width="8.36328125" bestFit="1" customWidth="1"/>
    <col min="247" max="255" width="10" bestFit="1" customWidth="1"/>
    <col min="256" max="257" width="9.36328125" bestFit="1" customWidth="1"/>
    <col min="258" max="265" width="8.36328125" bestFit="1" customWidth="1"/>
    <col min="266" max="274" width="10" bestFit="1" customWidth="1"/>
    <col min="275" max="275" width="8.36328125" bestFit="1" customWidth="1"/>
    <col min="276" max="276" width="9.36328125" bestFit="1" customWidth="1"/>
    <col min="277" max="277" width="8.36328125" bestFit="1" customWidth="1"/>
    <col min="278" max="279" width="9.36328125" bestFit="1" customWidth="1"/>
    <col min="280" max="284" width="8.36328125" bestFit="1" customWidth="1"/>
    <col min="285" max="293" width="10" bestFit="1" customWidth="1"/>
    <col min="294" max="294" width="9.36328125" bestFit="1" customWidth="1"/>
    <col min="295" max="295" width="8.36328125" bestFit="1" customWidth="1"/>
    <col min="296" max="297" width="9.36328125" bestFit="1" customWidth="1"/>
    <col min="298" max="298" width="7.36328125" bestFit="1" customWidth="1"/>
    <col min="299" max="301" width="8.36328125" bestFit="1" customWidth="1"/>
    <col min="302" max="302" width="7.36328125" bestFit="1" customWidth="1"/>
    <col min="303" max="303" width="10" bestFit="1" customWidth="1"/>
    <col min="304" max="304" width="8.36328125" bestFit="1" customWidth="1"/>
    <col min="305" max="311" width="10" bestFit="1" customWidth="1"/>
    <col min="312" max="315" width="9.36328125" bestFit="1" customWidth="1"/>
    <col min="316" max="322" width="8.36328125" bestFit="1" customWidth="1"/>
    <col min="323" max="331" width="10" bestFit="1" customWidth="1"/>
    <col min="332" max="334" width="9.36328125" bestFit="1" customWidth="1"/>
    <col min="335" max="335" width="8.36328125" bestFit="1" customWidth="1"/>
    <col min="336" max="336" width="9.36328125" bestFit="1" customWidth="1"/>
    <col min="337" max="339" width="8.36328125" bestFit="1" customWidth="1"/>
    <col min="340" max="340" width="7.36328125" bestFit="1" customWidth="1"/>
    <col min="341" max="342" width="8.36328125" bestFit="1" customWidth="1"/>
    <col min="343" max="350" width="10" bestFit="1" customWidth="1"/>
    <col min="351" max="353" width="8.36328125" bestFit="1" customWidth="1"/>
    <col min="354" max="354" width="7.36328125" bestFit="1" customWidth="1"/>
    <col min="355" max="360" width="8.36328125" bestFit="1" customWidth="1"/>
    <col min="361" max="369" width="10" bestFit="1" customWidth="1"/>
    <col min="370" max="370" width="8.36328125" bestFit="1" customWidth="1"/>
    <col min="371" max="371" width="9.36328125" bestFit="1" customWidth="1"/>
    <col min="372" max="372" width="8.36328125" bestFit="1" customWidth="1"/>
    <col min="373" max="373" width="9.36328125" bestFit="1" customWidth="1"/>
    <col min="374" max="375" width="8.36328125" bestFit="1" customWidth="1"/>
    <col min="376" max="376" width="9.36328125" bestFit="1" customWidth="1"/>
    <col min="377" max="378" width="8.36328125" bestFit="1" customWidth="1"/>
    <col min="379" max="379" width="10" bestFit="1" customWidth="1"/>
    <col min="380" max="380" width="8.36328125" bestFit="1" customWidth="1"/>
    <col min="381" max="387" width="10" bestFit="1" customWidth="1"/>
    <col min="388" max="389" width="8.36328125" bestFit="1" customWidth="1"/>
    <col min="390" max="390" width="9.36328125" bestFit="1" customWidth="1"/>
    <col min="391" max="399" width="8.36328125" bestFit="1" customWidth="1"/>
    <col min="400" max="405" width="10" bestFit="1" customWidth="1"/>
    <col min="406" max="409" width="9.36328125" bestFit="1" customWidth="1"/>
    <col min="410" max="410" width="7.36328125" bestFit="1" customWidth="1"/>
    <col min="411" max="418" width="8.36328125" bestFit="1" customWidth="1"/>
    <col min="419" max="425" width="10" bestFit="1" customWidth="1"/>
    <col min="426" max="428" width="9.36328125" bestFit="1" customWidth="1"/>
    <col min="429" max="437" width="8.36328125" bestFit="1" customWidth="1"/>
    <col min="438" max="444" width="10" bestFit="1" customWidth="1"/>
    <col min="445" max="448" width="9.36328125" bestFit="1" customWidth="1"/>
    <col min="449" max="456" width="8.36328125" bestFit="1" customWidth="1"/>
  </cols>
  <sheetData>
    <row r="1" spans="1:20" x14ac:dyDescent="0.3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</row>
    <row r="2" spans="1:20" x14ac:dyDescent="0.35">
      <c r="A2" s="1">
        <v>0</v>
      </c>
      <c r="B2" s="2">
        <f>LOG(50/100)</f>
        <v>-0.3010299956639812</v>
      </c>
      <c r="C2" s="2">
        <f>LOG(6/10)</f>
        <v>-0.22184874961635639</v>
      </c>
      <c r="D2" s="2">
        <f>LOG(70/100)</f>
        <v>-0.15490195998574319</v>
      </c>
      <c r="E2" s="2">
        <f>LOG(7.5/10)</f>
        <v>-0.12493873660829995</v>
      </c>
      <c r="F2" s="2">
        <f>LOG(80/100)</f>
        <v>-9.6910013008056392E-2</v>
      </c>
      <c r="G2" s="2">
        <f>LOG(8.5/10)</f>
        <v>-7.0581074285707285E-2</v>
      </c>
      <c r="H2" s="2">
        <f>LOG(90/100)</f>
        <v>-4.5757490560675115E-2</v>
      </c>
      <c r="I2" s="2">
        <f>LOG(9.5/10)</f>
        <v>-2.2276394711152253E-2</v>
      </c>
      <c r="J2" s="2">
        <f>LOG(97.5/100)</f>
        <v>-1.0995384301463193E-2</v>
      </c>
      <c r="K2" s="2">
        <v>0</v>
      </c>
      <c r="L2" s="2">
        <f>LOG(102.5/100)</f>
        <v>1.0723865391773066E-2</v>
      </c>
      <c r="M2" s="2">
        <f>LOG(105/100)</f>
        <v>2.1189299069938092E-2</v>
      </c>
      <c r="N2" s="2">
        <f>LOG(110/100)</f>
        <v>4.1392685158225077E-2</v>
      </c>
      <c r="O2" s="2">
        <f>LOG(115/100)</f>
        <v>6.069784035361165E-2</v>
      </c>
      <c r="P2" s="2">
        <f>LOG(120/100)</f>
        <v>7.9181246047624818E-2</v>
      </c>
      <c r="Q2" s="2">
        <f>LOG(125/100)</f>
        <v>9.691001300805642E-2</v>
      </c>
      <c r="R2" s="2">
        <f>LOG(130/100)</f>
        <v>0.11394335230683679</v>
      </c>
      <c r="S2" s="2">
        <f>LOG(140/100)</f>
        <v>0.14612803567823801</v>
      </c>
      <c r="T2" s="2">
        <f>LOG(150/100)</f>
        <v>0.17609125905568124</v>
      </c>
    </row>
    <row r="3" spans="1:20" x14ac:dyDescent="0.35">
      <c r="A3" s="1">
        <v>30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61</v>
      </c>
      <c r="L3" t="s">
        <v>35</v>
      </c>
      <c r="M3" t="s">
        <v>18</v>
      </c>
      <c r="N3" t="s">
        <v>9</v>
      </c>
      <c r="O3" t="s">
        <v>64</v>
      </c>
      <c r="P3" t="s">
        <v>1</v>
      </c>
      <c r="Q3" t="s">
        <v>1</v>
      </c>
      <c r="R3" t="s">
        <v>1</v>
      </c>
      <c r="S3" t="s">
        <v>1</v>
      </c>
      <c r="T3" t="s">
        <v>65</v>
      </c>
    </row>
    <row r="4" spans="1:20" x14ac:dyDescent="0.35">
      <c r="A4" s="1">
        <v>60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48</v>
      </c>
      <c r="L4" t="s">
        <v>40</v>
      </c>
      <c r="M4" t="s">
        <v>16</v>
      </c>
      <c r="N4" t="s">
        <v>29</v>
      </c>
      <c r="O4" t="s">
        <v>26</v>
      </c>
      <c r="P4" t="s">
        <v>1</v>
      </c>
      <c r="Q4" t="s">
        <v>21</v>
      </c>
      <c r="R4" t="s">
        <v>1</v>
      </c>
      <c r="S4" t="s">
        <v>66</v>
      </c>
      <c r="T4" t="s">
        <v>1</v>
      </c>
    </row>
    <row r="5" spans="1:20" x14ac:dyDescent="0.35">
      <c r="A5" s="1">
        <v>90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56</v>
      </c>
      <c r="L5" t="s">
        <v>46</v>
      </c>
      <c r="M5" t="s">
        <v>39</v>
      </c>
      <c r="N5" t="s">
        <v>32</v>
      </c>
      <c r="O5" t="s">
        <v>17</v>
      </c>
      <c r="P5" t="s">
        <v>1</v>
      </c>
      <c r="Q5" t="s">
        <v>1</v>
      </c>
      <c r="R5" t="s">
        <v>1</v>
      </c>
      <c r="S5" t="s">
        <v>1</v>
      </c>
      <c r="T5" t="s">
        <v>1</v>
      </c>
    </row>
    <row r="6" spans="1:20" x14ac:dyDescent="0.35">
      <c r="A6" s="1">
        <v>120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22</v>
      </c>
      <c r="L6" t="s">
        <v>37</v>
      </c>
      <c r="M6" t="s">
        <v>46</v>
      </c>
      <c r="N6" t="s">
        <v>8</v>
      </c>
      <c r="O6" t="s">
        <v>3</v>
      </c>
      <c r="P6" t="s">
        <v>1</v>
      </c>
      <c r="Q6" t="s">
        <v>1</v>
      </c>
      <c r="R6" t="s">
        <v>1</v>
      </c>
      <c r="S6" t="s">
        <v>1</v>
      </c>
      <c r="T6" t="s">
        <v>1</v>
      </c>
    </row>
    <row r="7" spans="1:20" x14ac:dyDescent="0.35">
      <c r="A7" s="1">
        <v>150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67</v>
      </c>
      <c r="L7" t="s">
        <v>61</v>
      </c>
      <c r="M7" t="s">
        <v>12</v>
      </c>
      <c r="N7" t="s">
        <v>25</v>
      </c>
      <c r="O7" t="s">
        <v>51</v>
      </c>
      <c r="P7" t="s">
        <v>36</v>
      </c>
      <c r="Q7" t="s">
        <v>1</v>
      </c>
      <c r="R7" t="s">
        <v>1</v>
      </c>
      <c r="S7" t="s">
        <v>1</v>
      </c>
      <c r="T7" t="s">
        <v>1</v>
      </c>
    </row>
    <row r="8" spans="1:20" x14ac:dyDescent="0.35">
      <c r="A8" s="1">
        <v>180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68</v>
      </c>
      <c r="L8" t="s">
        <v>11</v>
      </c>
      <c r="M8" t="s">
        <v>54</v>
      </c>
      <c r="N8" t="s">
        <v>7</v>
      </c>
      <c r="O8" t="s">
        <v>51</v>
      </c>
      <c r="P8" t="s">
        <v>40</v>
      </c>
      <c r="Q8" t="s">
        <v>1</v>
      </c>
      <c r="R8" t="s">
        <v>1</v>
      </c>
      <c r="S8" t="s">
        <v>27</v>
      </c>
      <c r="T8" t="s">
        <v>1</v>
      </c>
    </row>
    <row r="9" spans="1:20" x14ac:dyDescent="0.35">
      <c r="A9" s="1">
        <v>210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63</v>
      </c>
      <c r="L9" t="s">
        <v>44</v>
      </c>
      <c r="M9" t="s">
        <v>54</v>
      </c>
      <c r="N9" t="s">
        <v>2</v>
      </c>
      <c r="O9" t="s">
        <v>25</v>
      </c>
      <c r="P9" t="s">
        <v>1</v>
      </c>
      <c r="Q9" t="s">
        <v>1</v>
      </c>
      <c r="R9" t="s">
        <v>3</v>
      </c>
      <c r="S9" t="s">
        <v>1</v>
      </c>
      <c r="T9" t="s">
        <v>1</v>
      </c>
    </row>
    <row r="10" spans="1:20" x14ac:dyDescent="0.35">
      <c r="A10" s="1">
        <v>240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69</v>
      </c>
      <c r="L10" t="s">
        <v>59</v>
      </c>
      <c r="M10" t="s">
        <v>38</v>
      </c>
      <c r="N10" t="s">
        <v>15</v>
      </c>
      <c r="O10" t="s">
        <v>6</v>
      </c>
      <c r="P10" t="s">
        <v>35</v>
      </c>
      <c r="Q10" t="s">
        <v>1</v>
      </c>
      <c r="R10" t="s">
        <v>23</v>
      </c>
      <c r="S10" t="s">
        <v>1</v>
      </c>
      <c r="T10" t="s">
        <v>1</v>
      </c>
    </row>
    <row r="11" spans="1:20" x14ac:dyDescent="0.35">
      <c r="A11" s="1">
        <v>270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68</v>
      </c>
      <c r="L11" t="s">
        <v>60</v>
      </c>
      <c r="M11" t="s">
        <v>11</v>
      </c>
      <c r="N11" t="s">
        <v>14</v>
      </c>
      <c r="O11" t="s">
        <v>7</v>
      </c>
      <c r="P11" t="s">
        <v>30</v>
      </c>
      <c r="Q11" t="s">
        <v>1</v>
      </c>
      <c r="R11" t="s">
        <v>1</v>
      </c>
      <c r="S11" t="s">
        <v>1</v>
      </c>
      <c r="T11" t="s">
        <v>1</v>
      </c>
    </row>
    <row r="12" spans="1:20" x14ac:dyDescent="0.35">
      <c r="A12" s="1">
        <v>300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70</v>
      </c>
      <c r="L12" t="s">
        <v>28</v>
      </c>
      <c r="M12" t="s">
        <v>43</v>
      </c>
      <c r="N12" t="s">
        <v>49</v>
      </c>
      <c r="O12" t="s">
        <v>49</v>
      </c>
      <c r="P12" t="s">
        <v>16</v>
      </c>
      <c r="Q12" t="s">
        <v>1</v>
      </c>
      <c r="R12" t="s">
        <v>1</v>
      </c>
      <c r="S12" t="s">
        <v>1</v>
      </c>
      <c r="T12" t="s">
        <v>1</v>
      </c>
    </row>
    <row r="13" spans="1:20" x14ac:dyDescent="0.35">
      <c r="A13" s="1">
        <v>330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68</v>
      </c>
      <c r="L13" t="s">
        <v>44</v>
      </c>
      <c r="M13" t="s">
        <v>13</v>
      </c>
      <c r="N13" t="s">
        <v>10</v>
      </c>
      <c r="O13" t="s">
        <v>20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</row>
    <row r="14" spans="1:20" x14ac:dyDescent="0.35">
      <c r="A14" s="1">
        <v>360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71</v>
      </c>
      <c r="L14" t="s">
        <v>28</v>
      </c>
      <c r="M14" t="s">
        <v>61</v>
      </c>
      <c r="N14" t="s">
        <v>41</v>
      </c>
      <c r="O14" t="s">
        <v>33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</row>
    <row r="15" spans="1:20" x14ac:dyDescent="0.35">
      <c r="A15" s="1">
        <v>390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72</v>
      </c>
      <c r="L15" t="s">
        <v>28</v>
      </c>
      <c r="M15" t="s">
        <v>59</v>
      </c>
      <c r="N15" t="s">
        <v>13</v>
      </c>
      <c r="O15" t="s">
        <v>14</v>
      </c>
      <c r="P15" t="s">
        <v>45</v>
      </c>
      <c r="Q15" t="s">
        <v>1</v>
      </c>
      <c r="R15" t="s">
        <v>1</v>
      </c>
      <c r="S15" t="s">
        <v>1</v>
      </c>
      <c r="T15" t="s">
        <v>1</v>
      </c>
    </row>
    <row r="16" spans="1:20" x14ac:dyDescent="0.35">
      <c r="A16" s="1">
        <v>420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73</v>
      </c>
      <c r="L16" t="s">
        <v>63</v>
      </c>
      <c r="M16" t="s">
        <v>59</v>
      </c>
      <c r="N16" t="s">
        <v>24</v>
      </c>
      <c r="O16" t="s">
        <v>54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</row>
    <row r="17" spans="1:20" x14ac:dyDescent="0.35">
      <c r="A17" s="1">
        <v>450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70</v>
      </c>
      <c r="L17" t="s">
        <v>57</v>
      </c>
      <c r="M17" t="s">
        <v>61</v>
      </c>
      <c r="N17" t="s">
        <v>59</v>
      </c>
      <c r="O17" t="s">
        <v>38</v>
      </c>
      <c r="P17" t="s">
        <v>41</v>
      </c>
      <c r="Q17" t="s">
        <v>31</v>
      </c>
      <c r="R17" t="s">
        <v>1</v>
      </c>
      <c r="S17" t="s">
        <v>1</v>
      </c>
      <c r="T17" t="s">
        <v>1</v>
      </c>
    </row>
    <row r="18" spans="1:20" x14ac:dyDescent="0.35">
      <c r="A18" s="1">
        <v>480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73</v>
      </c>
      <c r="L18" t="s">
        <v>44</v>
      </c>
      <c r="M18" t="s">
        <v>56</v>
      </c>
      <c r="N18" t="s">
        <v>37</v>
      </c>
      <c r="O18" t="s">
        <v>12</v>
      </c>
      <c r="P18" t="s">
        <v>19</v>
      </c>
      <c r="Q18" t="s">
        <v>5</v>
      </c>
      <c r="R18" t="s">
        <v>1</v>
      </c>
      <c r="S18" t="s">
        <v>1</v>
      </c>
      <c r="T18" t="s">
        <v>1</v>
      </c>
    </row>
    <row r="19" spans="1:20" x14ac:dyDescent="0.35">
      <c r="A19" s="1">
        <v>510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47</v>
      </c>
      <c r="L19" t="s">
        <v>52</v>
      </c>
      <c r="M19" t="s">
        <v>48</v>
      </c>
      <c r="N19" t="s">
        <v>37</v>
      </c>
      <c r="O19" t="s">
        <v>49</v>
      </c>
      <c r="P19" t="s">
        <v>43</v>
      </c>
      <c r="Q19" t="s">
        <v>39</v>
      </c>
      <c r="R19" t="s">
        <v>1</v>
      </c>
      <c r="S19" t="s">
        <v>34</v>
      </c>
      <c r="T19" t="s">
        <v>1</v>
      </c>
    </row>
    <row r="20" spans="1:20" x14ac:dyDescent="0.35">
      <c r="A20" s="1">
        <v>540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74</v>
      </c>
      <c r="L20" t="s">
        <v>22</v>
      </c>
      <c r="M20" t="s">
        <v>55</v>
      </c>
      <c r="N20" t="s">
        <v>53</v>
      </c>
      <c r="O20" t="s">
        <v>38</v>
      </c>
      <c r="P20" t="s">
        <v>33</v>
      </c>
      <c r="Q20" t="s">
        <v>1</v>
      </c>
      <c r="R20" t="s">
        <v>1</v>
      </c>
      <c r="S20" t="s">
        <v>1</v>
      </c>
      <c r="T20" t="s">
        <v>1</v>
      </c>
    </row>
    <row r="21" spans="1:20" x14ac:dyDescent="0.35">
      <c r="A21" s="1">
        <v>570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75</v>
      </c>
      <c r="L21" t="s">
        <v>57</v>
      </c>
      <c r="M21" t="s">
        <v>50</v>
      </c>
      <c r="N21" t="s">
        <v>13</v>
      </c>
      <c r="O21" t="s">
        <v>11</v>
      </c>
      <c r="P21" t="s">
        <v>19</v>
      </c>
      <c r="Q21" t="s">
        <v>62</v>
      </c>
      <c r="R21" t="s">
        <v>1</v>
      </c>
      <c r="S21" t="s">
        <v>1</v>
      </c>
      <c r="T21" t="s">
        <v>1</v>
      </c>
    </row>
    <row r="22" spans="1:20" x14ac:dyDescent="0.35">
      <c r="A22" s="1">
        <v>600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70</v>
      </c>
      <c r="L22" t="s">
        <v>57</v>
      </c>
      <c r="M22" t="s">
        <v>4</v>
      </c>
      <c r="N22" t="s">
        <v>58</v>
      </c>
      <c r="O22" t="s">
        <v>48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</row>
    <row r="23" spans="1:20" x14ac:dyDescent="0.35">
      <c r="A23" s="1">
        <v>630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70</v>
      </c>
      <c r="L23" t="s">
        <v>22</v>
      </c>
      <c r="M23" t="s">
        <v>28</v>
      </c>
      <c r="N23" t="s">
        <v>48</v>
      </c>
      <c r="O23" t="s">
        <v>37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</row>
    <row r="24" spans="1:20" x14ac:dyDescent="0.35">
      <c r="A24" s="1">
        <v>660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73</v>
      </c>
      <c r="L24" t="s">
        <v>63</v>
      </c>
      <c r="M24" t="s">
        <v>44</v>
      </c>
      <c r="N24" t="s">
        <v>11</v>
      </c>
      <c r="O24" t="s">
        <v>24</v>
      </c>
      <c r="P24" t="s">
        <v>49</v>
      </c>
      <c r="Q24" t="s">
        <v>2</v>
      </c>
      <c r="R24" t="s">
        <v>15</v>
      </c>
      <c r="S24" t="s">
        <v>1</v>
      </c>
      <c r="T24" t="s">
        <v>1</v>
      </c>
    </row>
    <row r="25" spans="1:20" x14ac:dyDescent="0.35">
      <c r="A25" s="1">
        <v>690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76</v>
      </c>
      <c r="L25" t="s">
        <v>22</v>
      </c>
      <c r="M25" t="s">
        <v>50</v>
      </c>
      <c r="N25" t="s">
        <v>61</v>
      </c>
      <c r="O25" t="s">
        <v>54</v>
      </c>
      <c r="P25" t="s">
        <v>42</v>
      </c>
      <c r="Q25" t="s">
        <v>1</v>
      </c>
      <c r="R25" t="s">
        <v>10</v>
      </c>
      <c r="S25" t="s">
        <v>1</v>
      </c>
      <c r="T25" t="s">
        <v>1</v>
      </c>
    </row>
    <row r="26" spans="1:20" x14ac:dyDescent="0.35">
      <c r="A26" s="1">
        <v>720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72</v>
      </c>
      <c r="L26" t="s">
        <v>44</v>
      </c>
      <c r="M26" t="s">
        <v>28</v>
      </c>
      <c r="N26" t="s">
        <v>59</v>
      </c>
      <c r="O26" t="s">
        <v>61</v>
      </c>
      <c r="P26" t="s">
        <v>58</v>
      </c>
      <c r="Q26" t="s">
        <v>24</v>
      </c>
      <c r="R26" t="s">
        <v>1</v>
      </c>
      <c r="S26" t="s">
        <v>1</v>
      </c>
      <c r="T26" t="s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Feuil1!LiftedHestonVolSurface</vt:lpstr>
      <vt:lpstr>Feuil1!LiftedHestonVolSurface_1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ROUSSEL</dc:creator>
  <cp:lastModifiedBy>Lucas ROUSSEL</cp:lastModifiedBy>
  <dcterms:created xsi:type="dcterms:W3CDTF">2019-08-06T14:19:24Z</dcterms:created>
  <dcterms:modified xsi:type="dcterms:W3CDTF">2019-08-07T13:02:54Z</dcterms:modified>
</cp:coreProperties>
</file>