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5x_FW\ua5x-Test\"/>
    </mc:Choice>
  </mc:AlternateContent>
  <xr:revisionPtr revIDLastSave="0" documentId="13_ncr:1_{D20D550A-7A61-4119-B4F9-8DCAA12D1B1B}" xr6:coauthVersionLast="47" xr6:coauthVersionMax="47" xr10:uidLastSave="{00000000-0000-0000-0000-000000000000}"/>
  <bookViews>
    <workbookView xWindow="-120" yWindow="-120" windowWidth="29040" windowHeight="15840" xr2:uid="{3B5B5FE3-4FB4-432F-A819-E81CB1489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" i="1" l="1"/>
  <c r="J7" i="1"/>
  <c r="J8" i="1"/>
  <c r="J9" i="1"/>
  <c r="J10" i="1"/>
  <c r="J11" i="1"/>
  <c r="J12" i="1"/>
  <c r="J13" i="1"/>
  <c r="D14" i="1"/>
  <c r="K14" i="1"/>
  <c r="L14" i="1"/>
  <c r="G14" i="1"/>
  <c r="H14" i="1"/>
  <c r="C14" i="1"/>
  <c r="N10" i="1" l="1"/>
  <c r="N8" i="1"/>
  <c r="N9" i="1"/>
  <c r="N11" i="1"/>
  <c r="N12" i="1"/>
  <c r="N13" i="1"/>
  <c r="F8" i="1"/>
  <c r="F9" i="1"/>
  <c r="F10" i="1"/>
  <c r="F11" i="1"/>
  <c r="F12" i="1"/>
  <c r="F13" i="1"/>
  <c r="N7" i="1"/>
  <c r="F7" i="1"/>
  <c r="N6" i="1"/>
  <c r="F6" i="1"/>
  <c r="N14" i="1" l="1"/>
  <c r="J14" i="1"/>
  <c r="F14" i="1"/>
</calcChain>
</file>

<file path=xl/sharedStrings.xml><?xml version="1.0" encoding="utf-8"?>
<sst xmlns="http://schemas.openxmlformats.org/spreadsheetml/2006/main" count="22" uniqueCount="19">
  <si>
    <t>Gas Mixtures [ppm]</t>
    <phoneticPr fontId="1" type="noConversion"/>
  </si>
  <si>
    <t>SN</t>
    <phoneticPr fontId="1" type="noConversion"/>
  </si>
  <si>
    <t>Means</t>
    <phoneticPr fontId="1" type="noConversion"/>
  </si>
  <si>
    <t>uv/ppm</t>
    <phoneticPr fontId="1" type="noConversion"/>
  </si>
  <si>
    <t>CO</t>
    <phoneticPr fontId="1" type="noConversion"/>
  </si>
  <si>
    <t>O2</t>
    <phoneticPr fontId="1" type="noConversion"/>
  </si>
  <si>
    <t>Gas Mixtures [ppm]</t>
    <phoneticPr fontId="1" type="noConversion"/>
  </si>
  <si>
    <t>H2S</t>
    <phoneticPr fontId="1" type="noConversion"/>
  </si>
  <si>
    <t>uv/%</t>
    <phoneticPr fontId="1" type="noConversion"/>
  </si>
  <si>
    <t>Gas Mixtures [%]</t>
    <phoneticPr fontId="1" type="noConversion"/>
  </si>
  <si>
    <t>FW 3v7</t>
    <phoneticPr fontId="1" type="noConversion"/>
  </si>
  <si>
    <t>-</t>
    <phoneticPr fontId="1" type="noConversion"/>
  </si>
  <si>
    <t>CO_Zero [uV]</t>
    <phoneticPr fontId="1" type="noConversion"/>
  </si>
  <si>
    <t>CO_Span [uV]</t>
    <phoneticPr fontId="1" type="noConversion"/>
  </si>
  <si>
    <t>O2_Zero [uV]</t>
    <phoneticPr fontId="1" type="noConversion"/>
  </si>
  <si>
    <t>O2_Span [uV]</t>
    <phoneticPr fontId="1" type="noConversion"/>
  </si>
  <si>
    <t>H2S_Zero [uV]</t>
    <phoneticPr fontId="1" type="noConversion"/>
  </si>
  <si>
    <t>H2S_Span [uV]</t>
    <phoneticPr fontId="1" type="noConversion"/>
  </si>
  <si>
    <t>실시간 온도를 반영한 uV가 출력되므로 어느 온도에서 캘리브레이션 하던 같은 파라미터 값 나옴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</si>
</sst>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1E1F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CO_Zero [uV]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AC9-42A7-90AE-A69B4B1641B7}"/>
              </c:ext>
            </c:extLst>
          </c:dPt>
          <c:yVal>
            <c:numRef>
              <c:f>Sheet1!$C$6:$C$14</c:f>
              <c:numCache>
                <c:formatCode>General</c:formatCode>
                <c:ptCount val="9"/>
                <c:pt idx="0">
                  <c:v>-230.32</c:v>
                </c:pt>
                <c:pt idx="1">
                  <c:v>80.900000000000006</c:v>
                </c:pt>
                <c:pt idx="2">
                  <c:v>471.08</c:v>
                </c:pt>
                <c:pt idx="3">
                  <c:v>882.75</c:v>
                </c:pt>
                <c:pt idx="4">
                  <c:v>453.36</c:v>
                </c:pt>
                <c:pt idx="5">
                  <c:v>756.62</c:v>
                </c:pt>
                <c:pt idx="6">
                  <c:v>803.03</c:v>
                </c:pt>
                <c:pt idx="7">
                  <c:v>-243.8</c:v>
                </c:pt>
                <c:pt idx="8" formatCode="0.00_ ">
                  <c:v>371.70249999999999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C9-42A7-90AE-A69B4B164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686528"/>
        <c:axId val="519686856"/>
      </c:scatterChart>
      <c:valAx>
        <c:axId val="51968652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519686856"/>
        <c:crosses val="autoZero"/>
        <c:crossBetween val="midCat"/>
      </c:valAx>
      <c:valAx>
        <c:axId val="519686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968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Sheet1!$D$5</c:f>
              <c:strCache>
                <c:ptCount val="1"/>
                <c:pt idx="0">
                  <c:v>CO_Span [uV]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CCD-4E1E-B807-739A924A59B3}"/>
              </c:ext>
            </c:extLst>
          </c:dPt>
          <c:yVal>
            <c:numRef>
              <c:f>Sheet1!$D$6:$D$14</c:f>
              <c:numCache>
                <c:formatCode>General</c:formatCode>
                <c:ptCount val="9"/>
                <c:pt idx="0">
                  <c:v>7749.99</c:v>
                </c:pt>
                <c:pt idx="1">
                  <c:v>7055.97</c:v>
                </c:pt>
                <c:pt idx="2">
                  <c:v>6234.13</c:v>
                </c:pt>
                <c:pt idx="3">
                  <c:v>8418.51</c:v>
                </c:pt>
                <c:pt idx="4">
                  <c:v>8110.36</c:v>
                </c:pt>
                <c:pt idx="5">
                  <c:v>7128.09</c:v>
                </c:pt>
                <c:pt idx="6">
                  <c:v>7467.1</c:v>
                </c:pt>
                <c:pt idx="7">
                  <c:v>4400.7700000000004</c:v>
                </c:pt>
                <c:pt idx="8" formatCode="0.00_ ">
                  <c:v>7070.6149999999998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CD-4E1E-B807-739A924A5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714664"/>
        <c:axId val="525541056"/>
      </c:scatterChart>
      <c:valAx>
        <c:axId val="52671466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525541056"/>
        <c:crosses val="autoZero"/>
        <c:crossBetween val="midCat"/>
      </c:valAx>
      <c:valAx>
        <c:axId val="525541056"/>
        <c:scaling>
          <c:orientation val="minMax"/>
          <c:min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6714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Sheet1!$G$5</c:f>
              <c:strCache>
                <c:ptCount val="1"/>
                <c:pt idx="0">
                  <c:v>O2_Zero [uV]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713-4D1E-A08E-3685B85A9DB9}"/>
              </c:ext>
            </c:extLst>
          </c:dPt>
          <c:yVal>
            <c:numRef>
              <c:f>Sheet1!$G$6:$G$14</c:f>
              <c:numCache>
                <c:formatCode>General</c:formatCode>
                <c:ptCount val="9"/>
                <c:pt idx="0">
                  <c:v>141398.37</c:v>
                </c:pt>
                <c:pt idx="1">
                  <c:v>137516.1</c:v>
                </c:pt>
                <c:pt idx="2">
                  <c:v>149876.15</c:v>
                </c:pt>
                <c:pt idx="3">
                  <c:v>161201.65</c:v>
                </c:pt>
                <c:pt idx="4">
                  <c:v>154773.17000000001</c:v>
                </c:pt>
                <c:pt idx="5">
                  <c:v>135050.25</c:v>
                </c:pt>
                <c:pt idx="6">
                  <c:v>158437.1</c:v>
                </c:pt>
                <c:pt idx="7">
                  <c:v>152918.85</c:v>
                </c:pt>
                <c:pt idx="8" formatCode="0.00_ ">
                  <c:v>148896.45500000002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13-4D1E-A08E-3685B85A9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613392"/>
        <c:axId val="521613720"/>
      </c:scatterChart>
      <c:valAx>
        <c:axId val="52161339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521613720"/>
        <c:crosses val="autoZero"/>
        <c:crossBetween val="midCat"/>
      </c:valAx>
      <c:valAx>
        <c:axId val="521613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161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Sheet1!$H$5</c:f>
              <c:strCache>
                <c:ptCount val="1"/>
                <c:pt idx="0">
                  <c:v>O2_Span [uV]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7FB8-43FE-9551-9420A0FC7194}"/>
              </c:ext>
            </c:extLst>
          </c:dPt>
          <c:yVal>
            <c:numRef>
              <c:f>Sheet1!$H$6:$H$14</c:f>
              <c:numCache>
                <c:formatCode>General</c:formatCode>
                <c:ptCount val="9"/>
                <c:pt idx="0">
                  <c:v>65345.86</c:v>
                </c:pt>
                <c:pt idx="1">
                  <c:v>62021.14</c:v>
                </c:pt>
                <c:pt idx="2">
                  <c:v>70171.16</c:v>
                </c:pt>
                <c:pt idx="3">
                  <c:v>74511.44</c:v>
                </c:pt>
                <c:pt idx="4">
                  <c:v>72791.37</c:v>
                </c:pt>
                <c:pt idx="5">
                  <c:v>61403.27</c:v>
                </c:pt>
                <c:pt idx="6">
                  <c:v>73392.320000000007</c:v>
                </c:pt>
                <c:pt idx="7">
                  <c:v>71240.73</c:v>
                </c:pt>
                <c:pt idx="8" formatCode="0.00_ ">
                  <c:v>68859.661250000005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B8-43FE-9551-9420A0FC7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614352"/>
        <c:axId val="589614024"/>
      </c:scatterChart>
      <c:valAx>
        <c:axId val="58961435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589614024"/>
        <c:crosses val="autoZero"/>
        <c:crossBetween val="midCat"/>
      </c:valAx>
      <c:valAx>
        <c:axId val="589614024"/>
        <c:scaling>
          <c:orientation val="minMax"/>
          <c:min val="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961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Sheet1!$K$5</c:f>
              <c:strCache>
                <c:ptCount val="1"/>
                <c:pt idx="0">
                  <c:v>H2S_Zero [uV]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5D0-45D9-9212-7514E6182D00}"/>
              </c:ext>
            </c:extLst>
          </c:dPt>
          <c:yVal>
            <c:numRef>
              <c:f>Sheet1!$K$6:$K$14</c:f>
              <c:numCache>
                <c:formatCode>General</c:formatCode>
                <c:ptCount val="9"/>
                <c:pt idx="0">
                  <c:v>-92.11</c:v>
                </c:pt>
                <c:pt idx="1">
                  <c:v>404.55</c:v>
                </c:pt>
                <c:pt idx="2">
                  <c:v>-187.94</c:v>
                </c:pt>
                <c:pt idx="3">
                  <c:v>216.93</c:v>
                </c:pt>
                <c:pt idx="4">
                  <c:v>-506.64</c:v>
                </c:pt>
                <c:pt idx="5">
                  <c:v>-65.91</c:v>
                </c:pt>
                <c:pt idx="6">
                  <c:v>-890.2</c:v>
                </c:pt>
                <c:pt idx="7">
                  <c:v>-78.790000000000006</c:v>
                </c:pt>
                <c:pt idx="8" formatCode="0.00_ ">
                  <c:v>-150.01374999999999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D0-45D9-9212-7514E6182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108264"/>
        <c:axId val="588108592"/>
      </c:scatterChart>
      <c:valAx>
        <c:axId val="58810826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588108592"/>
        <c:crosses val="autoZero"/>
        <c:crossBetween val="midCat"/>
      </c:valAx>
      <c:valAx>
        <c:axId val="58810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8108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Sheet1!$L$5</c:f>
              <c:strCache>
                <c:ptCount val="1"/>
                <c:pt idx="0">
                  <c:v>H2S_Span [uV]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28F-4448-A8EF-2F2ABB2A57BC}"/>
              </c:ext>
            </c:extLst>
          </c:dPt>
          <c:yVal>
            <c:numRef>
              <c:f>Sheet1!$L$6:$L$14</c:f>
              <c:numCache>
                <c:formatCode>General</c:formatCode>
                <c:ptCount val="9"/>
                <c:pt idx="0">
                  <c:v>186785.71</c:v>
                </c:pt>
                <c:pt idx="1">
                  <c:v>204762.5</c:v>
                </c:pt>
                <c:pt idx="2">
                  <c:v>195818.65</c:v>
                </c:pt>
                <c:pt idx="3">
                  <c:v>196440.93</c:v>
                </c:pt>
                <c:pt idx="4">
                  <c:v>203708.85</c:v>
                </c:pt>
                <c:pt idx="5">
                  <c:v>202742.9</c:v>
                </c:pt>
                <c:pt idx="6">
                  <c:v>220060.89</c:v>
                </c:pt>
                <c:pt idx="7">
                  <c:v>221085.76</c:v>
                </c:pt>
                <c:pt idx="8" formatCode="0.00_ ">
                  <c:v>203925.77375000002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8F-4448-A8EF-2F2ABB2A5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689968"/>
        <c:axId val="590698496"/>
      </c:scatterChart>
      <c:valAx>
        <c:axId val="59068996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590698496"/>
        <c:crosses val="autoZero"/>
        <c:crossBetween val="midCat"/>
      </c:valAx>
      <c:valAx>
        <c:axId val="59069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0689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933450</xdr:colOff>
      <xdr:row>14</xdr:row>
      <xdr:rowOff>171450</xdr:rowOff>
    </xdr:from>
    <xdr:to>
      <xdr:col>4</xdr:col>
      <xdr:colOff>1152525</xdr:colOff>
      <xdr:row>27</xdr:row>
      <xdr:rowOff>85725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D940DD4-FC7C-4C9E-BD5B-E9BCFE22F0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900112</xdr:colOff>
      <xdr:row>28</xdr:row>
      <xdr:rowOff>152400</xdr:rowOff>
    </xdr:from>
    <xdr:to>
      <xdr:col>4</xdr:col>
      <xdr:colOff>1152525</xdr:colOff>
      <xdr:row>40</xdr:row>
      <xdr:rowOff>180975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F6291B5-071E-45CD-AEA4-4652FACA30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204787</xdr:colOff>
      <xdr:row>15</xdr:row>
      <xdr:rowOff>9525</xdr:rowOff>
    </xdr:from>
    <xdr:to>
      <xdr:col>9</xdr:col>
      <xdr:colOff>295275</xdr:colOff>
      <xdr:row>27</xdr:row>
      <xdr:rowOff>114300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5B95CEE6-849D-46E9-B66B-8722EB97A8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176212</xdr:colOff>
      <xdr:row>28</xdr:row>
      <xdr:rowOff>152400</xdr:rowOff>
    </xdr:from>
    <xdr:to>
      <xdr:col>9</xdr:col>
      <xdr:colOff>247650</xdr:colOff>
      <xdr:row>41</xdr:row>
      <xdr:rowOff>28575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19224D01-8074-494D-A710-3F8464ED31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176212</xdr:colOff>
      <xdr:row>15</xdr:row>
      <xdr:rowOff>47625</xdr:rowOff>
    </xdr:from>
    <xdr:to>
      <xdr:col>14</xdr:col>
      <xdr:colOff>47625</xdr:colOff>
      <xdr:row>27</xdr:row>
      <xdr:rowOff>152400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3AA0B31C-85C7-4BF7-A1ED-8602B9C792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185737</xdr:colOff>
      <xdr:row>28</xdr:row>
      <xdr:rowOff>171450</xdr:rowOff>
    </xdr:from>
    <xdr:to>
      <xdr:col>14</xdr:col>
      <xdr:colOff>38100</xdr:colOff>
      <xdr:row>41</xdr:row>
      <xdr:rowOff>0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4B1BC5B3-DE83-4D22-B88E-4BFD161DCE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6D42-C891-402D-8DC7-DEEA611B4BE1}">
  <dimension ref="A1:N14"/>
  <sheetViews>
    <sheetView tabSelected="1" workbookViewId="0">
      <selection activeCell="Q22" sqref="Q22"/>
    </sheetView>
  </sheetViews>
  <sheetFormatPr defaultRowHeight="16.5" x14ac:dyDescent="0.3"/>
  <cols>
    <col min="1" max="1" width="15.125" customWidth="1"/>
    <col min="2" max="2" width="9.5" bestFit="1" customWidth="1"/>
    <col min="3" max="3" width="13.5" bestFit="1" customWidth="1"/>
    <col min="4" max="4" width="13.875" bestFit="1" customWidth="1"/>
    <col min="5" max="5" width="19.125" bestFit="1" customWidth="1"/>
    <col min="7" max="7" width="13.25" bestFit="1" customWidth="1"/>
    <col min="8" max="8" width="14.5" bestFit="1" customWidth="1"/>
    <col min="9" max="9" width="16.625" bestFit="1" customWidth="1"/>
    <col min="11" max="11" width="14.125" bestFit="1" customWidth="1"/>
    <col min="12" max="12" width="14.625" bestFit="1" customWidth="1"/>
    <col min="13" max="13" width="19.125" bestFit="1" customWidth="1"/>
  </cols>
  <sheetData>
    <row r="1" spans="1:14" x14ac:dyDescent="0.3">
      <c r="A1" s="2">
        <v>44677</v>
      </c>
    </row>
    <row r="2" spans="1:14" x14ac:dyDescent="0.3">
      <c r="A2" s="1" t="s">
        <v>10</v>
      </c>
    </row>
    <row r="3" spans="1:14" x14ac:dyDescent="0.3">
      <c r="B3" s="11" t="s">
        <v>18</v>
      </c>
    </row>
    <row r="4" spans="1:14" x14ac:dyDescent="0.3">
      <c r="A4" s="13"/>
      <c r="B4" s="17" t="s">
        <v>1</v>
      </c>
      <c r="C4" s="16" t="s">
        <v>4</v>
      </c>
      <c r="D4" s="16"/>
      <c r="E4" s="19" t="s">
        <v>0</v>
      </c>
      <c r="F4" s="19" t="s">
        <v>3</v>
      </c>
      <c r="G4" s="15" t="s">
        <v>5</v>
      </c>
      <c r="H4" s="15"/>
      <c r="I4" s="15" t="s">
        <v>9</v>
      </c>
      <c r="J4" s="15" t="s">
        <v>8</v>
      </c>
      <c r="K4" s="12" t="s">
        <v>7</v>
      </c>
      <c r="L4" s="12"/>
      <c r="M4" s="12" t="s">
        <v>6</v>
      </c>
      <c r="N4" s="12" t="s">
        <v>3</v>
      </c>
    </row>
    <row r="5" spans="1:14" x14ac:dyDescent="0.3">
      <c r="A5" s="14"/>
      <c r="B5" s="18"/>
      <c r="C5" s="5" t="s">
        <v>12</v>
      </c>
      <c r="D5" s="5" t="s">
        <v>13</v>
      </c>
      <c r="E5" s="20"/>
      <c r="F5" s="20"/>
      <c r="G5" s="6" t="s">
        <v>14</v>
      </c>
      <c r="H5" s="6" t="s">
        <v>15</v>
      </c>
      <c r="I5" s="15"/>
      <c r="J5" s="15"/>
      <c r="K5" s="4" t="s">
        <v>16</v>
      </c>
      <c r="L5" s="4" t="s">
        <v>17</v>
      </c>
      <c r="M5" s="12"/>
      <c r="N5" s="12"/>
    </row>
    <row r="6" spans="1:14" x14ac:dyDescent="0.3">
      <c r="A6" s="3">
        <v>1</v>
      </c>
      <c r="B6" s="3">
        <v>22040012</v>
      </c>
      <c r="C6" s="3">
        <v>-230.32</v>
      </c>
      <c r="D6" s="3">
        <v>7749.99</v>
      </c>
      <c r="E6" s="3">
        <v>50</v>
      </c>
      <c r="F6" s="8">
        <f>(D6-C6)/E6</f>
        <v>159.6062</v>
      </c>
      <c r="G6" s="3">
        <v>141398.37</v>
      </c>
      <c r="H6" s="3">
        <v>65345.86</v>
      </c>
      <c r="I6" s="3">
        <v>10</v>
      </c>
      <c r="J6" s="8">
        <f>(G6-H6)/(20.8-I6)</f>
        <v>7041.8990740740728</v>
      </c>
      <c r="K6" s="3">
        <v>-92.11</v>
      </c>
      <c r="L6" s="3">
        <v>186785.71</v>
      </c>
      <c r="M6" s="3">
        <v>49.8</v>
      </c>
      <c r="N6" s="8">
        <f>(L6-K6)/M6</f>
        <v>3752.5666666666666</v>
      </c>
    </row>
    <row r="7" spans="1:14" x14ac:dyDescent="0.3">
      <c r="A7" s="3">
        <v>2</v>
      </c>
      <c r="B7" s="3">
        <v>22040015</v>
      </c>
      <c r="C7" s="3">
        <v>80.900000000000006</v>
      </c>
      <c r="D7" s="3">
        <v>7055.97</v>
      </c>
      <c r="E7" s="3">
        <v>50</v>
      </c>
      <c r="F7" s="8">
        <f>(D7-C7)/E7</f>
        <v>139.50140000000002</v>
      </c>
      <c r="G7" s="3">
        <v>137516.1</v>
      </c>
      <c r="H7" s="3">
        <v>62021.14</v>
      </c>
      <c r="I7" s="3">
        <v>10</v>
      </c>
      <c r="J7" s="8">
        <f>(G7-H7)/(20.8-I7)</f>
        <v>6990.2740740740746</v>
      </c>
      <c r="K7" s="3">
        <v>404.55</v>
      </c>
      <c r="L7" s="3">
        <v>204762.5</v>
      </c>
      <c r="M7" s="3">
        <v>49.8</v>
      </c>
      <c r="N7" s="8">
        <f>(L7-K7)/M7</f>
        <v>4103.5732931726916</v>
      </c>
    </row>
    <row r="8" spans="1:14" x14ac:dyDescent="0.3">
      <c r="A8" s="9">
        <v>3</v>
      </c>
      <c r="B8" s="3">
        <v>22040009</v>
      </c>
      <c r="C8" s="3">
        <v>471.08</v>
      </c>
      <c r="D8" s="3">
        <v>6234.13</v>
      </c>
      <c r="E8" s="3">
        <v>50</v>
      </c>
      <c r="F8" s="8">
        <f t="shared" ref="F8:F13" si="0">(D8-C8)/E8</f>
        <v>115.26100000000001</v>
      </c>
      <c r="G8" s="3">
        <v>149876.15</v>
      </c>
      <c r="H8" s="3">
        <v>70171.16</v>
      </c>
      <c r="I8" s="3">
        <v>10</v>
      </c>
      <c r="J8" s="8">
        <f t="shared" ref="J8:J13" si="1">(G8-H8)/(20.8-I8)</f>
        <v>7380.0916666666653</v>
      </c>
      <c r="K8" s="3">
        <v>-187.94</v>
      </c>
      <c r="L8" s="3">
        <v>195818.65</v>
      </c>
      <c r="M8" s="3">
        <v>49.8</v>
      </c>
      <c r="N8" s="8">
        <f t="shared" ref="N8:N13" si="2">(L8-K8)/M8</f>
        <v>3935.8753012048196</v>
      </c>
    </row>
    <row r="9" spans="1:14" x14ac:dyDescent="0.3">
      <c r="A9" s="9">
        <v>4</v>
      </c>
      <c r="B9" s="3">
        <v>22040016</v>
      </c>
      <c r="C9" s="3">
        <v>882.75</v>
      </c>
      <c r="D9" s="3">
        <v>8418.51</v>
      </c>
      <c r="E9" s="3">
        <v>50</v>
      </c>
      <c r="F9" s="8">
        <f t="shared" si="0"/>
        <v>150.71520000000001</v>
      </c>
      <c r="G9" s="3">
        <v>161201.65</v>
      </c>
      <c r="H9" s="3">
        <v>74511.44</v>
      </c>
      <c r="I9" s="3">
        <v>10</v>
      </c>
      <c r="J9" s="8">
        <f t="shared" si="1"/>
        <v>8026.8712962962954</v>
      </c>
      <c r="K9" s="3">
        <v>216.93</v>
      </c>
      <c r="L9" s="3">
        <v>196440.93</v>
      </c>
      <c r="M9" s="3">
        <v>49.8</v>
      </c>
      <c r="N9" s="8">
        <f t="shared" si="2"/>
        <v>3940.2409638554218</v>
      </c>
    </row>
    <row r="10" spans="1:14" x14ac:dyDescent="0.3">
      <c r="A10" s="3">
        <v>5</v>
      </c>
      <c r="B10" s="3">
        <v>22040014</v>
      </c>
      <c r="C10" s="3">
        <v>453.36</v>
      </c>
      <c r="D10" s="3">
        <v>8110.36</v>
      </c>
      <c r="E10" s="3">
        <v>50</v>
      </c>
      <c r="F10" s="8">
        <f t="shared" si="0"/>
        <v>153.13999999999999</v>
      </c>
      <c r="G10" s="3">
        <v>154773.17000000001</v>
      </c>
      <c r="H10" s="3">
        <v>72791.37</v>
      </c>
      <c r="I10" s="3">
        <v>10</v>
      </c>
      <c r="J10" s="8">
        <f t="shared" si="1"/>
        <v>7590.9074074074088</v>
      </c>
      <c r="K10" s="3">
        <v>-506.64</v>
      </c>
      <c r="L10" s="3">
        <v>203708.85</v>
      </c>
      <c r="M10" s="3">
        <v>49.8</v>
      </c>
      <c r="N10" s="8">
        <f>(L10-K10)/M10</f>
        <v>4100.7126506024106</v>
      </c>
    </row>
    <row r="11" spans="1:14" x14ac:dyDescent="0.3">
      <c r="A11" s="3">
        <v>6</v>
      </c>
      <c r="B11" s="3">
        <v>22040010</v>
      </c>
      <c r="C11" s="3">
        <v>756.62</v>
      </c>
      <c r="D11" s="3">
        <v>7128.09</v>
      </c>
      <c r="E11" s="3">
        <v>50</v>
      </c>
      <c r="F11" s="8">
        <f t="shared" si="0"/>
        <v>127.4294</v>
      </c>
      <c r="G11" s="3">
        <v>135050.25</v>
      </c>
      <c r="H11" s="3">
        <v>61403.27</v>
      </c>
      <c r="I11" s="3">
        <v>10</v>
      </c>
      <c r="J11" s="8">
        <f t="shared" si="1"/>
        <v>6819.1648148148151</v>
      </c>
      <c r="K11" s="3">
        <v>-65.91</v>
      </c>
      <c r="L11" s="3">
        <v>202742.9</v>
      </c>
      <c r="M11" s="3">
        <v>49.8</v>
      </c>
      <c r="N11" s="8">
        <f t="shared" si="2"/>
        <v>4072.4660642570284</v>
      </c>
    </row>
    <row r="12" spans="1:14" x14ac:dyDescent="0.3">
      <c r="A12" s="3">
        <v>7</v>
      </c>
      <c r="B12" s="3">
        <v>22040013</v>
      </c>
      <c r="C12" s="3">
        <v>803.03</v>
      </c>
      <c r="D12" s="3">
        <v>7467.1</v>
      </c>
      <c r="E12" s="3">
        <v>50</v>
      </c>
      <c r="F12" s="8">
        <f t="shared" si="0"/>
        <v>133.28140000000002</v>
      </c>
      <c r="G12" s="3">
        <v>158437.1</v>
      </c>
      <c r="H12" s="3">
        <v>73392.320000000007</v>
      </c>
      <c r="I12" s="3">
        <v>10</v>
      </c>
      <c r="J12" s="8">
        <f t="shared" si="1"/>
        <v>7874.5166666666664</v>
      </c>
      <c r="K12" s="3">
        <v>-890.2</v>
      </c>
      <c r="L12" s="3">
        <v>220060.89</v>
      </c>
      <c r="M12" s="3">
        <v>49.8</v>
      </c>
      <c r="N12" s="8">
        <f t="shared" si="2"/>
        <v>4436.768875502009</v>
      </c>
    </row>
    <row r="13" spans="1:14" x14ac:dyDescent="0.3">
      <c r="A13" s="3">
        <v>8</v>
      </c>
      <c r="B13" s="3">
        <v>22040011</v>
      </c>
      <c r="C13" s="3">
        <v>-243.8</v>
      </c>
      <c r="D13" s="3">
        <v>4400.7700000000004</v>
      </c>
      <c r="E13" s="3">
        <v>50</v>
      </c>
      <c r="F13" s="8">
        <f t="shared" si="0"/>
        <v>92.891400000000019</v>
      </c>
      <c r="G13" s="3">
        <v>152918.85</v>
      </c>
      <c r="H13" s="3">
        <v>71240.73</v>
      </c>
      <c r="I13" s="3">
        <v>10</v>
      </c>
      <c r="J13" s="8">
        <f t="shared" si="1"/>
        <v>7562.7888888888892</v>
      </c>
      <c r="K13" s="3">
        <v>-78.790000000000006</v>
      </c>
      <c r="L13" s="3">
        <v>221085.76</v>
      </c>
      <c r="M13" s="3">
        <v>49.8</v>
      </c>
      <c r="N13" s="8">
        <f t="shared" si="2"/>
        <v>4441.0552208835352</v>
      </c>
    </row>
    <row r="14" spans="1:14" x14ac:dyDescent="0.3">
      <c r="A14" s="7" t="s">
        <v>2</v>
      </c>
      <c r="B14" s="3"/>
      <c r="C14" s="10">
        <f>AVERAGE(C6:C13)</f>
        <v>371.70249999999999</v>
      </c>
      <c r="D14" s="10">
        <f>AVERAGE(D6:D13)</f>
        <v>7070.6149999999998</v>
      </c>
      <c r="E14" s="3" t="s">
        <v>11</v>
      </c>
      <c r="F14" s="10">
        <f>AVERAGE(F6:F13)</f>
        <v>133.97825</v>
      </c>
      <c r="G14" s="10">
        <f>AVERAGE(G6:G13)</f>
        <v>148896.45500000002</v>
      </c>
      <c r="H14" s="10">
        <f>AVERAGE(H6:H13)</f>
        <v>68859.661250000005</v>
      </c>
      <c r="I14" s="3" t="s">
        <v>11</v>
      </c>
      <c r="J14" s="10">
        <f>AVERAGE(J6:J13)</f>
        <v>7410.8142361111122</v>
      </c>
      <c r="K14" s="10">
        <f>AVERAGE(K6:K13)</f>
        <v>-150.01374999999999</v>
      </c>
      <c r="L14" s="10">
        <f t="shared" ref="L14" si="3">AVERAGE(L6:L13)</f>
        <v>203925.77375000002</v>
      </c>
      <c r="M14" s="3" t="s">
        <v>11</v>
      </c>
      <c r="N14" s="10">
        <f>AVERAGE(N6:N13)</f>
        <v>4097.907379518073</v>
      </c>
    </row>
  </sheetData>
  <mergeCells count="11">
    <mergeCell ref="N4:N5"/>
    <mergeCell ref="A4:A5"/>
    <mergeCell ref="I4:I5"/>
    <mergeCell ref="J4:J5"/>
    <mergeCell ref="K4:L4"/>
    <mergeCell ref="M4:M5"/>
    <mergeCell ref="G4:H4"/>
    <mergeCell ref="C4:D4"/>
    <mergeCell ref="B4:B5"/>
    <mergeCell ref="E4:E5"/>
    <mergeCell ref="F4:F5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dekist</dc:creator>
  <cp:lastModifiedBy>dekist</cp:lastModifiedBy>
  <dcterms:created xsi:type="dcterms:W3CDTF">2022-04-25T01:37:18Z</dcterms:created>
  <dcterms:modified xsi:type="dcterms:W3CDTF">2022-04-26T08:41:19Z</dcterms:modified>
</cp:coreProperties>
</file>