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onmi\Documents\GitHub\FBAwEB\Supplementary file\"/>
    </mc:Choice>
  </mc:AlternateContent>
  <xr:revisionPtr revIDLastSave="0" documentId="13_ncr:1_{766EFD6B-2490-48C5-9694-1794D56D5D77}" xr6:coauthVersionLast="47" xr6:coauthVersionMax="47" xr10:uidLastSave="{00000000-0000-0000-0000-000000000000}"/>
  <bookViews>
    <workbookView xWindow="-108" yWindow="-108" windowWidth="23256" windowHeight="14160" xr2:uid="{CF2A0B0E-06A7-4FF5-BFA5-72A96010CA00}"/>
  </bookViews>
  <sheets>
    <sheet name="Correlation" sheetId="7" r:id="rId1"/>
    <sheet name="Close sp to E.coli" sheetId="1" r:id="rId2"/>
    <sheet name="Close sp to S.cerevisiae" sheetId="3" r:id="rId3"/>
    <sheet name="Close sp to CHO" sheetId="4" r:id="rId4"/>
    <sheet name="Ref" sheetId="2" r:id="rId5"/>
    <sheet name="Fatty acids mass conversion" sheetId="6" state="hidden" r:id="rId6"/>
  </sheets>
  <definedNames>
    <definedName name="ExternalData_1" localSheetId="5" hidden="1">'Fatty acids mass conversion'!$A$1:$B$34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0" i="3" l="1"/>
  <c r="K141" i="3"/>
  <c r="K142" i="3"/>
  <c r="K143" i="3"/>
  <c r="K139" i="3"/>
  <c r="H14" i="6"/>
  <c r="H15" i="6"/>
  <c r="H16" i="6"/>
  <c r="H17" i="6"/>
  <c r="H18" i="6"/>
  <c r="H13" i="6"/>
  <c r="H4" i="6"/>
  <c r="H5" i="6"/>
  <c r="H6" i="6"/>
  <c r="H7" i="6"/>
  <c r="G4" i="6"/>
  <c r="G5" i="6"/>
  <c r="G6" i="6"/>
  <c r="G7" i="6"/>
  <c r="G13" i="6"/>
  <c r="G14" i="6"/>
  <c r="G15" i="6"/>
  <c r="G16" i="6"/>
  <c r="G17" i="6"/>
  <c r="G18" i="6"/>
  <c r="F14" i="6"/>
  <c r="F15" i="6"/>
  <c r="F13" i="6"/>
  <c r="F16" i="6"/>
  <c r="F17" i="6"/>
  <c r="F18" i="6"/>
  <c r="H3" i="6"/>
  <c r="G3" i="6"/>
  <c r="F4" i="6"/>
  <c r="F5" i="6"/>
  <c r="F6" i="6"/>
  <c r="F7" i="6"/>
  <c r="F3" i="6"/>
  <c r="G138" i="3" l="1"/>
  <c r="J144" i="3"/>
  <c r="G144" i="3"/>
  <c r="E138" i="3"/>
  <c r="E137" i="3"/>
  <c r="E96" i="1"/>
  <c r="E97" i="1"/>
  <c r="E92" i="1"/>
  <c r="E93" i="1"/>
  <c r="E94" i="1"/>
  <c r="E95" i="1"/>
  <c r="E91" i="1"/>
  <c r="D95" i="1"/>
  <c r="D92" i="1"/>
  <c r="D94" i="1"/>
  <c r="C69" i="1"/>
  <c r="D69" i="1"/>
  <c r="E69" i="1"/>
  <c r="C70" i="1"/>
  <c r="D70" i="1"/>
  <c r="E70" i="1"/>
  <c r="C72" i="1"/>
  <c r="D72" i="1"/>
  <c r="E72" i="1"/>
  <c r="J140" i="3"/>
  <c r="J141" i="3"/>
  <c r="J142" i="3"/>
  <c r="J143" i="3"/>
  <c r="J139" i="3"/>
  <c r="G140" i="3"/>
  <c r="G141" i="3"/>
  <c r="G142" i="3"/>
  <c r="G143" i="3"/>
  <c r="G139" i="3"/>
  <c r="F141" i="3"/>
  <c r="F142" i="3"/>
  <c r="F143" i="3"/>
  <c r="F139" i="3"/>
  <c r="E140" i="3"/>
  <c r="E141" i="3"/>
  <c r="E142" i="3"/>
  <c r="E139" i="3"/>
  <c r="D93" i="1" l="1"/>
  <c r="D91" i="1"/>
  <c r="D90" i="1"/>
  <c r="J7" i="4"/>
  <c r="J8" i="4"/>
  <c r="J6" i="4"/>
  <c r="K6" i="4"/>
  <c r="L6" i="4" l="1"/>
  <c r="L8" i="4"/>
  <c r="L7" i="4"/>
  <c r="F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BA3C4B-EC49-413B-83D1-9DE509C829A0}" keepAlive="1" name="쿼리 - 1" description="통합 문서의 '1' 쿼리에 대한 연결입니다." type="5" refreshedVersion="7" background="1" saveData="1">
    <dbPr connection="Provider=Microsoft.Mashup.OleDb.1;Data Source=$Workbook$;Location=1;Extended Properties=&quot;&quot;" command="SELECT * FROM [1]"/>
  </connection>
</connections>
</file>

<file path=xl/sharedStrings.xml><?xml version="1.0" encoding="utf-8"?>
<sst xmlns="http://schemas.openxmlformats.org/spreadsheetml/2006/main" count="676" uniqueCount="210">
  <si>
    <t>g/g DCW</t>
    <phoneticPr fontId="2" type="noConversion"/>
  </si>
  <si>
    <t xml:space="preserve"> Klebsiella pneumoniae</t>
    <phoneticPr fontId="0" type="noConversion"/>
  </si>
  <si>
    <t>Salmonella typhimurium</t>
  </si>
  <si>
    <t>Neisseria meningitidis</t>
  </si>
  <si>
    <t>Protein</t>
    <phoneticPr fontId="0" type="noConversion"/>
  </si>
  <si>
    <t>DNA</t>
    <phoneticPr fontId="0" type="noConversion"/>
  </si>
  <si>
    <t>RNA</t>
    <phoneticPr fontId="0" type="noConversion"/>
  </si>
  <si>
    <t>Lipid</t>
    <phoneticPr fontId="0" type="noConversion"/>
  </si>
  <si>
    <t>Carbohydrate</t>
  </si>
  <si>
    <t>Ref</t>
  </si>
  <si>
    <t>Liao et al., 2011</t>
  </si>
  <si>
    <t>*</t>
  </si>
  <si>
    <t>Macromolecules</t>
  </si>
  <si>
    <t>Geotrichum candidum</t>
  </si>
  <si>
    <t>Pichia pastoris</t>
  </si>
  <si>
    <t>Yarrowia lipolytica</t>
  </si>
  <si>
    <t>Quinn and Marchant, 1979</t>
  </si>
  <si>
    <t>Carnicer et al., 2009</t>
  </si>
  <si>
    <t xml:space="preserve"> Murine hybridoma</t>
  </si>
  <si>
    <t>Mouse Hybridoma</t>
  </si>
  <si>
    <t>Amino acids</t>
  </si>
  <si>
    <t>mol%</t>
  </si>
  <si>
    <t>ala</t>
  </si>
  <si>
    <t>arg</t>
  </si>
  <si>
    <t>asn</t>
  </si>
  <si>
    <t>asp</t>
  </si>
  <si>
    <t>cys</t>
  </si>
  <si>
    <t>gln</t>
  </si>
  <si>
    <t>glu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</si>
  <si>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</si>
  <si>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</si>
  <si>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</si>
  <si>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</si>
  <si>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</si>
  <si>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</si>
  <si>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</si>
  <si>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</si>
  <si>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</si>
  <si>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</si>
  <si>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</si>
  <si>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</si>
  <si>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</si>
  <si>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Baart et al., 2008</t>
  </si>
  <si>
    <t>Raghunathan et al., 2009; *Schaechter et al., 1958</t>
  </si>
  <si>
    <t>P. pastoris</t>
  </si>
  <si>
    <t>Y. lipolytica</t>
  </si>
  <si>
    <t>Zhang et al., 2016</t>
  </si>
  <si>
    <t>Xie and Wang, 1994</t>
  </si>
  <si>
    <t>Bonarius et al., 1996</t>
  </si>
  <si>
    <t>murine hybridoma</t>
    <phoneticPr fontId="7" type="noConversion"/>
  </si>
  <si>
    <t>Mus musculus</t>
    <phoneticPr fontId="7" type="noConversion"/>
  </si>
  <si>
    <t>Hamster</t>
    <phoneticPr fontId="7" type="noConversion"/>
  </si>
  <si>
    <t>BHK</t>
    <phoneticPr fontId="7" type="noConversion"/>
  </si>
  <si>
    <t>Rattus norvegicus</t>
    <phoneticPr fontId="7" type="noConversion"/>
  </si>
  <si>
    <t>Rattus rattus</t>
  </si>
  <si>
    <t>Dunstan et al., 1974</t>
  </si>
  <si>
    <t>Kremen et al., 2013</t>
  </si>
  <si>
    <t>Fatty acids</t>
  </si>
  <si>
    <t>C18:0</t>
  </si>
  <si>
    <t>C18:1</t>
  </si>
  <si>
    <t>C16:1</t>
  </si>
  <si>
    <t>C16:0</t>
  </si>
  <si>
    <t>C14:0</t>
  </si>
  <si>
    <t>C12:0</t>
  </si>
  <si>
    <t>Baart 3</t>
  </si>
  <si>
    <t>Baart 2</t>
  </si>
  <si>
    <t>Baart 1</t>
  </si>
  <si>
    <t>w%</t>
  </si>
  <si>
    <t>C26</t>
  </si>
  <si>
    <t>C18:1 w7cis</t>
  </si>
  <si>
    <t>C18:3</t>
  </si>
  <si>
    <t>C18:2</t>
  </si>
  <si>
    <t>C16:1 w7cis</t>
  </si>
  <si>
    <t>C16:1 trans-9</t>
  </si>
  <si>
    <t>C14:0-3OH</t>
  </si>
  <si>
    <t>C12:0-3OH</t>
  </si>
  <si>
    <t>asp,asn=asx/2</t>
  </si>
  <si>
    <t>glu,gln=glx/2</t>
  </si>
  <si>
    <t>Balagurunathan et al., 2012</t>
  </si>
  <si>
    <t>Scheffersomyces stipitis</t>
  </si>
  <si>
    <t>C18:2N6</t>
  </si>
  <si>
    <t>C18:4N3</t>
  </si>
  <si>
    <t xml:space="preserve"> Klebsiella pneumoniae</t>
  </si>
  <si>
    <t>Baart et al., 2008, Mendum et al., 2011</t>
  </si>
  <si>
    <t>Schizosaccharomyces pombe</t>
  </si>
  <si>
    <t>Sohn et al., 2012</t>
  </si>
  <si>
    <t>Chinese hamster fibroblasts</t>
  </si>
  <si>
    <t>protein</t>
  </si>
  <si>
    <t>DNA</t>
  </si>
  <si>
    <t>RNA</t>
  </si>
  <si>
    <t>Stubblefield et al., 1967</t>
  </si>
  <si>
    <t>g/10^8 cell</t>
  </si>
  <si>
    <t>g/gdCW</t>
  </si>
  <si>
    <t>ug/10^6 cell</t>
  </si>
  <si>
    <t>10^(-4)g/10^8 cell</t>
  </si>
  <si>
    <t>DCW</t>
  </si>
  <si>
    <t>Klebsiella oxytoca</t>
    <phoneticPr fontId="15" type="noConversion"/>
  </si>
  <si>
    <t>Park et al., 2013</t>
  </si>
  <si>
    <t>Endomyces reesii</t>
  </si>
  <si>
    <t>Debaryomyces kloeckeri</t>
  </si>
  <si>
    <t>Lipomyces starkeyi</t>
  </si>
  <si>
    <t>Pichia membranaefaciens</t>
  </si>
  <si>
    <t>Saccharomyces fragilis</t>
  </si>
  <si>
    <t>Schizosaccharomyces octosporus</t>
  </si>
  <si>
    <t>C</t>
  </si>
  <si>
    <t>A</t>
  </si>
  <si>
    <t>U</t>
  </si>
  <si>
    <t>G</t>
  </si>
  <si>
    <t>Stubblefield et al., 1967 &amp; Xie and Wang, 1994</t>
  </si>
  <si>
    <t>Geobacter sulfurreducens</t>
  </si>
  <si>
    <t>Mahadevan et al., 2006</t>
  </si>
  <si>
    <r>
      <t xml:space="preserve">Mahadevan,R.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(2006) Characterization of metabolism in the Fe(III)-reducing organism Geobacter sulfurreducens by constraint-based modeling. </t>
    </r>
    <r>
      <rPr>
        <i/>
        <sz val="11"/>
        <color theme="1"/>
        <rFont val="Calibri"/>
        <family val="2"/>
        <charset val="129"/>
        <scheme val="minor"/>
      </rPr>
      <t>Appl. Environ. Microbiol.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72</t>
    </r>
    <r>
      <rPr>
        <sz val="11"/>
        <color theme="1"/>
        <rFont val="Calibri"/>
        <family val="2"/>
        <charset val="129"/>
        <scheme val="minor"/>
      </rPr>
      <t>, 1558–1568.</t>
    </r>
  </si>
  <si>
    <r>
      <t xml:space="preserve">Park,J.M.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(2013) Genome-scale reconstruction and in silico analysis of Klebsiella oxytoca for 2,3-butanediol production. </t>
    </r>
    <r>
      <rPr>
        <i/>
        <sz val="11"/>
        <color theme="1"/>
        <rFont val="Calibri"/>
        <family val="2"/>
        <charset val="129"/>
        <scheme val="minor"/>
      </rPr>
      <t>Microb. Cell Fact.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12</t>
    </r>
    <r>
      <rPr>
        <sz val="11"/>
        <color theme="1"/>
        <rFont val="Calibri"/>
        <family val="2"/>
        <charset val="129"/>
        <scheme val="minor"/>
      </rPr>
      <t>.</t>
    </r>
  </si>
  <si>
    <r>
      <t xml:space="preserve">Zhang,H.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(2016) Metabolic flux analysis of lipid biosynthesis in the yeast Yarrowia lipolytica using 13C-labled glucose and gas chromatography-mass spectrometry. </t>
    </r>
    <r>
      <rPr>
        <i/>
        <sz val="11"/>
        <color theme="1"/>
        <rFont val="Calibri"/>
        <family val="2"/>
        <charset val="129"/>
        <scheme val="minor"/>
      </rPr>
      <t>PLoS One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11</t>
    </r>
    <r>
      <rPr>
        <sz val="11"/>
        <color theme="1"/>
        <rFont val="Calibri"/>
        <family val="2"/>
        <charset val="129"/>
        <scheme val="minor"/>
      </rPr>
      <t>.</t>
    </r>
  </si>
  <si>
    <r>
      <t xml:space="preserve">Sohn,S.B.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(2012) Genome-scale metabolic model of the fission yeast Schizosaccharomyces pombe and the reconciliation of in silico/in vivo mutant growth. </t>
    </r>
    <r>
      <rPr>
        <i/>
        <sz val="11"/>
        <color theme="1"/>
        <rFont val="Calibri"/>
        <family val="2"/>
        <charset val="129"/>
        <scheme val="minor"/>
      </rPr>
      <t>BMC Syst. Biol.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6</t>
    </r>
    <r>
      <rPr>
        <sz val="11"/>
        <color theme="1"/>
        <rFont val="Calibri"/>
        <family val="2"/>
        <charset val="129"/>
        <scheme val="minor"/>
      </rPr>
      <t>, 49–49.</t>
    </r>
  </si>
  <si>
    <r>
      <t xml:space="preserve">Balagurunathan,B.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(2012) Reconstruction and analysis of a genome-scale metabolic model for Scheffersomyces stipitis. </t>
    </r>
    <r>
      <rPr>
        <i/>
        <sz val="11"/>
        <color theme="1"/>
        <rFont val="Calibri"/>
        <family val="2"/>
        <charset val="129"/>
        <scheme val="minor"/>
      </rPr>
      <t>Microb. Cell Fact.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11</t>
    </r>
    <r>
      <rPr>
        <sz val="11"/>
        <color theme="1"/>
        <rFont val="Calibri"/>
        <family val="2"/>
        <charset val="129"/>
        <scheme val="minor"/>
      </rPr>
      <t>, 1–18.</t>
    </r>
  </si>
  <si>
    <r>
      <t xml:space="preserve">Storck,R. (1965) Nucleotide composition of nucleic acids of fungi. I. Ribonucleic acids. </t>
    </r>
    <r>
      <rPr>
        <i/>
        <sz val="11"/>
        <color theme="1"/>
        <rFont val="Calibri"/>
        <family val="2"/>
        <charset val="129"/>
        <scheme val="minor"/>
      </rPr>
      <t>J. Bacteriol.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90</t>
    </r>
    <r>
      <rPr>
        <sz val="11"/>
        <color theme="1"/>
        <rFont val="Calibri"/>
        <family val="2"/>
        <charset val="129"/>
        <scheme val="minor"/>
      </rPr>
      <t>, 1260–1264.</t>
    </r>
  </si>
  <si>
    <r>
      <t xml:space="preserve">Bonarius,H.P.J.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(1996) Metabolic flux analysis of hybridoma cells in different culture media using mass balances. </t>
    </r>
    <r>
      <rPr>
        <i/>
        <sz val="11"/>
        <color theme="1"/>
        <rFont val="Calibri"/>
        <family val="2"/>
        <charset val="129"/>
        <scheme val="minor"/>
      </rPr>
      <t>Biotechnol. Bioeng.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50</t>
    </r>
    <r>
      <rPr>
        <sz val="11"/>
        <color theme="1"/>
        <rFont val="Calibri"/>
        <family val="2"/>
        <charset val="129"/>
        <scheme val="minor"/>
      </rPr>
      <t>, 299–318.</t>
    </r>
  </si>
  <si>
    <r>
      <t xml:space="preserve">Stubblefield,E.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(1967) Synchronized mammalian cell cultures. I. Cell replication cycle and macromolecular synthesis following brief colcemid arrest of mitosis. </t>
    </r>
    <r>
      <rPr>
        <i/>
        <sz val="11"/>
        <color theme="1"/>
        <rFont val="Calibri"/>
        <family val="2"/>
        <charset val="129"/>
        <scheme val="minor"/>
      </rPr>
      <t>J. Cell. Physiol.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69</t>
    </r>
    <r>
      <rPr>
        <sz val="11"/>
        <color theme="1"/>
        <rFont val="Calibri"/>
        <family val="2"/>
        <charset val="129"/>
        <scheme val="minor"/>
      </rPr>
      <t>, 345–353.</t>
    </r>
  </si>
  <si>
    <r>
      <t xml:space="preserve">Dunstan,D.R.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(1974) A protein, immunologically similar to Tamm-Horsfall glycoprotein, produced by cultured baby hamster kidney cells. </t>
    </r>
    <r>
      <rPr>
        <i/>
        <sz val="11"/>
        <color theme="1"/>
        <rFont val="Calibri"/>
        <family val="2"/>
        <charset val="129"/>
        <scheme val="minor"/>
      </rPr>
      <t>Proc. R. Soc. Lond. B Biol. Sci.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186</t>
    </r>
    <r>
      <rPr>
        <sz val="11"/>
        <color theme="1"/>
        <rFont val="Calibri"/>
        <family val="2"/>
        <charset val="129"/>
        <scheme val="minor"/>
      </rPr>
      <t>, 297–316.</t>
    </r>
  </si>
  <si>
    <r>
      <t xml:space="preserve">Kremen,N.A.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(2013) Body composition and amino acid concentrations of select birds and mammals consumed by cats in northern and central California. </t>
    </r>
    <r>
      <rPr>
        <i/>
        <sz val="11"/>
        <color theme="1"/>
        <rFont val="Calibri"/>
        <family val="2"/>
        <charset val="129"/>
        <scheme val="minor"/>
      </rPr>
      <t>J. Anim. Sci.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91</t>
    </r>
    <r>
      <rPr>
        <sz val="11"/>
        <color theme="1"/>
        <rFont val="Calibri"/>
        <family val="2"/>
        <charset val="129"/>
        <scheme val="minor"/>
      </rPr>
      <t>, 1270–1276.</t>
    </r>
  </si>
  <si>
    <r>
      <t xml:space="preserve">Liao,Y.C.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(2011) An experimentally validated genome-scale metabolic reconstruction of Klebsiella pneumoniae MGH 78578, iYL1228. </t>
    </r>
    <r>
      <rPr>
        <i/>
        <sz val="11"/>
        <color theme="1"/>
        <rFont val="Calibri"/>
        <family val="2"/>
        <charset val="129"/>
        <scheme val="minor"/>
      </rPr>
      <t>J. Bacteriol.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193</t>
    </r>
    <r>
      <rPr>
        <sz val="11"/>
        <color theme="1"/>
        <rFont val="Calibri"/>
        <family val="2"/>
        <charset val="129"/>
        <scheme val="minor"/>
      </rPr>
      <t>, 1710–1717.</t>
    </r>
  </si>
  <si>
    <r>
      <t xml:space="preserve">Raghunathan,A.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(2009) Constraint-based analysis of metabolic capacity of Salmonella typhimurium during host-pathogen interaction. </t>
    </r>
    <r>
      <rPr>
        <i/>
        <sz val="11"/>
        <color theme="1"/>
        <rFont val="Calibri"/>
        <family val="2"/>
        <charset val="129"/>
        <scheme val="minor"/>
      </rPr>
      <t>BMC Syst. Biol.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3</t>
    </r>
    <r>
      <rPr>
        <sz val="11"/>
        <color theme="1"/>
        <rFont val="Calibri"/>
        <family val="2"/>
        <charset val="129"/>
        <scheme val="minor"/>
      </rPr>
      <t>.</t>
    </r>
  </si>
  <si>
    <r>
      <t xml:space="preserve">Baart,G.J.E.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(2008) Modeling Neisseria meningitidis B metabolism at different specific growth rates. </t>
    </r>
    <r>
      <rPr>
        <i/>
        <sz val="11"/>
        <color theme="1"/>
        <rFont val="Calibri"/>
        <family val="2"/>
        <charset val="129"/>
        <scheme val="minor"/>
      </rPr>
      <t>Biotechnol. Bioeng.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101</t>
    </r>
    <r>
      <rPr>
        <sz val="11"/>
        <color theme="1"/>
        <rFont val="Calibri"/>
        <family val="2"/>
        <charset val="129"/>
        <scheme val="minor"/>
      </rPr>
      <t>, 1022–1035.</t>
    </r>
  </si>
  <si>
    <r>
      <t xml:space="preserve">Quinn,J.P. and Marchant,R. (1979) The macromolecular composition of Geotrichum candidum grown on whiskey distillery spent wash. </t>
    </r>
    <r>
      <rPr>
        <i/>
        <sz val="11"/>
        <color theme="1"/>
        <rFont val="Calibri"/>
        <family val="2"/>
        <charset val="129"/>
        <scheme val="minor"/>
      </rPr>
      <t>European journal of applied microbiology and biotechnology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6</t>
    </r>
    <r>
      <rPr>
        <sz val="11"/>
        <color theme="1"/>
        <rFont val="Calibri"/>
        <family val="2"/>
        <charset val="129"/>
        <scheme val="minor"/>
      </rPr>
      <t>, 263–270.</t>
    </r>
  </si>
  <si>
    <r>
      <t xml:space="preserve">Carnicer,M.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(2009) Macromolecular and elemental composition analysis and extracellular metabolite balances of Pichia pastoris growing at different oxygen levels. </t>
    </r>
    <r>
      <rPr>
        <i/>
        <sz val="11"/>
        <color theme="1"/>
        <rFont val="Calibri"/>
        <family val="2"/>
        <charset val="129"/>
        <scheme val="minor"/>
      </rPr>
      <t>Microb. Cell Fact.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8</t>
    </r>
    <r>
      <rPr>
        <sz val="11"/>
        <color theme="1"/>
        <rFont val="Calibri"/>
        <family val="2"/>
        <charset val="129"/>
        <scheme val="minor"/>
      </rPr>
      <t>.</t>
    </r>
  </si>
  <si>
    <t>KouKou et al., 1990 (1)</t>
  </si>
  <si>
    <t>KouKou et al., 1990 (2)</t>
  </si>
  <si>
    <t>KouKou et al., 1990 (3)</t>
  </si>
  <si>
    <t>Grillitsch et al., 2014 (1)</t>
  </si>
  <si>
    <t>Grillitsch et al., 2014 (2)</t>
  </si>
  <si>
    <t>Candida curvata</t>
  </si>
  <si>
    <t>Evans and Ratledge, 1983 (2)</t>
  </si>
  <si>
    <t>Evans and Ratledge, 1983 (1)</t>
  </si>
  <si>
    <t>Rhodosporidium toruloides</t>
  </si>
  <si>
    <t>Li et al., 2007</t>
  </si>
  <si>
    <t>Wu et al., 2010</t>
  </si>
  <si>
    <t>Angerbauer et al., 2008</t>
  </si>
  <si>
    <t>Zhao et al., 2008</t>
  </si>
  <si>
    <t>Rhodotorula mucilaginosa</t>
  </si>
  <si>
    <t>Zhao et al., 2010</t>
  </si>
  <si>
    <t>Candida oleophila</t>
  </si>
  <si>
    <t>Chatzifragkou et al., 2011</t>
  </si>
  <si>
    <r>
      <t xml:space="preserve">Angerbauer,C.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(2008) Conversion of sewage sludge into lipids by Lipomyces starkeyi for biodiesel production. </t>
    </r>
    <r>
      <rPr>
        <i/>
        <sz val="11"/>
        <color theme="1"/>
        <rFont val="Calibri"/>
        <family val="3"/>
        <charset val="129"/>
        <scheme val="minor"/>
      </rPr>
      <t>Bioresour. Technol.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99</t>
    </r>
    <r>
      <rPr>
        <sz val="11"/>
        <color theme="1"/>
        <rFont val="Calibri"/>
        <family val="2"/>
        <charset val="129"/>
        <scheme val="minor"/>
      </rPr>
      <t>, 3051–3056.</t>
    </r>
  </si>
  <si>
    <r>
      <t xml:space="preserve">Chatzifragkou,A.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(2011) Biotechnological conversions of biodiesel derived waste glycerol by yeast and fungal species. </t>
    </r>
    <r>
      <rPr>
        <i/>
        <sz val="11"/>
        <color theme="1"/>
        <rFont val="Calibri"/>
        <family val="3"/>
        <charset val="129"/>
        <scheme val="minor"/>
      </rPr>
      <t>Energy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36</t>
    </r>
    <r>
      <rPr>
        <sz val="11"/>
        <color theme="1"/>
        <rFont val="Calibri"/>
        <family val="2"/>
        <charset val="129"/>
        <scheme val="minor"/>
      </rPr>
      <t>, 1097–1108.</t>
    </r>
  </si>
  <si>
    <r>
      <t xml:space="preserve">Evans,C.T. and Ratledge,C. (1983) A comparison of the oleaginous yeast, Candida curvata, grown on different carbon sources in continuous and batch culture. </t>
    </r>
    <r>
      <rPr>
        <i/>
        <sz val="11"/>
        <color theme="1"/>
        <rFont val="Calibri"/>
        <family val="3"/>
        <charset val="129"/>
        <scheme val="minor"/>
      </rPr>
      <t>Lipids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18</t>
    </r>
    <r>
      <rPr>
        <sz val="11"/>
        <color theme="1"/>
        <rFont val="Calibri"/>
        <family val="2"/>
        <charset val="129"/>
        <scheme val="minor"/>
      </rPr>
      <t>, 623–629.</t>
    </r>
  </si>
  <si>
    <r>
      <t xml:space="preserve">Grillitsch,K.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(2014) Isolation and characterization of the plasma membrane from the yeast Pichia pastoris. </t>
    </r>
    <r>
      <rPr>
        <i/>
        <sz val="11"/>
        <color theme="1"/>
        <rFont val="Calibri"/>
        <family val="3"/>
        <charset val="129"/>
        <scheme val="minor"/>
      </rPr>
      <t>Biochim. Biophys. Acta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1838</t>
    </r>
    <r>
      <rPr>
        <sz val="11"/>
        <color theme="1"/>
        <rFont val="Calibri"/>
        <family val="2"/>
        <charset val="129"/>
        <scheme val="minor"/>
      </rPr>
      <t>, 1889–1897.</t>
    </r>
  </si>
  <si>
    <r>
      <t xml:space="preserve">Koukou,A.I.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(1990) Effect of ethanol on the phospholipid and fatty acid content of Schizosaccharomyces pombe membranes. </t>
    </r>
    <r>
      <rPr>
        <i/>
        <sz val="11"/>
        <color theme="1"/>
        <rFont val="Calibri"/>
        <family val="3"/>
        <charset val="129"/>
        <scheme val="minor"/>
      </rPr>
      <t>J. Gen. Microbiol.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136</t>
    </r>
    <r>
      <rPr>
        <sz val="11"/>
        <color theme="1"/>
        <rFont val="Calibri"/>
        <family val="2"/>
        <charset val="129"/>
        <scheme val="minor"/>
      </rPr>
      <t>, 1271–1277.</t>
    </r>
  </si>
  <si>
    <r>
      <t xml:space="preserve">Li,Y.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(2007) High-density cultivation of oleaginous yeast Rhodosporidium toruloides Y4 in fed-batch culture. </t>
    </r>
    <r>
      <rPr>
        <i/>
        <sz val="11"/>
        <color theme="1"/>
        <rFont val="Calibri"/>
        <family val="3"/>
        <charset val="129"/>
        <scheme val="minor"/>
      </rPr>
      <t>Enzyme Microb. Technol.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41</t>
    </r>
    <r>
      <rPr>
        <sz val="11"/>
        <color theme="1"/>
        <rFont val="Calibri"/>
        <family val="2"/>
        <charset val="129"/>
        <scheme val="minor"/>
      </rPr>
      <t>, 312–317.</t>
    </r>
  </si>
  <si>
    <r>
      <t xml:space="preserve">Wu,S.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(2010) Phosphate-limitation mediated lipid production by Rhodosporidium toruloides. </t>
    </r>
    <r>
      <rPr>
        <i/>
        <sz val="11"/>
        <color theme="1"/>
        <rFont val="Calibri"/>
        <family val="3"/>
        <charset val="129"/>
        <scheme val="minor"/>
      </rPr>
      <t>Bioresour. Technol.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101</t>
    </r>
    <r>
      <rPr>
        <sz val="11"/>
        <color theme="1"/>
        <rFont val="Calibri"/>
        <family val="2"/>
        <charset val="129"/>
        <scheme val="minor"/>
      </rPr>
      <t>, 6124–6129.</t>
    </r>
  </si>
  <si>
    <r>
      <t xml:space="preserve">Xie,L. and Wang,D.I. (1994) Stoichiometric analysis of animal cell growth and its application in medium design. </t>
    </r>
    <r>
      <rPr>
        <i/>
        <sz val="11"/>
        <color theme="1"/>
        <rFont val="Calibri"/>
        <family val="3"/>
        <charset val="129"/>
        <scheme val="minor"/>
      </rPr>
      <t>Biotechnol. Bioeng.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43</t>
    </r>
    <r>
      <rPr>
        <sz val="11"/>
        <color theme="1"/>
        <rFont val="Calibri"/>
        <family val="2"/>
        <charset val="129"/>
        <scheme val="minor"/>
      </rPr>
      <t>, 1164–1174.</t>
    </r>
  </si>
  <si>
    <r>
      <t xml:space="preserve">Zhao,C.-H.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(2010) Single cell oil production from hydrolysates of inulin and extract of tubers of Jerusalem artichoke by Rhodotorula mucilaginosa TJY15a. </t>
    </r>
    <r>
      <rPr>
        <i/>
        <sz val="11"/>
        <color theme="1"/>
        <rFont val="Calibri"/>
        <family val="3"/>
        <charset val="129"/>
        <scheme val="minor"/>
      </rPr>
      <t>Process Biochem.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45</t>
    </r>
    <r>
      <rPr>
        <sz val="11"/>
        <color theme="1"/>
        <rFont val="Calibri"/>
        <family val="2"/>
        <charset val="129"/>
        <scheme val="minor"/>
      </rPr>
      <t>, 1121–1126.</t>
    </r>
  </si>
  <si>
    <r>
      <t xml:space="preserve">Zhao,X. </t>
    </r>
    <r>
      <rPr>
        <i/>
        <sz val="11"/>
        <color theme="1"/>
        <rFont val="Calibri"/>
        <family val="3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(2008) Medium optimization for lipid production through co‐fermentation of glucose and xylose by the oleaginous yeast Lipomyces starkeyi. </t>
    </r>
    <r>
      <rPr>
        <i/>
        <sz val="11"/>
        <color theme="1"/>
        <rFont val="Calibri"/>
        <family val="3"/>
        <charset val="129"/>
        <scheme val="minor"/>
      </rPr>
      <t>Eur. J. Lipid Sci. Technol.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3"/>
        <charset val="129"/>
        <scheme val="minor"/>
      </rPr>
      <t>110</t>
    </r>
    <r>
      <rPr>
        <sz val="11"/>
        <color theme="1"/>
        <rFont val="Calibri"/>
        <family val="2"/>
        <charset val="129"/>
        <scheme val="minor"/>
      </rPr>
      <t>, 405–412.</t>
    </r>
  </si>
  <si>
    <t>Ribonucleotides</t>
  </si>
  <si>
    <t>Storck, 1965</t>
  </si>
  <si>
    <t>Salmonella enterica sv. Typhimurium</t>
  </si>
  <si>
    <t>Pseudomonas aeruginosa</t>
  </si>
  <si>
    <t>Aerobacter aerogenes</t>
  </si>
  <si>
    <t>Proteus vulgaris</t>
  </si>
  <si>
    <t>Hartman et al., 2014</t>
  </si>
  <si>
    <r>
      <t xml:space="preserve">Midgley,J.E.M. (1962) The nucleotide base composition of ribonucleic acid from several microbial species. </t>
    </r>
    <r>
      <rPr>
        <i/>
        <sz val="11"/>
        <color theme="1"/>
        <rFont val="Calibri"/>
        <family val="2"/>
        <charset val="129"/>
        <scheme val="minor"/>
      </rPr>
      <t>Biochimica et Biophysica Acta (BBA) - Specialized Section on Nucleic Acids and Related Subjects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61</t>
    </r>
    <r>
      <rPr>
        <sz val="11"/>
        <color theme="1"/>
        <rFont val="Calibri"/>
        <family val="2"/>
        <charset val="129"/>
        <scheme val="minor"/>
      </rPr>
      <t>, 513–525.</t>
    </r>
  </si>
  <si>
    <r>
      <t xml:space="preserve">Hartman,H.B. </t>
    </r>
    <r>
      <rPr>
        <i/>
        <sz val="11"/>
        <color theme="1"/>
        <rFont val="Calibri"/>
        <family val="2"/>
        <charset val="129"/>
        <scheme val="minor"/>
      </rPr>
      <t>et al.</t>
    </r>
    <r>
      <rPr>
        <sz val="11"/>
        <color theme="1"/>
        <rFont val="Calibri"/>
        <family val="2"/>
        <charset val="129"/>
        <scheme val="minor"/>
      </rPr>
      <t xml:space="preserve"> (2014) Identification of potential drug targets in Salmonella enterica sv. Typhimurium using metabolic modelling and experimental validation. </t>
    </r>
    <r>
      <rPr>
        <i/>
        <sz val="11"/>
        <color theme="1"/>
        <rFont val="Calibri"/>
        <family val="2"/>
        <charset val="129"/>
        <scheme val="minor"/>
      </rPr>
      <t>Microbiology</t>
    </r>
    <r>
      <rPr>
        <sz val="11"/>
        <color theme="1"/>
        <rFont val="Calibri"/>
        <family val="2"/>
        <charset val="129"/>
        <scheme val="minor"/>
      </rPr>
      <t xml:space="preserve">, </t>
    </r>
    <r>
      <rPr>
        <b/>
        <sz val="11"/>
        <color theme="1"/>
        <rFont val="Calibri"/>
        <family val="2"/>
        <charset val="129"/>
        <scheme val="minor"/>
      </rPr>
      <t>160</t>
    </r>
    <r>
      <rPr>
        <sz val="11"/>
        <color theme="1"/>
        <rFont val="Calibri"/>
        <family val="2"/>
        <charset val="129"/>
        <scheme val="minor"/>
      </rPr>
      <t>, 1252–1266.</t>
    </r>
  </si>
  <si>
    <t>Midgley, 1962</t>
  </si>
  <si>
    <t>Raghunathan et al., 2009</t>
  </si>
  <si>
    <t>Summary</t>
  </si>
  <si>
    <t>wt%</t>
  </si>
  <si>
    <t>--&gt;</t>
  </si>
  <si>
    <t>C18:4</t>
  </si>
  <si>
    <t>Escherichia coli</t>
  </si>
  <si>
    <t>See Supplementary file 2</t>
  </si>
  <si>
    <t>Baart,G.J.E. et al., 2008</t>
  </si>
  <si>
    <t>Klebsiella pneumoniae</t>
  </si>
  <si>
    <t>Saccharomyces cerevisiae</t>
  </si>
  <si>
    <t>See supplementary file 2</t>
  </si>
  <si>
    <t>MW</t>
  </si>
  <si>
    <t>C13:0</t>
  </si>
  <si>
    <t>C15:0</t>
  </si>
  <si>
    <t>C17:0</t>
  </si>
  <si>
    <t/>
  </si>
  <si>
    <t>C12:1</t>
  </si>
  <si>
    <t>C13:1</t>
  </si>
  <si>
    <t>C14:1</t>
  </si>
  <si>
    <t>C15:1</t>
  </si>
  <si>
    <t>C17:1</t>
  </si>
  <si>
    <t>C12:2</t>
  </si>
  <si>
    <t>C13:2</t>
  </si>
  <si>
    <t>C14:2</t>
  </si>
  <si>
    <t>C15:2</t>
  </si>
  <si>
    <t>C16:2</t>
  </si>
  <si>
    <t>C17:2</t>
  </si>
  <si>
    <t>C12:3</t>
  </si>
  <si>
    <t>C13:3</t>
  </si>
  <si>
    <t>C14:3</t>
  </si>
  <si>
    <t>C15:3</t>
  </si>
  <si>
    <t>C16:3</t>
  </si>
  <si>
    <t>C17:3</t>
  </si>
  <si>
    <t>Molecular weight</t>
  </si>
  <si>
    <t>Molar percent</t>
  </si>
  <si>
    <t>wt %</t>
  </si>
  <si>
    <t>g/mole</t>
  </si>
  <si>
    <t>Chinese Hamster Ovary cells</t>
  </si>
  <si>
    <t>Murine hybridoma</t>
  </si>
  <si>
    <t>P-value</t>
  </si>
  <si>
    <t>Pearson r</t>
  </si>
  <si>
    <t>Klebsiella oxytoca</t>
  </si>
  <si>
    <t>murine hybridoma</t>
  </si>
  <si>
    <t>Hamster</t>
  </si>
  <si>
    <t>BHK</t>
  </si>
  <si>
    <t>Mus musculus</t>
  </si>
  <si>
    <t>Rattus norvegicus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</si>
</sst>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0.000"/>
    <numFmt numFmtId="165" formatCode="0.000_);[Red]\(0.000\)"/>
    <numFmt numFmtId="166" formatCode="0.000_ "/>
    <numFmt numFmtId="167" formatCode="0.0"/>
    <numFmt numFmtId="168" formatCode="0.000000"/>
    <numFmt numFmtId="169" formatCode="0.0000000"/>
  </numFmts>
  <fonts count="40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0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rgb="FF5F6368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</font>
    <font>
      <sz val="10"/>
      <name val="Arial"/>
      <family val="2"/>
    </font>
    <font>
      <b/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Arial"/>
      <family val="2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  <charset val="129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70C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14"/>
      <color rgb="FF222222"/>
      <name val="Segoe UI"/>
      <family val="2"/>
    </font>
    <font>
      <sz val="11"/>
      <color theme="1"/>
      <name val="Times New Roman"/>
      <family val="1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sz val="11"/>
      <name val="Calibri"/>
      <family val="3"/>
      <charset val="129"/>
      <scheme val="minor"/>
    </font>
    <font>
      <sz val="10"/>
      <name val="Times New Roman"/>
      <family val="1"/>
      <charset val="129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indexed="8"/>
      <name val="新細明體"/>
      <family val="1"/>
      <charset val="136"/>
    </font>
    <font>
      <i/>
      <sz val="11"/>
      <color theme="1"/>
      <name val="Calibri"/>
      <family val="2"/>
      <charset val="129"/>
      <scheme val="minor"/>
    </font>
    <font>
      <b/>
      <sz val="12"/>
      <name val="Calibri"/>
      <family val="2"/>
      <scheme val="minor"/>
    </font>
    <font>
      <sz val="11"/>
      <name val="Arial"/>
      <family val="2"/>
    </font>
    <font>
      <i/>
      <sz val="11"/>
      <color theme="1"/>
      <name val="Calibri"/>
      <family val="3"/>
      <charset val="129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Calibri"/>
      <family val="2"/>
      <charset val="129"/>
      <scheme val="minor"/>
    </font>
    <font>
      <sz val="10"/>
      <name val="Arial"/>
      <family val="2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9" fillId="0" borderId="0"/>
    <xf numFmtId="41" fontId="7" fillId="0" borderId="0" applyFont="0" applyFill="0" applyBorder="0" applyAlignment="0" applyProtection="0"/>
    <xf numFmtId="0" fontId="9" fillId="0" borderId="0"/>
    <xf numFmtId="0" fontId="30" fillId="0" borderId="0"/>
    <xf numFmtId="0" fontId="7" fillId="0" borderId="0">
      <alignment vertical="center"/>
    </xf>
    <xf numFmtId="0" fontId="18" fillId="0" borderId="0"/>
    <xf numFmtId="0" fontId="7" fillId="0" borderId="0">
      <alignment vertical="center"/>
    </xf>
    <xf numFmtId="0" fontId="9" fillId="0" borderId="0"/>
    <xf numFmtId="41" fontId="7" fillId="0" borderId="0" applyFont="0" applyFill="0" applyBorder="0" applyAlignment="0" applyProtection="0"/>
  </cellStyleXfs>
  <cellXfs count="19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0" fillId="0" borderId="1" xfId="0" applyFill="1" applyBorder="1"/>
    <xf numFmtId="0" fontId="4" fillId="0" borderId="1" xfId="0" applyFont="1" applyFill="1" applyBorder="1"/>
    <xf numFmtId="0" fontId="4" fillId="0" borderId="0" xfId="0" applyFont="1"/>
    <xf numFmtId="0" fontId="0" fillId="0" borderId="1" xfId="0" applyBorder="1"/>
    <xf numFmtId="0" fontId="0" fillId="0" borderId="0" xfId="0" applyBorder="1"/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1"/>
    <xf numFmtId="0" fontId="1" fillId="0" borderId="0" xfId="0" applyFont="1"/>
    <xf numFmtId="0" fontId="17" fillId="0" borderId="0" xfId="0" applyFont="1"/>
    <xf numFmtId="164" fontId="0" fillId="0" borderId="0" xfId="0" applyNumberFormat="1"/>
    <xf numFmtId="0" fontId="20" fillId="0" borderId="0" xfId="0" applyFont="1"/>
    <xf numFmtId="0" fontId="19" fillId="0" borderId="0" xfId="0" applyFont="1"/>
    <xf numFmtId="0" fontId="21" fillId="0" borderId="0" xfId="0" applyFont="1"/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0" xfId="0" applyFont="1" applyFill="1" applyBorder="1"/>
    <xf numFmtId="0" fontId="9" fillId="0" borderId="0" xfId="0" applyFont="1" applyBorder="1" applyAlignment="1">
      <alignment horizontal="left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4" fillId="0" borderId="1" xfId="0" applyFont="1" applyFill="1" applyBorder="1"/>
    <xf numFmtId="0" fontId="27" fillId="0" borderId="1" xfId="0" applyFont="1" applyFill="1" applyBorder="1" applyAlignment="1">
      <alignment horizontal="center" vertical="center"/>
    </xf>
    <xf numFmtId="0" fontId="27" fillId="0" borderId="1" xfId="0" applyFont="1" applyBorder="1"/>
    <xf numFmtId="0" fontId="27" fillId="0" borderId="1" xfId="0" applyFont="1" applyFill="1" applyBorder="1" applyAlignment="1">
      <alignment vertical="center"/>
    </xf>
    <xf numFmtId="0" fontId="27" fillId="0" borderId="1" xfId="0" applyFont="1" applyBorder="1" applyAlignment="1">
      <alignment horizontal="center"/>
    </xf>
    <xf numFmtId="0" fontId="27" fillId="0" borderId="1" xfId="0" applyFont="1" applyFill="1" applyBorder="1"/>
    <xf numFmtId="164" fontId="28" fillId="0" borderId="1" xfId="0" applyNumberFormat="1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horizontal="center" vertical="center" wrapText="1"/>
    </xf>
    <xf numFmtId="164" fontId="28" fillId="0" borderId="1" xfId="0" applyNumberFormat="1" applyFont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/>
    </xf>
    <xf numFmtId="0" fontId="28" fillId="0" borderId="0" xfId="0" applyFont="1"/>
    <xf numFmtId="0" fontId="28" fillId="0" borderId="0" xfId="0" applyFont="1" applyBorder="1"/>
    <xf numFmtId="164" fontId="28" fillId="0" borderId="1" xfId="0" quotePrefix="1" applyNumberFormat="1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6" fontId="0" fillId="0" borderId="0" xfId="0" applyNumberFormat="1" applyBorder="1"/>
    <xf numFmtId="0" fontId="4" fillId="0" borderId="0" xfId="0" applyFont="1" applyBorder="1" applyAlignment="1">
      <alignment horizontal="center" vertical="center"/>
    </xf>
    <xf numFmtId="41" fontId="0" fillId="0" borderId="1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5" fillId="0" borderId="1" xfId="0" applyFont="1" applyBorder="1"/>
    <xf numFmtId="0" fontId="4" fillId="0" borderId="0" xfId="0" applyFont="1" applyFill="1"/>
    <xf numFmtId="0" fontId="15" fillId="0" borderId="1" xfId="0" applyFont="1" applyFill="1" applyBorder="1"/>
    <xf numFmtId="0" fontId="0" fillId="0" borderId="0" xfId="0" applyFont="1" applyFill="1"/>
    <xf numFmtId="164" fontId="18" fillId="0" borderId="1" xfId="0" applyNumberFormat="1" applyFont="1" applyBorder="1" applyAlignment="1">
      <alignment horizontal="center" vertical="center"/>
    </xf>
    <xf numFmtId="0" fontId="0" fillId="0" borderId="0" xfId="0" applyFill="1" applyBorder="1"/>
    <xf numFmtId="167" fontId="0" fillId="0" borderId="1" xfId="0" applyNumberFormat="1" applyBorder="1"/>
    <xf numFmtId="0" fontId="18" fillId="0" borderId="1" xfId="0" applyFont="1" applyFill="1" applyBorder="1" applyAlignment="1"/>
    <xf numFmtId="1" fontId="18" fillId="0" borderId="1" xfId="0" applyNumberFormat="1" applyFont="1" applyBorder="1"/>
    <xf numFmtId="0" fontId="28" fillId="0" borderId="1" xfId="0" applyFont="1" applyBorder="1"/>
    <xf numFmtId="0" fontId="32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0" fillId="0" borderId="1" xfId="0" applyFont="1" applyFill="1" applyBorder="1"/>
    <xf numFmtId="0" fontId="18" fillId="0" borderId="1" xfId="0" applyFont="1" applyFill="1" applyBorder="1"/>
    <xf numFmtId="0" fontId="16" fillId="0" borderId="1" xfId="0" applyFont="1" applyFill="1" applyBorder="1"/>
    <xf numFmtId="2" fontId="15" fillId="0" borderId="1" xfId="0" applyNumberFormat="1" applyFont="1" applyFill="1" applyBorder="1"/>
    <xf numFmtId="0" fontId="10" fillId="0" borderId="1" xfId="0" applyFont="1" applyFill="1" applyBorder="1"/>
    <xf numFmtId="0" fontId="18" fillId="0" borderId="0" xfId="0" applyFont="1" applyFill="1"/>
    <xf numFmtId="0" fontId="33" fillId="0" borderId="1" xfId="1" applyFont="1" applyFill="1" applyBorder="1"/>
    <xf numFmtId="167" fontId="18" fillId="0" borderId="1" xfId="0" applyNumberFormat="1" applyFont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27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0" fontId="4" fillId="0" borderId="6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3" xfId="0" applyBorder="1"/>
    <xf numFmtId="0" fontId="0" fillId="0" borderId="0" xfId="0"/>
    <xf numFmtId="0" fontId="0" fillId="0" borderId="0" xfId="0" applyBorder="1"/>
    <xf numFmtId="0" fontId="28" fillId="0" borderId="3" xfId="0" applyFont="1" applyBorder="1"/>
    <xf numFmtId="0" fontId="0" fillId="0" borderId="0" xfId="0"/>
    <xf numFmtId="0" fontId="0" fillId="0" borderId="1" xfId="0" applyBorder="1"/>
    <xf numFmtId="167" fontId="37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/>
    <xf numFmtId="0" fontId="27" fillId="0" borderId="0" xfId="0" applyFont="1" applyFill="1" applyBorder="1" applyAlignment="1"/>
    <xf numFmtId="0" fontId="18" fillId="0" borderId="0" xfId="0" applyFont="1" applyFill="1" applyBorder="1"/>
    <xf numFmtId="0" fontId="15" fillId="0" borderId="1" xfId="0" applyFont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0" fillId="0" borderId="0" xfId="0"/>
    <xf numFmtId="0" fontId="0" fillId="0" borderId="0" xfId="0" applyFill="1"/>
    <xf numFmtId="0" fontId="0" fillId="0" borderId="1" xfId="0" applyBorder="1"/>
    <xf numFmtId="0" fontId="18" fillId="0" borderId="1" xfId="0" applyFont="1" applyFill="1" applyBorder="1"/>
    <xf numFmtId="0" fontId="0" fillId="0" borderId="0" xfId="0" applyNumberFormat="1"/>
    <xf numFmtId="167" fontId="37" fillId="0" borderId="1" xfId="0" applyNumberFormat="1" applyFont="1" applyFill="1" applyBorder="1" applyAlignment="1">
      <alignment horizontal="right" vertical="center"/>
    </xf>
    <xf numFmtId="0" fontId="15" fillId="0" borderId="3" xfId="0" applyFont="1" applyFill="1" applyBorder="1"/>
    <xf numFmtId="0" fontId="15" fillId="0" borderId="3" xfId="0" applyFont="1" applyBorder="1"/>
    <xf numFmtId="0" fontId="18" fillId="0" borderId="3" xfId="0" applyFont="1" applyBorder="1"/>
    <xf numFmtId="2" fontId="0" fillId="0" borderId="1" xfId="0" applyNumberFormat="1" applyFont="1" applyFill="1" applyBorder="1"/>
    <xf numFmtId="2" fontId="15" fillId="0" borderId="1" xfId="0" applyNumberFormat="1" applyFont="1" applyFill="1" applyBorder="1" applyAlignment="1">
      <alignment horizontal="right"/>
    </xf>
    <xf numFmtId="2" fontId="37" fillId="0" borderId="1" xfId="0" applyNumberFormat="1" applyFont="1" applyFill="1" applyBorder="1" applyAlignment="1">
      <alignment horizontal="right" vertical="center"/>
    </xf>
    <xf numFmtId="2" fontId="18" fillId="0" borderId="1" xfId="0" applyNumberFormat="1" applyFont="1" applyBorder="1" applyAlignment="1">
      <alignment horizontal="right"/>
    </xf>
    <xf numFmtId="167" fontId="0" fillId="0" borderId="1" xfId="0" applyNumberFormat="1" applyFont="1" applyFill="1" applyBorder="1"/>
    <xf numFmtId="167" fontId="15" fillId="0" borderId="1" xfId="0" applyNumberFormat="1" applyFont="1" applyFill="1" applyBorder="1" applyAlignment="1">
      <alignment horizontal="right"/>
    </xf>
    <xf numFmtId="0" fontId="18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/>
    <xf numFmtId="0" fontId="0" fillId="0" borderId="0" xfId="0"/>
    <xf numFmtId="169" fontId="28" fillId="0" borderId="1" xfId="0" applyNumberFormat="1" applyFont="1" applyBorder="1"/>
    <xf numFmtId="169" fontId="25" fillId="0" borderId="1" xfId="0" applyNumberFormat="1" applyFont="1" applyFill="1" applyBorder="1" applyAlignment="1">
      <alignment horizontal="center" vertical="center"/>
    </xf>
    <xf numFmtId="169" fontId="26" fillId="0" borderId="1" xfId="0" applyNumberFormat="1" applyFont="1" applyFill="1" applyBorder="1" applyAlignment="1">
      <alignment horizontal="center" vertical="center" wrapText="1"/>
    </xf>
    <xf numFmtId="169" fontId="24" fillId="0" borderId="1" xfId="0" applyNumberFormat="1" applyFont="1" applyFill="1" applyBorder="1" applyAlignment="1">
      <alignment horizontal="center" vertical="center"/>
    </xf>
    <xf numFmtId="169" fontId="24" fillId="0" borderId="1" xfId="0" applyNumberFormat="1" applyFont="1" applyBorder="1" applyAlignment="1">
      <alignment horizontal="center" vertical="center"/>
    </xf>
    <xf numFmtId="168" fontId="25" fillId="0" borderId="1" xfId="0" applyNumberFormat="1" applyFont="1" applyBorder="1" applyAlignment="1">
      <alignment horizontal="center" vertical="center"/>
    </xf>
    <xf numFmtId="0" fontId="38" fillId="0" borderId="0" xfId="0" applyFont="1" applyBorder="1"/>
    <xf numFmtId="0" fontId="38" fillId="0" borderId="12" xfId="0" applyFont="1" applyBorder="1"/>
    <xf numFmtId="0" fontId="38" fillId="0" borderId="14" xfId="0" applyFont="1" applyBorder="1"/>
    <xf numFmtId="0" fontId="38" fillId="0" borderId="15" xfId="0" applyFont="1" applyBorder="1"/>
    <xf numFmtId="0" fontId="38" fillId="0" borderId="19" xfId="0" applyFont="1" applyBorder="1" applyAlignment="1">
      <alignment horizontal="center"/>
    </xf>
    <xf numFmtId="0" fontId="38" fillId="0" borderId="20" xfId="0" applyFont="1" applyBorder="1" applyAlignment="1">
      <alignment horizontal="center"/>
    </xf>
    <xf numFmtId="0" fontId="38" fillId="0" borderId="21" xfId="0" applyFont="1" applyBorder="1" applyAlignment="1">
      <alignment horizontal="center"/>
    </xf>
    <xf numFmtId="0" fontId="9" fillId="0" borderId="0" xfId="0" applyFont="1" applyBorder="1"/>
    <xf numFmtId="0" fontId="38" fillId="0" borderId="11" xfId="0" applyFont="1" applyBorder="1"/>
    <xf numFmtId="0" fontId="9" fillId="0" borderId="12" xfId="0" applyFont="1" applyBorder="1"/>
    <xf numFmtId="0" fontId="38" fillId="0" borderId="13" xfId="0" applyFont="1" applyBorder="1"/>
    <xf numFmtId="0" fontId="9" fillId="0" borderId="15" xfId="0" applyFont="1" applyBorder="1"/>
    <xf numFmtId="0" fontId="9" fillId="0" borderId="21" xfId="0" applyFont="1" applyBorder="1" applyAlignment="1">
      <alignment horizontal="center"/>
    </xf>
    <xf numFmtId="0" fontId="38" fillId="0" borderId="8" xfId="0" applyFont="1" applyBorder="1"/>
    <xf numFmtId="0" fontId="38" fillId="0" borderId="9" xfId="0" applyFont="1" applyBorder="1"/>
    <xf numFmtId="0" fontId="38" fillId="0" borderId="10" xfId="0" applyFont="1" applyBorder="1"/>
    <xf numFmtId="0" fontId="9" fillId="0" borderId="10" xfId="0" applyFont="1" applyBorder="1"/>
    <xf numFmtId="0" fontId="38" fillId="0" borderId="0" xfId="0" applyFont="1" applyBorder="1" applyAlignment="1">
      <alignment horizontal="left"/>
    </xf>
    <xf numFmtId="0" fontId="38" fillId="0" borderId="14" xfId="0" applyFont="1" applyBorder="1" applyAlignment="1">
      <alignment horizontal="left"/>
    </xf>
    <xf numFmtId="0" fontId="38" fillId="0" borderId="12" xfId="0" applyFont="1" applyBorder="1" applyAlignment="1">
      <alignment horizontal="left"/>
    </xf>
    <xf numFmtId="0" fontId="38" fillId="0" borderId="15" xfId="0" applyFont="1" applyBorder="1" applyAlignment="1">
      <alignment horizontal="left"/>
    </xf>
    <xf numFmtId="0" fontId="9" fillId="0" borderId="11" xfId="0" applyFont="1" applyBorder="1"/>
    <xf numFmtId="0" fontId="9" fillId="0" borderId="13" xfId="0" applyFont="1" applyBorder="1"/>
    <xf numFmtId="0" fontId="9" fillId="0" borderId="14" xfId="0" applyFont="1" applyBorder="1"/>
    <xf numFmtId="0" fontId="9" fillId="0" borderId="11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/>
    <xf numFmtId="0" fontId="9" fillId="0" borderId="9" xfId="0" applyFont="1" applyBorder="1"/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9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9" fillId="0" borderId="7" xfId="0" applyFont="1" applyBorder="1" applyAlignment="1">
      <alignment horizontal="center"/>
    </xf>
    <xf numFmtId="0" fontId="9" fillId="0" borderId="17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39" fillId="0" borderId="0" xfId="0" applyFont="1" applyBorder="1" applyAlignment="1">
      <alignment vertical="center" textRotation="90"/>
    </xf>
    <xf numFmtId="0" fontId="0" fillId="0" borderId="12" xfId="0" applyBorder="1"/>
    <xf numFmtId="0" fontId="39" fillId="0" borderId="16" xfId="0" applyFont="1" applyBorder="1" applyAlignment="1">
      <alignment horizontal="center" vertical="center" textRotation="90"/>
    </xf>
    <xf numFmtId="0" fontId="39" fillId="0" borderId="17" xfId="0" applyFont="1" applyBorder="1" applyAlignment="1">
      <alignment horizontal="center" vertical="center" textRotation="90"/>
    </xf>
    <xf numFmtId="0" fontId="39" fillId="0" borderId="18" xfId="0" applyFont="1" applyBorder="1" applyAlignment="1">
      <alignment horizontal="center" vertical="center" textRotation="90"/>
    </xf>
    <xf numFmtId="0" fontId="4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</cellXfs>
  <cellStyles count="10">
    <cellStyle name="Normal 2" xfId="8" xr:uid="{A69A0B39-FA08-44F6-AC31-EAA543B417E6}"/>
    <cellStyle name="Normal 3" xfId="1" xr:uid="{B6B25C10-DB5F-449F-913F-7D04F179C7BA}"/>
    <cellStyle name="Normal 8" xfId="3" xr:uid="{C5EDF9A4-6252-4530-A487-52B912DE1610}"/>
    <cellStyle name="쉼표 [0]" xfId="2" builtinId="6"/>
    <cellStyle name="쉼표 [0] 2" xfId="9" xr:uid="{B3D31665-2383-4E52-9415-29F573760461}"/>
    <cellStyle name="표준" xfId="0" builtinId="0"/>
    <cellStyle name="표준 2" xfId="4" xr:uid="{99B9C21D-B686-4F11-9692-1A89B7A9A051}"/>
    <cellStyle name="표준 2 2" xfId="6" xr:uid="{828C7543-5F9D-48B7-BEFD-1E40C9813D70}"/>
    <cellStyle name="표준 4" xfId="7" xr:uid="{02A9CD3D-69E7-41DC-94DB-A959803030DB}"/>
    <cellStyle name="표준 6" xfId="5" xr:uid="{A65EF75A-26E7-4721-AEAD-B57645E5F282}"/>
  </cellStyles>
  <dxfs count="1">
    <dxf>
      <numFmt numFmtId="0" formatCode="General"/>
    </dxf>
  </dxfs>
  <tableStyles count="0" defaultTableStyle="TableStyleMedium2" defaultPivotStyle="PivotStyleLight16"/>
  <colors>
    <mruColors>
      <color rgb="FFFF9999"/>
      <color rgb="FFFFEFEF"/>
      <color rgb="FF99FF99"/>
      <color rgb="FF87E187"/>
      <color rgb="FF33CC33"/>
      <color rgb="FFFF7C80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Amino</a:t>
            </a:r>
            <a:r>
              <a:rPr lang="en-US" altLang="ko-KR" baseline="0"/>
              <a:t> acids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E.coli'!$C$16</c:f>
              <c:strCache>
                <c:ptCount val="1"/>
                <c:pt idx="0">
                  <c:v>Escherichia coli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E.coli'!$C$17:$C$36</c:f>
              <c:numCache>
                <c:formatCode>General</c:formatCode>
                <c:ptCount val="20"/>
                <c:pt idx="0">
                  <c:v>0.109</c:v>
                </c:pt>
                <c:pt idx="1">
                  <c:v>5.0999999999999997E-2</c:v>
                </c:pt>
                <c:pt idx="2">
                  <c:v>5.1999999999999998E-2</c:v>
                </c:pt>
                <c:pt idx="3">
                  <c:v>5.1999999999999998E-2</c:v>
                </c:pt>
                <c:pt idx="4">
                  <c:v>1.7000000000000001E-2</c:v>
                </c:pt>
                <c:pt idx="5">
                  <c:v>5.8000000000000003E-2</c:v>
                </c:pt>
                <c:pt idx="6">
                  <c:v>5.8000000000000003E-2</c:v>
                </c:pt>
                <c:pt idx="7">
                  <c:v>8.2000000000000003E-2</c:v>
                </c:pt>
                <c:pt idx="8">
                  <c:v>1.7999999999999999E-2</c:v>
                </c:pt>
                <c:pt idx="9">
                  <c:v>0.05</c:v>
                </c:pt>
                <c:pt idx="10">
                  <c:v>7.3999999999999996E-2</c:v>
                </c:pt>
                <c:pt idx="11">
                  <c:v>0.06</c:v>
                </c:pt>
                <c:pt idx="12">
                  <c:v>2.5999999999999999E-2</c:v>
                </c:pt>
                <c:pt idx="13">
                  <c:v>3.5000000000000003E-2</c:v>
                </c:pt>
                <c:pt idx="14">
                  <c:v>4.1000000000000002E-2</c:v>
                </c:pt>
                <c:pt idx="15">
                  <c:v>4.9000000000000002E-2</c:v>
                </c:pt>
                <c:pt idx="16">
                  <c:v>5.2999999999999999E-2</c:v>
                </c:pt>
                <c:pt idx="17">
                  <c:v>1.0999999999999999E-2</c:v>
                </c:pt>
                <c:pt idx="18">
                  <c:v>2.9000000000000001E-2</c:v>
                </c:pt>
                <c:pt idx="19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B-401D-9566-ECE629E1FE7F}"/>
            </c:ext>
          </c:extLst>
        </c:ser>
        <c:ser>
          <c:idx val="1"/>
          <c:order val="1"/>
          <c:tx>
            <c:strRef>
              <c:f>'Close sp to E.coli'!$D$16</c:f>
              <c:strCache>
                <c:ptCount val="1"/>
                <c:pt idx="0">
                  <c:v> Klebsiella pneumoniae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E.coli'!$D$17:$D$36</c:f>
              <c:numCache>
                <c:formatCode>0.000</c:formatCode>
                <c:ptCount val="20"/>
                <c:pt idx="0">
                  <c:v>0.11994814644872114</c:v>
                </c:pt>
                <c:pt idx="1">
                  <c:v>5.9135501787233542E-2</c:v>
                </c:pt>
                <c:pt idx="2">
                  <c:v>3.941749053633524E-2</c:v>
                </c:pt>
                <c:pt idx="3">
                  <c:v>5.9811918526573568E-2</c:v>
                </c:pt>
                <c:pt idx="4">
                  <c:v>1.5100568204577749E-2</c:v>
                </c:pt>
                <c:pt idx="5">
                  <c:v>4.8380784497818144E-2</c:v>
                </c:pt>
                <c:pt idx="6">
                  <c:v>5.8715443903442473E-2</c:v>
                </c:pt>
                <c:pt idx="7">
                  <c:v>0.10406007472650608</c:v>
                </c:pt>
                <c:pt idx="8">
                  <c:v>1.7089560816293908E-2</c:v>
                </c:pt>
                <c:pt idx="9">
                  <c:v>3.8429119045062139E-2</c:v>
                </c:pt>
                <c:pt idx="10">
                  <c:v>7.3914744242676592E-2</c:v>
                </c:pt>
                <c:pt idx="11">
                  <c:v>4.6116796050620704E-2</c:v>
                </c:pt>
                <c:pt idx="12">
                  <c:v>1.8275606605821629E-2</c:v>
                </c:pt>
                <c:pt idx="13">
                  <c:v>4.0733260084092546E-2</c:v>
                </c:pt>
                <c:pt idx="14">
                  <c:v>3.6850813319935415E-2</c:v>
                </c:pt>
                <c:pt idx="15">
                  <c:v>8.5738138207031009E-2</c:v>
                </c:pt>
                <c:pt idx="16">
                  <c:v>5.1209997891587394E-2</c:v>
                </c:pt>
                <c:pt idx="17">
                  <c:v>1.2690903065549384E-2</c:v>
                </c:pt>
                <c:pt idx="18">
                  <c:v>1.2830297421088903E-2</c:v>
                </c:pt>
                <c:pt idx="19">
                  <c:v>6.1550834619032178E-2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B-401D-9566-ECE629E1FE7F}"/>
            </c:ext>
          </c:extLst>
        </c:ser>
        <c:ser>
          <c:idx val="2"/>
          <c:order val="2"/>
          <c:tx>
            <c:strRef>
              <c:f>'Close sp to E.coli'!$E$16</c:f>
              <c:strCache>
                <c:ptCount val="1"/>
                <c:pt idx="0">
                  <c:v>Neisseria meningitidis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E.coli'!$E$17:$E$36</c:f>
              <c:numCache>
                <c:formatCode>0.000</c:formatCode>
                <c:ptCount val="20"/>
                <c:pt idx="0">
                  <c:v>0.13587537112387865</c:v>
                </c:pt>
                <c:pt idx="1">
                  <c:v>5.3964400080145837E-2</c:v>
                </c:pt>
                <c:pt idx="2">
                  <c:v>4.1090535005295907E-2</c:v>
                </c:pt>
                <c:pt idx="3">
                  <c:v>5.3646042032905912E-2</c:v>
                </c:pt>
                <c:pt idx="4">
                  <c:v>1.0087769374104419E-2</c:v>
                </c:pt>
                <c:pt idx="5">
                  <c:v>4.5509213357641368E-2</c:v>
                </c:pt>
                <c:pt idx="6">
                  <c:v>7.3158982575007567E-2</c:v>
                </c:pt>
                <c:pt idx="7">
                  <c:v>9.2903166110579569E-2</c:v>
                </c:pt>
                <c:pt idx="8">
                  <c:v>1.7319024633954763E-2</c:v>
                </c:pt>
                <c:pt idx="9">
                  <c:v>4.8087215734222997E-2</c:v>
                </c:pt>
                <c:pt idx="10">
                  <c:v>7.7443711072965632E-2</c:v>
                </c:pt>
                <c:pt idx="11">
                  <c:v>5.9856626575826369E-2</c:v>
                </c:pt>
                <c:pt idx="12">
                  <c:v>2.0028576664908378E-2</c:v>
                </c:pt>
                <c:pt idx="13">
                  <c:v>3.3192465253377906E-2</c:v>
                </c:pt>
                <c:pt idx="14">
                  <c:v>3.8210352180348725E-2</c:v>
                </c:pt>
                <c:pt idx="15">
                  <c:v>4.5684555904826986E-2</c:v>
                </c:pt>
                <c:pt idx="16">
                  <c:v>4.7859141265501545E-2</c:v>
                </c:pt>
                <c:pt idx="17">
                  <c:v>1.1804694685639782E-2</c:v>
                </c:pt>
                <c:pt idx="18">
                  <c:v>2.2245563317666323E-2</c:v>
                </c:pt>
                <c:pt idx="19">
                  <c:v>7.2032593051201174E-2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B-401D-9566-ECE629E1FE7F}"/>
            </c:ext>
          </c:extLst>
        </c:ser>
        <c:ser>
          <c:idx val="3"/>
          <c:order val="3"/>
          <c:tx>
            <c:strRef>
              <c:f>'Close sp to E.coli'!$F$16</c:f>
              <c:strCache>
                <c:ptCount val="1"/>
                <c:pt idx="0">
                  <c:v>Klebsiella oxytoca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E.coli'!$F$17:$F$36</c:f>
              <c:numCache>
                <c:formatCode>0.000</c:formatCode>
                <c:ptCount val="20"/>
                <c:pt idx="0">
                  <c:v>0.12019944833439422</c:v>
                </c:pt>
                <c:pt idx="1">
                  <c:v>5.2302143008699342E-2</c:v>
                </c:pt>
                <c:pt idx="2">
                  <c:v>4.3496711224273281E-2</c:v>
                </c:pt>
                <c:pt idx="3">
                  <c:v>4.3496711224273281E-2</c:v>
                </c:pt>
                <c:pt idx="4">
                  <c:v>1.0184595798854232E-2</c:v>
                </c:pt>
                <c:pt idx="5">
                  <c:v>5.2938680246127731E-2</c:v>
                </c:pt>
                <c:pt idx="6">
                  <c:v>5.2938680246127731E-2</c:v>
                </c:pt>
                <c:pt idx="7">
                  <c:v>0.11043921069382558</c:v>
                </c:pt>
                <c:pt idx="8">
                  <c:v>2.0157012518565668E-2</c:v>
                </c:pt>
                <c:pt idx="9">
                  <c:v>4.625503925312964E-2</c:v>
                </c:pt>
                <c:pt idx="10">
                  <c:v>8.1476766390833857E-2</c:v>
                </c:pt>
                <c:pt idx="11">
                  <c:v>4.7528113727986418E-2</c:v>
                </c:pt>
                <c:pt idx="12">
                  <c:v>2.5249310417992783E-2</c:v>
                </c:pt>
                <c:pt idx="13">
                  <c:v>3.0659876936134093E-2</c:v>
                </c:pt>
                <c:pt idx="14">
                  <c:v>4.4557606619987269E-2</c:v>
                </c:pt>
                <c:pt idx="15">
                  <c:v>5.6651814131126674E-2</c:v>
                </c:pt>
                <c:pt idx="16">
                  <c:v>6.1850201570125184E-2</c:v>
                </c:pt>
                <c:pt idx="17">
                  <c:v>1.4852535539995756E-3</c:v>
                </c:pt>
                <c:pt idx="18">
                  <c:v>2.7477190748992148E-2</c:v>
                </c:pt>
                <c:pt idx="19">
                  <c:v>7.0655633354551245E-2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7-4F80-9CDD-887ADD837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72448"/>
        <c:axId val="958290448"/>
      </c:radarChart>
      <c:catAx>
        <c:axId val="8937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90448"/>
        <c:crosses val="autoZero"/>
        <c:auto val="1"/>
        <c:lblAlgn val="ctr"/>
        <c:lblOffset val="100"/>
        <c:noMultiLvlLbl val="0"/>
      </c:catAx>
      <c:valAx>
        <c:axId val="9582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Amino acids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CHO'!$C$16</c:f>
              <c:strCache>
                <c:ptCount val="1"/>
                <c:pt idx="0">
                  <c:v>Chinese Hamster Ovary cells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CHO'!$C$17:$C$36</c:f>
              <c:numCache>
                <c:formatCode>General</c:formatCode>
                <c:ptCount val="20"/>
                <c:pt idx="0">
                  <c:v>8.1000000000000003E-2</c:v>
                </c:pt>
                <c:pt idx="1">
                  <c:v>5.8000000000000003E-2</c:v>
                </c:pt>
                <c:pt idx="2">
                  <c:v>4.8000000000000001E-2</c:v>
                </c:pt>
                <c:pt idx="3">
                  <c:v>5.0999999999999997E-2</c:v>
                </c:pt>
                <c:pt idx="4">
                  <c:v>1.9E-2</c:v>
                </c:pt>
                <c:pt idx="5">
                  <c:v>6.6000000000000003E-2</c:v>
                </c:pt>
                <c:pt idx="6">
                  <c:v>6.3E-2</c:v>
                </c:pt>
                <c:pt idx="7">
                  <c:v>9.0999999999999998E-2</c:v>
                </c:pt>
                <c:pt idx="8">
                  <c:v>1.7999999999999999E-2</c:v>
                </c:pt>
                <c:pt idx="9">
                  <c:v>0.04</c:v>
                </c:pt>
                <c:pt idx="10">
                  <c:v>8.3000000000000004E-2</c:v>
                </c:pt>
                <c:pt idx="11">
                  <c:v>7.2999999999999995E-2</c:v>
                </c:pt>
                <c:pt idx="12">
                  <c:v>1.9E-2</c:v>
                </c:pt>
                <c:pt idx="13">
                  <c:v>3.5000000000000003E-2</c:v>
                </c:pt>
                <c:pt idx="14">
                  <c:v>5.0999999999999997E-2</c:v>
                </c:pt>
                <c:pt idx="15">
                  <c:v>6.4000000000000001E-2</c:v>
                </c:pt>
                <c:pt idx="16">
                  <c:v>0.05</c:v>
                </c:pt>
                <c:pt idx="17">
                  <c:v>7.0000000000000001E-3</c:v>
                </c:pt>
                <c:pt idx="18">
                  <c:v>2.5999999999999999E-2</c:v>
                </c:pt>
                <c:pt idx="19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D-47F5-92A5-210CE6D9549F}"/>
            </c:ext>
          </c:extLst>
        </c:ser>
        <c:ser>
          <c:idx val="1"/>
          <c:order val="1"/>
          <c:tx>
            <c:strRef>
              <c:f>'Close sp to CHO'!$D$16</c:f>
              <c:strCache>
                <c:ptCount val="1"/>
                <c:pt idx="0">
                  <c:v>murine hybridoma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CHO'!$D$17:$D$36</c:f>
              <c:numCache>
                <c:formatCode>0.000</c:formatCode>
                <c:ptCount val="20"/>
                <c:pt idx="0">
                  <c:v>7.6499999999999999E-2</c:v>
                </c:pt>
                <c:pt idx="1">
                  <c:v>5.45E-2</c:v>
                </c:pt>
                <c:pt idx="2">
                  <c:v>4.2000000000000003E-2</c:v>
                </c:pt>
                <c:pt idx="3">
                  <c:v>5.2999999999999999E-2</c:v>
                </c:pt>
                <c:pt idx="4">
                  <c:v>6.5000000000000006E-3</c:v>
                </c:pt>
                <c:pt idx="5">
                  <c:v>4.9500000000000002E-2</c:v>
                </c:pt>
                <c:pt idx="6">
                  <c:v>5.8499999999999996E-2</c:v>
                </c:pt>
                <c:pt idx="7">
                  <c:v>8.1000000000000003E-2</c:v>
                </c:pt>
                <c:pt idx="8">
                  <c:v>1.8000000000000002E-2</c:v>
                </c:pt>
                <c:pt idx="9">
                  <c:v>4.3499999999999997E-2</c:v>
                </c:pt>
                <c:pt idx="10">
                  <c:v>8.3000000000000004E-2</c:v>
                </c:pt>
                <c:pt idx="11">
                  <c:v>8.5499999999999993E-2</c:v>
                </c:pt>
                <c:pt idx="12">
                  <c:v>2.4500000000000001E-2</c:v>
                </c:pt>
                <c:pt idx="13">
                  <c:v>3.9E-2</c:v>
                </c:pt>
                <c:pt idx="14">
                  <c:v>6.5000000000000002E-2</c:v>
                </c:pt>
                <c:pt idx="15">
                  <c:v>5.8999999999999997E-2</c:v>
                </c:pt>
                <c:pt idx="16">
                  <c:v>4.7E-2</c:v>
                </c:pt>
                <c:pt idx="17">
                  <c:v>2.5000000000000001E-3</c:v>
                </c:pt>
                <c:pt idx="18">
                  <c:v>2.35E-2</c:v>
                </c:pt>
                <c:pt idx="19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D-47F5-92A5-210CE6D9549F}"/>
            </c:ext>
          </c:extLst>
        </c:ser>
        <c:ser>
          <c:idx val="2"/>
          <c:order val="2"/>
          <c:tx>
            <c:strRef>
              <c:f>'Close sp to CHO'!$E$16</c:f>
              <c:strCache>
                <c:ptCount val="1"/>
                <c:pt idx="0">
                  <c:v>Hamster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CHO'!$E$17:$E$36</c:f>
              <c:numCache>
                <c:formatCode>0.000</c:formatCode>
                <c:ptCount val="20"/>
                <c:pt idx="0">
                  <c:v>6.3492063492063475E-2</c:v>
                </c:pt>
                <c:pt idx="1">
                  <c:v>3.3910533910533905E-2</c:v>
                </c:pt>
                <c:pt idx="2">
                  <c:v>5.5796055796055788E-2</c:v>
                </c:pt>
                <c:pt idx="3">
                  <c:v>5.5796055796055788E-2</c:v>
                </c:pt>
                <c:pt idx="4">
                  <c:v>6.7580567580567574E-2</c:v>
                </c:pt>
                <c:pt idx="5">
                  <c:v>5.5194805194805185E-2</c:v>
                </c:pt>
                <c:pt idx="6">
                  <c:v>5.5194805194805185E-2</c:v>
                </c:pt>
                <c:pt idx="7">
                  <c:v>0.10533910533910532</c:v>
                </c:pt>
                <c:pt idx="8">
                  <c:v>2.02020202020202E-2</c:v>
                </c:pt>
                <c:pt idx="9">
                  <c:v>2.9341029341029334E-2</c:v>
                </c:pt>
                <c:pt idx="10">
                  <c:v>6.782106782106781E-2</c:v>
                </c:pt>
                <c:pt idx="11">
                  <c:v>2.6936026936026931E-2</c:v>
                </c:pt>
                <c:pt idx="12">
                  <c:v>1.1303511303511302E-2</c:v>
                </c:pt>
                <c:pt idx="13">
                  <c:v>3.0303030303030297E-2</c:v>
                </c:pt>
                <c:pt idx="14">
                  <c:v>4.2328042328042326E-2</c:v>
                </c:pt>
                <c:pt idx="15">
                  <c:v>9.1630591630591618E-2</c:v>
                </c:pt>
                <c:pt idx="16">
                  <c:v>7.864357864357864E-2</c:v>
                </c:pt>
                <c:pt idx="17">
                  <c:v>7.6960076960076954E-3</c:v>
                </c:pt>
                <c:pt idx="18">
                  <c:v>3.1505531505531502E-2</c:v>
                </c:pt>
                <c:pt idx="19">
                  <c:v>6.9985569985569984E-2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3D-47F5-92A5-210CE6D9549F}"/>
            </c:ext>
          </c:extLst>
        </c:ser>
        <c:ser>
          <c:idx val="3"/>
          <c:order val="3"/>
          <c:tx>
            <c:strRef>
              <c:f>'Close sp to CHO'!$F$16</c:f>
              <c:strCache>
                <c:ptCount val="1"/>
                <c:pt idx="0">
                  <c:v>BHK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CHO'!$F$17:$F$36</c:f>
              <c:numCache>
                <c:formatCode>0.000_);[Red]\(0.000\)</c:formatCode>
                <c:ptCount val="20"/>
                <c:pt idx="0">
                  <c:v>7.6742081447963795E-2</c:v>
                </c:pt>
                <c:pt idx="1">
                  <c:v>3.8733031674208142E-2</c:v>
                </c:pt>
                <c:pt idx="2">
                  <c:v>4.1719457013574664E-2</c:v>
                </c:pt>
                <c:pt idx="3">
                  <c:v>4.1719457013574664E-2</c:v>
                </c:pt>
                <c:pt idx="4">
                  <c:v>4.5972850678733031E-2</c:v>
                </c:pt>
                <c:pt idx="5">
                  <c:v>5.4570135746606331E-2</c:v>
                </c:pt>
                <c:pt idx="6">
                  <c:v>5.4570135746606331E-2</c:v>
                </c:pt>
                <c:pt idx="7">
                  <c:v>9.3574660633484172E-2</c:v>
                </c:pt>
                <c:pt idx="8">
                  <c:v>3.0588235294117645E-2</c:v>
                </c:pt>
                <c:pt idx="9">
                  <c:v>3.2579185520361993E-2</c:v>
                </c:pt>
                <c:pt idx="10">
                  <c:v>8.253393665158372E-2</c:v>
                </c:pt>
                <c:pt idx="11">
                  <c:v>5.7918552036199097E-2</c:v>
                </c:pt>
                <c:pt idx="12">
                  <c:v>1.1583710407239819E-2</c:v>
                </c:pt>
                <c:pt idx="13">
                  <c:v>2.9683257918552034E-2</c:v>
                </c:pt>
                <c:pt idx="14">
                  <c:v>4.995475113122172E-2</c:v>
                </c:pt>
                <c:pt idx="15">
                  <c:v>9.0859728506787335E-2</c:v>
                </c:pt>
                <c:pt idx="16">
                  <c:v>5.7194570135746609E-2</c:v>
                </c:pt>
                <c:pt idx="17">
                  <c:v>1.5203619909502263E-2</c:v>
                </c:pt>
                <c:pt idx="18">
                  <c:v>2.6063348416289593E-2</c:v>
                </c:pt>
                <c:pt idx="19">
                  <c:v>6.8235294117647061E-2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3D-47F5-92A5-210CE6D9549F}"/>
            </c:ext>
          </c:extLst>
        </c:ser>
        <c:ser>
          <c:idx val="4"/>
          <c:order val="4"/>
          <c:tx>
            <c:strRef>
              <c:f>'Close sp to CHO'!$G$16</c:f>
              <c:strCache>
                <c:ptCount val="1"/>
                <c:pt idx="0">
                  <c:v>Mus musculus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CHO'!$G$17:$G$36</c:f>
              <c:numCache>
                <c:formatCode>0.000_ </c:formatCode>
                <c:ptCount val="20"/>
                <c:pt idx="0">
                  <c:v>8.9426153783565596E-2</c:v>
                </c:pt>
                <c:pt idx="1">
                  <c:v>4.6518805382683305E-2</c:v>
                </c:pt>
                <c:pt idx="2">
                  <c:v>3.67161999817728E-2</c:v>
                </c:pt>
                <c:pt idx="3">
                  <c:v>3.6722870853490595E-2</c:v>
                </c:pt>
                <c:pt idx="4">
                  <c:v>2.0717951257302053E-2</c:v>
                </c:pt>
                <c:pt idx="5">
                  <c:v>6.2283624152815027E-2</c:v>
                </c:pt>
                <c:pt idx="6">
                  <c:v>6.2293854008549726E-2</c:v>
                </c:pt>
                <c:pt idx="7">
                  <c:v>0.13731971044477145</c:v>
                </c:pt>
                <c:pt idx="8">
                  <c:v>1.9449433736245809E-2</c:v>
                </c:pt>
                <c:pt idx="9">
                  <c:v>3.8485445279700881E-2</c:v>
                </c:pt>
                <c:pt idx="10">
                  <c:v>7.7185893046997855E-2</c:v>
                </c:pt>
                <c:pt idx="11">
                  <c:v>6.0257803687049812E-2</c:v>
                </c:pt>
                <c:pt idx="12">
                  <c:v>1.7956680435966429E-2</c:v>
                </c:pt>
                <c:pt idx="13">
                  <c:v>3.388956992540746E-2</c:v>
                </c:pt>
                <c:pt idx="14">
                  <c:v>5.8423408674691792E-2</c:v>
                </c:pt>
                <c:pt idx="15">
                  <c:v>6.2259947893931085E-2</c:v>
                </c:pt>
                <c:pt idx="16">
                  <c:v>4.8772733125806253E-2</c:v>
                </c:pt>
                <c:pt idx="17">
                  <c:v>6.3523581875209352E-3</c:v>
                </c:pt>
                <c:pt idx="18">
                  <c:v>2.8873660767270333E-2</c:v>
                </c:pt>
                <c:pt idx="19">
                  <c:v>5.6093895374460669E-2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3D-47F5-92A5-210CE6D9549F}"/>
            </c:ext>
          </c:extLst>
        </c:ser>
        <c:ser>
          <c:idx val="5"/>
          <c:order val="5"/>
          <c:tx>
            <c:strRef>
              <c:f>'Close sp to CHO'!$H$16</c:f>
              <c:strCache>
                <c:ptCount val="1"/>
                <c:pt idx="0">
                  <c:v>Rattus norvegicus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CHO'!$H$17:$H$36</c:f>
              <c:numCache>
                <c:formatCode>0.000_ </c:formatCode>
                <c:ptCount val="20"/>
                <c:pt idx="0">
                  <c:v>9.6228183151664537E-2</c:v>
                </c:pt>
                <c:pt idx="1">
                  <c:v>4.5453963650756352E-2</c:v>
                </c:pt>
                <c:pt idx="2">
                  <c:v>3.3653362520570614E-2</c:v>
                </c:pt>
                <c:pt idx="3">
                  <c:v>3.3659476913246292E-2</c:v>
                </c:pt>
                <c:pt idx="4">
                  <c:v>1.6403860703008619E-2</c:v>
                </c:pt>
                <c:pt idx="5">
                  <c:v>6.6355624553969511E-2</c:v>
                </c:pt>
                <c:pt idx="6">
                  <c:v>6.6366523220763654E-2</c:v>
                </c:pt>
                <c:pt idx="7">
                  <c:v>0.15788332335165053</c:v>
                </c:pt>
                <c:pt idx="8">
                  <c:v>1.8138176305657124E-2</c:v>
                </c:pt>
                <c:pt idx="9">
                  <c:v>3.4282610447113462E-2</c:v>
                </c:pt>
                <c:pt idx="10">
                  <c:v>7.1772303807021418E-2</c:v>
                </c:pt>
                <c:pt idx="11">
                  <c:v>5.7159621881522384E-2</c:v>
                </c:pt>
                <c:pt idx="12">
                  <c:v>1.7597449544291054E-2</c:v>
                </c:pt>
                <c:pt idx="13">
                  <c:v>3.0208745763241632E-2</c:v>
                </c:pt>
                <c:pt idx="14">
                  <c:v>6.9677465535947516E-2</c:v>
                </c:pt>
                <c:pt idx="15">
                  <c:v>5.6318312891016784E-2</c:v>
                </c:pt>
                <c:pt idx="16">
                  <c:v>4.4937089895054051E-2</c:v>
                </c:pt>
                <c:pt idx="17">
                  <c:v>6.108636787774277E-3</c:v>
                </c:pt>
                <c:pt idx="18">
                  <c:v>2.6900844767701677E-2</c:v>
                </c:pt>
                <c:pt idx="19">
                  <c:v>5.0894424308028471E-2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3D-47F5-92A5-210CE6D9549F}"/>
            </c:ext>
          </c:extLst>
        </c:ser>
        <c:ser>
          <c:idx val="6"/>
          <c:order val="6"/>
          <c:tx>
            <c:strRef>
              <c:f>'Close sp to CHO'!$I$16</c:f>
              <c:strCache>
                <c:ptCount val="1"/>
                <c:pt idx="0">
                  <c:v>Rattus rattus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CHO'!$I$17:$I$36</c:f>
              <c:numCache>
                <c:formatCode>0.000_ </c:formatCode>
                <c:ptCount val="20"/>
                <c:pt idx="0">
                  <c:v>9.1653609738861094E-2</c:v>
                </c:pt>
                <c:pt idx="1">
                  <c:v>4.73423440003891E-2</c:v>
                </c:pt>
                <c:pt idx="2">
                  <c:v>3.4704944161960391E-2</c:v>
                </c:pt>
                <c:pt idx="3">
                  <c:v>3.4711249613793446E-2</c:v>
                </c:pt>
                <c:pt idx="4">
                  <c:v>1.5991226569748308E-2</c:v>
                </c:pt>
                <c:pt idx="5">
                  <c:v>6.6774054124732446E-2</c:v>
                </c:pt>
                <c:pt idx="6">
                  <c:v>6.6785021517041562E-2</c:v>
                </c:pt>
                <c:pt idx="7">
                  <c:v>0.14204485873376779</c:v>
                </c:pt>
                <c:pt idx="8">
                  <c:v>1.923878877652517E-2</c:v>
                </c:pt>
                <c:pt idx="9">
                  <c:v>3.8182127142966725E-2</c:v>
                </c:pt>
                <c:pt idx="10">
                  <c:v>7.4176166770577187E-2</c:v>
                </c:pt>
                <c:pt idx="11">
                  <c:v>6.0447110522103401E-2</c:v>
                </c:pt>
                <c:pt idx="12">
                  <c:v>1.8755483642377474E-2</c:v>
                </c:pt>
                <c:pt idx="13">
                  <c:v>3.2317644103706883E-2</c:v>
                </c:pt>
                <c:pt idx="14">
                  <c:v>6.294787800635919E-2</c:v>
                </c:pt>
                <c:pt idx="15">
                  <c:v>5.8173015237095331E-2</c:v>
                </c:pt>
                <c:pt idx="16">
                  <c:v>4.7106174660972631E-2</c:v>
                </c:pt>
                <c:pt idx="17">
                  <c:v>6.2540069736889241E-3</c:v>
                </c:pt>
                <c:pt idx="18">
                  <c:v>2.7879938214109362E-2</c:v>
                </c:pt>
                <c:pt idx="19">
                  <c:v>5.4514357489223668E-2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3D-47F5-92A5-210CE6D9549F}"/>
            </c:ext>
          </c:extLst>
        </c:ser>
        <c:ser>
          <c:idx val="7"/>
          <c:order val="7"/>
          <c:tx>
            <c:strRef>
              <c:f>'Close sp to CHO'!$J$16</c:f>
              <c:strCache>
                <c:ptCount val="1"/>
                <c:pt idx="0">
                  <c:v>Mouse Hybridoma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CHO'!$J$17:$J$36</c:f>
              <c:numCache>
                <c:formatCode>0.000_ </c:formatCode>
                <c:ptCount val="20"/>
                <c:pt idx="0">
                  <c:v>8.2500000000000004E-2</c:v>
                </c:pt>
                <c:pt idx="1">
                  <c:v>5.9299999999999999E-2</c:v>
                </c:pt>
                <c:pt idx="2">
                  <c:v>4.4000000000000004E-2</c:v>
                </c:pt>
                <c:pt idx="3">
                  <c:v>4.6900000000000004E-2</c:v>
                </c:pt>
                <c:pt idx="4">
                  <c:v>2.7999999999999997E-2</c:v>
                </c:pt>
                <c:pt idx="5">
                  <c:v>6.2E-2</c:v>
                </c:pt>
                <c:pt idx="6">
                  <c:v>4.9599999999999998E-2</c:v>
                </c:pt>
                <c:pt idx="7">
                  <c:v>8.539999999999999E-2</c:v>
                </c:pt>
                <c:pt idx="8" formatCode="General">
                  <c:v>2.1600000000000001E-2</c:v>
                </c:pt>
                <c:pt idx="9">
                  <c:v>4.2199999999999994E-2</c:v>
                </c:pt>
                <c:pt idx="10">
                  <c:v>8.1099999999999992E-2</c:v>
                </c:pt>
                <c:pt idx="11">
                  <c:v>6.7900000000000002E-2</c:v>
                </c:pt>
                <c:pt idx="12">
                  <c:v>2.1700000000000001E-2</c:v>
                </c:pt>
                <c:pt idx="13">
                  <c:v>3.1899999999999998E-2</c:v>
                </c:pt>
                <c:pt idx="14">
                  <c:v>5.2600000000000001E-2</c:v>
                </c:pt>
                <c:pt idx="15">
                  <c:v>6.8900000000000003E-2</c:v>
                </c:pt>
                <c:pt idx="16">
                  <c:v>5.7300000000000004E-2</c:v>
                </c:pt>
                <c:pt idx="17">
                  <c:v>1.1000000000000001E-2</c:v>
                </c:pt>
                <c:pt idx="18">
                  <c:v>2.5899999999999999E-2</c:v>
                </c:pt>
                <c:pt idx="19">
                  <c:v>6.0199999999999997E-2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1-48C3-A5F8-E2717A9DF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218144"/>
        <c:axId val="786224384"/>
      </c:radarChart>
      <c:catAx>
        <c:axId val="7862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24384"/>
        <c:crosses val="autoZero"/>
        <c:auto val="1"/>
        <c:lblAlgn val="ctr"/>
        <c:lblOffset val="100"/>
        <c:noMultiLvlLbl val="0"/>
      </c:catAx>
      <c:valAx>
        <c:axId val="7862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Macromolecules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E.coli'!$C$3</c:f>
              <c:strCache>
                <c:ptCount val="1"/>
                <c:pt idx="0">
                  <c:v>Escherichia coli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E.coli'!$C$4:$C$8</c:f>
              <c:numCache>
                <c:formatCode>0.0000000</c:formatCode>
                <c:ptCount val="5"/>
                <c:pt idx="0">
                  <c:v>0.6067866666666667</c:v>
                </c:pt>
                <c:pt idx="1">
                  <c:v>1.9781818181818182E-2</c:v>
                </c:pt>
                <c:pt idx="2">
                  <c:v>0.12972666666666666</c:v>
                </c:pt>
                <c:pt idx="3">
                  <c:v>0.11024444444444444</c:v>
                </c:pt>
                <c:pt idx="4">
                  <c:v>1.6280000000000003E-2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2-4A7E-BDF9-A3715317FD70}"/>
            </c:ext>
          </c:extLst>
        </c:ser>
        <c:ser>
          <c:idx val="1"/>
          <c:order val="1"/>
          <c:tx>
            <c:strRef>
              <c:f>'Close sp to E.coli'!$D$3</c:f>
              <c:strCache>
                <c:ptCount val="1"/>
                <c:pt idx="0">
                  <c:v> Klebsiella pneumoniae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E.coli'!$D$4:$D$8</c:f>
              <c:numCache>
                <c:formatCode>0.0000000</c:formatCode>
                <c:ptCount val="5"/>
                <c:pt idx="0">
                  <c:v>0.52100000000000002</c:v>
                </c:pt>
                <c:pt idx="1">
                  <c:v>2.3E-2</c:v>
                </c:pt>
                <c:pt idx="2">
                  <c:v>0.13100000000000001</c:v>
                </c:pt>
                <c:pt idx="3">
                  <c:v>8.1000000000000003E-2</c:v>
                </c:pt>
                <c:pt idx="4">
                  <c:v>0.187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2-4A7E-BDF9-A3715317FD70}"/>
            </c:ext>
          </c:extLst>
        </c:ser>
        <c:ser>
          <c:idx val="2"/>
          <c:order val="2"/>
          <c:tx>
            <c:strRef>
              <c:f>'Close sp to E.coli'!$E$3</c:f>
              <c:strCache>
                <c:ptCount val="1"/>
                <c:pt idx="0">
                  <c:v>Neisseria meningitidis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E.coli'!$E$4:$E$8</c:f>
              <c:numCache>
                <c:formatCode>0.0000000</c:formatCode>
                <c:ptCount val="5"/>
                <c:pt idx="0">
                  <c:v>0.64480000000000004</c:v>
                </c:pt>
                <c:pt idx="1">
                  <c:v>2.2099999999999998E-2</c:v>
                </c:pt>
                <c:pt idx="2">
                  <c:v>0.1283</c:v>
                </c:pt>
                <c:pt idx="3">
                  <c:v>9.5263780079051369E-2</c:v>
                </c:pt>
                <c:pt idx="4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62-4A7E-BDF9-A3715317FD70}"/>
            </c:ext>
          </c:extLst>
        </c:ser>
        <c:ser>
          <c:idx val="3"/>
          <c:order val="3"/>
          <c:tx>
            <c:strRef>
              <c:f>'Close sp to E.coli'!$F$3</c:f>
              <c:strCache>
                <c:ptCount val="1"/>
                <c:pt idx="0">
                  <c:v>Salmonella typhimurium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E.coli'!$F$4:$F$8</c:f>
              <c:numCache>
                <c:formatCode>0.0000000</c:formatCode>
                <c:ptCount val="5"/>
                <c:pt idx="0">
                  <c:v>0.54949999999999999</c:v>
                </c:pt>
                <c:pt idx="1">
                  <c:v>1.3405316489657501E-2</c:v>
                </c:pt>
                <c:pt idx="2">
                  <c:v>0.14663605851169501</c:v>
                </c:pt>
                <c:pt idx="3">
                  <c:v>7.46E-2</c:v>
                </c:pt>
                <c:pt idx="4">
                  <c:v>4.0000000000000001E-3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362-4A7E-BDF9-A3715317FD70}"/>
            </c:ext>
          </c:extLst>
        </c:ser>
        <c:ser>
          <c:idx val="5"/>
          <c:order val="5"/>
          <c:tx>
            <c:strRef>
              <c:f>'Close sp to E.coli'!$H$3</c:f>
              <c:strCache>
                <c:ptCount val="1"/>
                <c:pt idx="0">
                  <c:v>Geobacter sulfurreducens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E.coli'!$H$4:$H$8</c:f>
              <c:numCache>
                <c:formatCode>0.000000</c:formatCode>
                <c:ptCount val="5"/>
                <c:pt idx="0">
                  <c:v>0.46</c:v>
                </c:pt>
                <c:pt idx="1">
                  <c:v>0.04</c:v>
                </c:pt>
                <c:pt idx="2">
                  <c:v>0.1</c:v>
                </c:pt>
                <c:pt idx="3">
                  <c:v>0.15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6-47CD-8DE2-910610FC5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59871"/>
        <c:axId val="437557375"/>
        <c:extLst>
          <c:ext xmlns:c15="http://schemas.microsoft.com/office/drawing/2012/chart" uri="{02D57815-91ED-43cb-92C2-25804820EDAC}">
            <c15:filteredRad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'Close sp to E.coli'!$G$3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'Close sp to E.coli'!$B$4:$B$8</c15:sqref>
                        </c15:formulaRef>
                      </c:ext>
                    </c:extLst>
                    <c:strCache>
                      <c:ptCount val="5"/>
                      <c:pt idx="0">
                        <c:v>Protein</c:v>
                      </c:pt>
                      <c:pt idx="1">
                        <c:v>DNA</c:v>
                      </c:pt>
                      <c:pt idx="2">
                        <c:v>RNA</c:v>
                      </c:pt>
                      <c:pt idx="3">
                        <c:v>Lipid</c:v>
                      </c:pt>
                      <c:pt idx="4">
                        <c:v>Carbohydrate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'Close sp to E.coli'!$G$4:$G$8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362-4A7E-BDF9-A3715317FD70}"/>
                  </c:ext>
                </c:extLst>
              </c15:ser>
            </c15:filteredRadarSeries>
          </c:ext>
        </c:extLst>
      </c:radarChart>
      <c:catAx>
        <c:axId val="43755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57375"/>
        <c:crosses val="autoZero"/>
        <c:auto val="1"/>
        <c:lblAlgn val="ctr"/>
        <c:lblOffset val="100"/>
        <c:noMultiLvlLbl val="0"/>
      </c:catAx>
      <c:valAx>
        <c:axId val="4375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5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Ribonucleotides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E.coli'!$D$44</c:f>
              <c:strCache>
                <c:ptCount val="1"/>
                <c:pt idx="0">
                  <c:v>Salmonella enterica sv. Typhimurium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E.coli'!$D$45:$D$48</c:f>
              <c:numCache>
                <c:formatCode>0.000</c:formatCode>
                <c:ptCount val="4"/>
                <c:pt idx="0">
                  <c:v>0.22832980972515857</c:v>
                </c:pt>
                <c:pt idx="1">
                  <c:v>0.23467230443974632</c:v>
                </c:pt>
                <c:pt idx="2">
                  <c:v>0.2536997885835095</c:v>
                </c:pt>
                <c:pt idx="3">
                  <c:v>0.28329809725158567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C-42D5-8098-5492C9E9C78C}"/>
            </c:ext>
          </c:extLst>
        </c:ser>
        <c:ser>
          <c:idx val="1"/>
          <c:order val="1"/>
          <c:tx>
            <c:strRef>
              <c:f>'Close sp to E.coli'!$E$44</c:f>
              <c:strCache>
                <c:ptCount val="1"/>
                <c:pt idx="0">
                  <c:v>Pseudomonas aeruginosa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E.coli'!$E$45:$E$48</c:f>
              <c:numCache>
                <c:formatCode>General</c:formatCode>
                <c:ptCount val="4"/>
                <c:pt idx="0">
                  <c:v>0.25700000000000001</c:v>
                </c:pt>
                <c:pt idx="1">
                  <c:v>0.20799999999999999</c:v>
                </c:pt>
                <c:pt idx="2">
                  <c:v>0.222</c:v>
                </c:pt>
                <c:pt idx="3">
                  <c:v>0.313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C-42D5-8098-5492C9E9C78C}"/>
            </c:ext>
          </c:extLst>
        </c:ser>
        <c:ser>
          <c:idx val="2"/>
          <c:order val="2"/>
          <c:tx>
            <c:strRef>
              <c:f>'Close sp to E.coli'!$F$44</c:f>
              <c:strCache>
                <c:ptCount val="1"/>
                <c:pt idx="0">
                  <c:v>Aerobacter aerogenes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E.coli'!$F$45:$F$48</c:f>
              <c:numCache>
                <c:formatCode>General</c:formatCode>
                <c:ptCount val="4"/>
                <c:pt idx="0">
                  <c:v>0.25</c:v>
                </c:pt>
                <c:pt idx="1">
                  <c:v>0.20699999999999999</c:v>
                </c:pt>
                <c:pt idx="2">
                  <c:v>0.22600000000000001</c:v>
                </c:pt>
                <c:pt idx="3">
                  <c:v>0.317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C-42D5-8098-5492C9E9C78C}"/>
            </c:ext>
          </c:extLst>
        </c:ser>
        <c:ser>
          <c:idx val="3"/>
          <c:order val="3"/>
          <c:tx>
            <c:strRef>
              <c:f>'Close sp to E.coli'!$G$44</c:f>
              <c:strCache>
                <c:ptCount val="1"/>
                <c:pt idx="0">
                  <c:v>Proteus vulgaris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E.coli'!$G$45:$G$48</c:f>
              <c:numCache>
                <c:formatCode>General</c:formatCode>
                <c:ptCount val="4"/>
                <c:pt idx="0">
                  <c:v>0.246</c:v>
                </c:pt>
                <c:pt idx="1">
                  <c:v>0.20799999999999999</c:v>
                </c:pt>
                <c:pt idx="2">
                  <c:v>0.22600000000000001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C-42D5-8098-5492C9E9C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46111"/>
        <c:axId val="478139039"/>
      </c:radarChart>
      <c:catAx>
        <c:axId val="47814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39039"/>
        <c:crosses val="autoZero"/>
        <c:auto val="1"/>
        <c:lblAlgn val="ctr"/>
        <c:lblOffset val="100"/>
        <c:noMultiLvlLbl val="0"/>
      </c:catAx>
      <c:valAx>
        <c:axId val="47813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4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Fatty</a:t>
            </a:r>
            <a:r>
              <a:rPr lang="en-US" altLang="ko-KR" baseline="0"/>
              <a:t> acids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E.coli'!$C$89</c:f>
              <c:strCache>
                <c:ptCount val="1"/>
                <c:pt idx="0">
                  <c:v>Escherichia coli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E.coli'!$B$90:$B$97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C18:4</c:v>
                </c:pt>
              </c:strCache>
            </c:strRef>
          </c:cat>
          <c:val>
            <c:numRef>
              <c:f>'Close sp to E.coli'!$C$90:$C$97</c:f>
              <c:numCache>
                <c:formatCode>0.0</c:formatCode>
                <c:ptCount val="8"/>
                <c:pt idx="0">
                  <c:v>4.7335677224411068</c:v>
                </c:pt>
                <c:pt idx="1">
                  <c:v>2.7076241146148647</c:v>
                </c:pt>
                <c:pt idx="2">
                  <c:v>28.420450607923513</c:v>
                </c:pt>
                <c:pt idx="3">
                  <c:v>29.290760833822571</c:v>
                </c:pt>
                <c:pt idx="4">
                  <c:v>34.847596721197945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3-40BA-ADE7-83A678A2BDE3}"/>
            </c:ext>
          </c:extLst>
        </c:ser>
        <c:ser>
          <c:idx val="1"/>
          <c:order val="1"/>
          <c:tx>
            <c:strRef>
              <c:f>'Close sp to E.coli'!$D$89</c:f>
              <c:strCache>
                <c:ptCount val="1"/>
                <c:pt idx="0">
                  <c:v>Neisseria meningitidis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E.coli'!$B$90:$B$97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C18:4</c:v>
                </c:pt>
              </c:strCache>
            </c:strRef>
          </c:cat>
          <c:val>
            <c:numRef>
              <c:f>'Close sp to E.coli'!$D$90:$D$97</c:f>
              <c:numCache>
                <c:formatCode>0.0</c:formatCode>
                <c:ptCount val="8"/>
                <c:pt idx="0">
                  <c:v>14.043333333333331</c:v>
                </c:pt>
                <c:pt idx="1">
                  <c:v>11.486666666666666</c:v>
                </c:pt>
                <c:pt idx="2">
                  <c:v>37.963333333333331</c:v>
                </c:pt>
                <c:pt idx="3">
                  <c:v>24.196666666666669</c:v>
                </c:pt>
                <c:pt idx="4">
                  <c:v>11.21</c:v>
                </c:pt>
                <c:pt idx="5">
                  <c:v>1.1066666666666667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3-40BA-ADE7-83A678A2BDE3}"/>
            </c:ext>
          </c:extLst>
        </c:ser>
        <c:ser>
          <c:idx val="2"/>
          <c:order val="2"/>
          <c:tx>
            <c:strRef>
              <c:f>'Close sp to E.coli'!$E$89</c:f>
              <c:strCache>
                <c:ptCount val="1"/>
                <c:pt idx="0">
                  <c:v>Salmonella typhimurium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E.coli'!$B$90:$B$97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C18:4</c:v>
                </c:pt>
              </c:strCache>
            </c:strRef>
          </c:cat>
          <c:val>
            <c:numRef>
              <c:f>'Close sp to E.coli'!$E$90:$E$97</c:f>
              <c:numCache>
                <c:formatCode>0.0</c:formatCode>
                <c:ptCount val="8"/>
                <c:pt idx="1">
                  <c:v>13</c:v>
                </c:pt>
                <c:pt idx="2">
                  <c:v>69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A-49C6-9B84-0FE2B9D1D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73599"/>
        <c:axId val="437554879"/>
      </c:radarChart>
      <c:catAx>
        <c:axId val="43757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54879"/>
        <c:crosses val="autoZero"/>
        <c:auto val="1"/>
        <c:lblAlgn val="ctr"/>
        <c:lblOffset val="100"/>
        <c:noMultiLvlLbl val="0"/>
      </c:catAx>
      <c:valAx>
        <c:axId val="43755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7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Macromolecules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S.cerevisiae'!$C$3</c:f>
              <c:strCache>
                <c:ptCount val="1"/>
                <c:pt idx="0">
                  <c:v>Saccharomyces cerevisiae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S.cerevisiae'!$C$4:$C$8</c:f>
              <c:numCache>
                <c:formatCode>General</c:formatCode>
                <c:ptCount val="5"/>
                <c:pt idx="0">
                  <c:v>0.45</c:v>
                </c:pt>
                <c:pt idx="1">
                  <c:v>0</c:v>
                </c:pt>
                <c:pt idx="2">
                  <c:v>0.08</c:v>
                </c:pt>
                <c:pt idx="3">
                  <c:v>0.06</c:v>
                </c:pt>
                <c:pt idx="4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6-41FB-BE04-50D40A8BE6BE}"/>
            </c:ext>
          </c:extLst>
        </c:ser>
        <c:ser>
          <c:idx val="1"/>
          <c:order val="1"/>
          <c:tx>
            <c:strRef>
              <c:f>'Close sp to S.cerevisiae'!$D$3</c:f>
              <c:strCache>
                <c:ptCount val="1"/>
                <c:pt idx="0">
                  <c:v>Geotrichum candidum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S.cerevisiae'!$D$4:$D$8</c:f>
              <c:numCache>
                <c:formatCode>0.000</c:formatCode>
                <c:ptCount val="5"/>
                <c:pt idx="0">
                  <c:v>0.53100000000000003</c:v>
                </c:pt>
                <c:pt idx="1">
                  <c:v>9.0000000000000011E-3</c:v>
                </c:pt>
                <c:pt idx="2">
                  <c:v>5.7000000000000002E-2</c:v>
                </c:pt>
                <c:pt idx="3">
                  <c:v>7.2000000000000008E-2</c:v>
                </c:pt>
                <c:pt idx="4">
                  <c:v>0.26800000000000002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6-41FB-BE04-50D40A8BE6BE}"/>
            </c:ext>
          </c:extLst>
        </c:ser>
        <c:ser>
          <c:idx val="2"/>
          <c:order val="2"/>
          <c:tx>
            <c:strRef>
              <c:f>'Close sp to S.cerevisiae'!$E$3</c:f>
              <c:strCache>
                <c:ptCount val="1"/>
                <c:pt idx="0">
                  <c:v>Schizosaccharomyces pombe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S.cerevisiae'!$E$4:$E$8</c:f>
              <c:numCache>
                <c:formatCode>0.000</c:formatCode>
                <c:ptCount val="5"/>
                <c:pt idx="0">
                  <c:v>0.44</c:v>
                </c:pt>
                <c:pt idx="1">
                  <c:v>3.5999999999999997E-2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6-41FB-BE04-50D40A8BE6BE}"/>
            </c:ext>
          </c:extLst>
        </c:ser>
        <c:ser>
          <c:idx val="3"/>
          <c:order val="3"/>
          <c:tx>
            <c:strRef>
              <c:f>'Close sp to S.cerevisiae'!$F$3</c:f>
              <c:strCache>
                <c:ptCount val="1"/>
                <c:pt idx="0">
                  <c:v>Pichia pastoris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S.cerevisiae'!$F$4:$F$8</c:f>
              <c:numCache>
                <c:formatCode>0.000</c:formatCode>
                <c:ptCount val="5"/>
                <c:pt idx="0">
                  <c:v>0.379</c:v>
                </c:pt>
                <c:pt idx="1">
                  <c:v>1.2999999999999999E-3</c:v>
                </c:pt>
                <c:pt idx="2">
                  <c:v>5.8333333333333327E-2</c:v>
                </c:pt>
                <c:pt idx="3">
                  <c:v>7.566666666666666E-2</c:v>
                </c:pt>
                <c:pt idx="4">
                  <c:v>0.374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56-41FB-BE04-50D40A8BE6BE}"/>
            </c:ext>
          </c:extLst>
        </c:ser>
        <c:ser>
          <c:idx val="4"/>
          <c:order val="4"/>
          <c:tx>
            <c:strRef>
              <c:f>'Close sp to S.cerevisiae'!$G$3</c:f>
              <c:strCache>
                <c:ptCount val="1"/>
                <c:pt idx="0">
                  <c:v>Yarrowia lipolytica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S.cerevisiae'!$G$4:$G$8</c:f>
              <c:numCache>
                <c:formatCode>0.000</c:formatCode>
                <c:ptCount val="5"/>
                <c:pt idx="0">
                  <c:v>0.38</c:v>
                </c:pt>
                <c:pt idx="1">
                  <c:v>5.7999999999999996E-2</c:v>
                </c:pt>
                <c:pt idx="2">
                  <c:v>1.2500000000000001E-2</c:v>
                </c:pt>
                <c:pt idx="3">
                  <c:v>0.115</c:v>
                </c:pt>
                <c:pt idx="4">
                  <c:v>0.32049999999999995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9-44ED-BB9A-EB8022F4C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025360"/>
        <c:axId val="1016026608"/>
      </c:radarChart>
      <c:catAx>
        <c:axId val="101602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26608"/>
        <c:crosses val="autoZero"/>
        <c:auto val="1"/>
        <c:lblAlgn val="ctr"/>
        <c:lblOffset val="100"/>
        <c:noMultiLvlLbl val="0"/>
      </c:catAx>
      <c:valAx>
        <c:axId val="10160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2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Amino acids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S.cerevisiae'!$C$15:$C$16</c:f>
              <c:strCache>
                <c:ptCount val="2"/>
                <c:pt idx="0">
                  <c:v>Amino acids</c:v>
                </c:pt>
                <c:pt idx="1">
                  <c:v>Saccharomyces cerevisiae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S.cerevisiae'!$D$17:$D$36</c:f>
              <c:numCache>
                <c:formatCode>0.000</c:formatCode>
                <c:ptCount val="20"/>
                <c:pt idx="0">
                  <c:v>9.8228003687391166E-2</c:v>
                </c:pt>
                <c:pt idx="1">
                  <c:v>3.0318549626139505E-2</c:v>
                </c:pt>
                <c:pt idx="2">
                  <c:v>2.9294274300932087E-2</c:v>
                </c:pt>
                <c:pt idx="3">
                  <c:v>2.9294274300932087E-2</c:v>
                </c:pt>
                <c:pt idx="4">
                  <c:v>3.4825361057052137E-3</c:v>
                </c:pt>
                <c:pt idx="5">
                  <c:v>3.7488476902591418E-2</c:v>
                </c:pt>
                <c:pt idx="6">
                  <c:v>3.7488476902591418E-2</c:v>
                </c:pt>
                <c:pt idx="7">
                  <c:v>0.12178633616716174</c:v>
                </c:pt>
                <c:pt idx="8">
                  <c:v>2.5709310662706136E-2</c:v>
                </c:pt>
                <c:pt idx="9">
                  <c:v>6.0739526784799755E-2</c:v>
                </c:pt>
                <c:pt idx="10">
                  <c:v>7.7844924715763597E-2</c:v>
                </c:pt>
                <c:pt idx="11">
                  <c:v>2.2534057154563147E-2</c:v>
                </c:pt>
                <c:pt idx="12">
                  <c:v>1.5159274813069753E-2</c:v>
                </c:pt>
                <c:pt idx="13">
                  <c:v>4.8857933012393731E-2</c:v>
                </c:pt>
                <c:pt idx="14">
                  <c:v>0.12270818395984841</c:v>
                </c:pt>
                <c:pt idx="15">
                  <c:v>6.6373041073440539E-2</c:v>
                </c:pt>
                <c:pt idx="16">
                  <c:v>7.8664344975929529E-2</c:v>
                </c:pt>
                <c:pt idx="17">
                  <c:v>4.097101300829663E-4</c:v>
                </c:pt>
                <c:pt idx="18">
                  <c:v>1.1574311174843798E-2</c:v>
                </c:pt>
                <c:pt idx="19">
                  <c:v>8.2044453549114008E-2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9-442E-9E56-626A092A6476}"/>
            </c:ext>
          </c:extLst>
        </c:ser>
        <c:ser>
          <c:idx val="1"/>
          <c:order val="1"/>
          <c:tx>
            <c:strRef>
              <c:f>'Close sp to S.cerevisiae'!$D$15:$D$16</c:f>
              <c:strCache>
                <c:ptCount val="2"/>
                <c:pt idx="0">
                  <c:v>Amino acids</c:v>
                </c:pt>
                <c:pt idx="1">
                  <c:v>Schizosaccharomyces pombe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S.cerevisiae'!$E$17:$E$36</c:f>
              <c:numCache>
                <c:formatCode>0.000</c:formatCode>
                <c:ptCount val="20"/>
                <c:pt idx="0">
                  <c:v>0.10100000000000002</c:v>
                </c:pt>
                <c:pt idx="1">
                  <c:v>5.9566666666666671E-2</c:v>
                </c:pt>
                <c:pt idx="2">
                  <c:v>4.6783333333333336E-2</c:v>
                </c:pt>
                <c:pt idx="3">
                  <c:v>4.6783333333333336E-2</c:v>
                </c:pt>
                <c:pt idx="4">
                  <c:v>1.7499999999999998E-3</c:v>
                </c:pt>
                <c:pt idx="5">
                  <c:v>8.1783333333333333E-2</c:v>
                </c:pt>
                <c:pt idx="6">
                  <c:v>8.1783333333333333E-2</c:v>
                </c:pt>
                <c:pt idx="7">
                  <c:v>7.3099999999999998E-2</c:v>
                </c:pt>
                <c:pt idx="8">
                  <c:v>1.7499999999999998E-3</c:v>
                </c:pt>
                <c:pt idx="9">
                  <c:v>4.4233333333333326E-2</c:v>
                </c:pt>
                <c:pt idx="10">
                  <c:v>7.3866666666666664E-2</c:v>
                </c:pt>
                <c:pt idx="11">
                  <c:v>6.7633333333333323E-2</c:v>
                </c:pt>
                <c:pt idx="12">
                  <c:v>7.5666666666666669E-3</c:v>
                </c:pt>
                <c:pt idx="13">
                  <c:v>3.203333333333333E-2</c:v>
                </c:pt>
                <c:pt idx="14">
                  <c:v>4.1433333333333336E-2</c:v>
                </c:pt>
                <c:pt idx="15">
                  <c:v>6.696666666666666E-2</c:v>
                </c:pt>
                <c:pt idx="16">
                  <c:v>5.9433333333333324E-2</c:v>
                </c:pt>
                <c:pt idx="17">
                  <c:v>1.3999999999999997E-2</c:v>
                </c:pt>
                <c:pt idx="18">
                  <c:v>2.2700000000000001E-2</c:v>
                </c:pt>
                <c:pt idx="19">
                  <c:v>6.1733333333333328E-2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9-442E-9E56-626A092A6476}"/>
            </c:ext>
          </c:extLst>
        </c:ser>
        <c:ser>
          <c:idx val="2"/>
          <c:order val="2"/>
          <c:tx>
            <c:strRef>
              <c:f>'Close sp to S.cerevisiae'!$E$15:$E$16</c:f>
              <c:strCache>
                <c:ptCount val="2"/>
                <c:pt idx="0">
                  <c:v>Amino acids</c:v>
                </c:pt>
                <c:pt idx="1">
                  <c:v>Pichia pastoris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S.cerevisiae'!$F$17:$F$36</c:f>
              <c:numCache>
                <c:formatCode>0.000</c:formatCode>
                <c:ptCount val="20"/>
                <c:pt idx="0">
                  <c:v>0.16650856698156585</c:v>
                </c:pt>
                <c:pt idx="1">
                  <c:v>3.2182180150016941E-2</c:v>
                </c:pt>
                <c:pt idx="2">
                  <c:v>4.8193787749778394E-2</c:v>
                </c:pt>
                <c:pt idx="3">
                  <c:v>4.8193787749778394E-2</c:v>
                </c:pt>
                <c:pt idx="4">
                  <c:v>9.5251244859132053E-4</c:v>
                </c:pt>
                <c:pt idx="5">
                  <c:v>6.0551514017090434E-2</c:v>
                </c:pt>
                <c:pt idx="6">
                  <c:v>6.0551514017090434E-2</c:v>
                </c:pt>
                <c:pt idx="7">
                  <c:v>0.15060558671805749</c:v>
                </c:pt>
                <c:pt idx="8">
                  <c:v>1.3248266210151542E-2</c:v>
                </c:pt>
                <c:pt idx="9">
                  <c:v>2.4310140723339542E-2</c:v>
                </c:pt>
                <c:pt idx="10">
                  <c:v>5.1659049037096526E-2</c:v>
                </c:pt>
                <c:pt idx="11">
                  <c:v>6.3884788412496923E-2</c:v>
                </c:pt>
                <c:pt idx="12">
                  <c:v>8.2381420172058482E-3</c:v>
                </c:pt>
                <c:pt idx="13">
                  <c:v>2.1357013813312876E-2</c:v>
                </c:pt>
                <c:pt idx="14">
                  <c:v>5.3605829452165146E-2</c:v>
                </c:pt>
                <c:pt idx="15">
                  <c:v>8.1193474928198062E-2</c:v>
                </c:pt>
                <c:pt idx="16">
                  <c:v>5.6825383752346546E-2</c:v>
                </c:pt>
                <c:pt idx="17">
                  <c:v>5.274665709941184E-4</c:v>
                </c:pt>
                <c:pt idx="18">
                  <c:v>1.0834098648394528E-2</c:v>
                </c:pt>
                <c:pt idx="19">
                  <c:v>4.657689660232911E-2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9-442E-9E56-626A092A6476}"/>
            </c:ext>
          </c:extLst>
        </c:ser>
        <c:ser>
          <c:idx val="3"/>
          <c:order val="3"/>
          <c:tx>
            <c:strRef>
              <c:f>'Close sp to S.cerevisiae'!$F$15:$F$16</c:f>
              <c:strCache>
                <c:ptCount val="2"/>
                <c:pt idx="0">
                  <c:v>Amino acids</c:v>
                </c:pt>
                <c:pt idx="1">
                  <c:v>Yarrowia lipolytica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S.cerevisiae'!$B$17:$B$36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'Close sp to S.cerevisiae'!$G$17:$G$36</c:f>
              <c:numCache>
                <c:formatCode>0.000</c:formatCode>
                <c:ptCount val="20"/>
                <c:pt idx="0">
                  <c:v>0.12455281986531988</c:v>
                </c:pt>
                <c:pt idx="1">
                  <c:v>4.7900883838383854E-2</c:v>
                </c:pt>
                <c:pt idx="2">
                  <c:v>3.9746422558922571E-2</c:v>
                </c:pt>
                <c:pt idx="3">
                  <c:v>4.1193181818181823E-2</c:v>
                </c:pt>
                <c:pt idx="4">
                  <c:v>1.3441708754208756E-2</c:v>
                </c:pt>
                <c:pt idx="5">
                  <c:v>4.7795664983164995E-2</c:v>
                </c:pt>
                <c:pt idx="6">
                  <c:v>8.3912037037037063E-2</c:v>
                </c:pt>
                <c:pt idx="7">
                  <c:v>0.12426346801346803</c:v>
                </c:pt>
                <c:pt idx="8">
                  <c:v>1.3441708754208756E-2</c:v>
                </c:pt>
                <c:pt idx="9">
                  <c:v>3.8247053872053884E-2</c:v>
                </c:pt>
                <c:pt idx="10">
                  <c:v>6.447285353535355E-2</c:v>
                </c:pt>
                <c:pt idx="11">
                  <c:v>6.9023569023569042E-2</c:v>
                </c:pt>
                <c:pt idx="12">
                  <c:v>1.470433501683502E-2</c:v>
                </c:pt>
                <c:pt idx="13">
                  <c:v>2.9645412457912464E-2</c:v>
                </c:pt>
                <c:pt idx="14">
                  <c:v>4.1877104377104388E-2</c:v>
                </c:pt>
                <c:pt idx="15">
                  <c:v>6.1289983164983179E-2</c:v>
                </c:pt>
                <c:pt idx="16">
                  <c:v>4.7585227272727286E-2</c:v>
                </c:pt>
                <c:pt idx="17">
                  <c:v>6.5235690235690251E-3</c:v>
                </c:pt>
                <c:pt idx="18">
                  <c:v>1.9491792929292932E-2</c:v>
                </c:pt>
                <c:pt idx="19">
                  <c:v>5.7896675084175092E-2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9-442E-9E56-626A092A6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009552"/>
        <c:axId val="1016027856"/>
      </c:radarChart>
      <c:catAx>
        <c:axId val="101600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27856"/>
        <c:crosses val="autoZero"/>
        <c:auto val="1"/>
        <c:lblAlgn val="ctr"/>
        <c:lblOffset val="100"/>
        <c:noMultiLvlLbl val="0"/>
      </c:catAx>
      <c:valAx>
        <c:axId val="10160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0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Ribonucleotides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S.cerevisiae'!$C$44</c:f>
              <c:strCache>
                <c:ptCount val="1"/>
                <c:pt idx="0">
                  <c:v>Saccharomyces cerevisiae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S.cerevisiae'!$C$45:$C$48</c:f>
              <c:numCache>
                <c:formatCode>General</c:formatCode>
                <c:ptCount val="4"/>
                <c:pt idx="0">
                  <c:v>0.25600000000000001</c:v>
                </c:pt>
                <c:pt idx="1">
                  <c:v>0.27500000000000002</c:v>
                </c:pt>
                <c:pt idx="2">
                  <c:v>0.23499999999999999</c:v>
                </c:pt>
                <c:pt idx="3">
                  <c:v>0.23400000000000001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E-4AA8-B5A9-4D61DC4AEE28}"/>
            </c:ext>
          </c:extLst>
        </c:ser>
        <c:ser>
          <c:idx val="1"/>
          <c:order val="1"/>
          <c:tx>
            <c:strRef>
              <c:f>'Close sp to S.cerevisiae'!$D$44</c:f>
              <c:strCache>
                <c:ptCount val="1"/>
                <c:pt idx="0">
                  <c:v>Endomyces reesii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S.cerevisiae'!$D$45:$D$48</c:f>
              <c:numCache>
                <c:formatCode>General</c:formatCode>
                <c:ptCount val="4"/>
                <c:pt idx="0">
                  <c:v>0.26800000000000002</c:v>
                </c:pt>
                <c:pt idx="1">
                  <c:v>0.254</c:v>
                </c:pt>
                <c:pt idx="2">
                  <c:v>0.19600000000000001</c:v>
                </c:pt>
                <c:pt idx="3">
                  <c:v>0.28199999999999997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E-4AA8-B5A9-4D61DC4AEE28}"/>
            </c:ext>
          </c:extLst>
        </c:ser>
        <c:ser>
          <c:idx val="2"/>
          <c:order val="2"/>
          <c:tx>
            <c:strRef>
              <c:f>'Close sp to S.cerevisiae'!$E$44</c:f>
              <c:strCache>
                <c:ptCount val="1"/>
                <c:pt idx="0">
                  <c:v>Debaryomyces kloeckeri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S.cerevisiae'!$E$45:$E$48</c:f>
              <c:numCache>
                <c:formatCode>General</c:formatCode>
                <c:ptCount val="4"/>
                <c:pt idx="0">
                  <c:v>0.27200000000000002</c:v>
                </c:pt>
                <c:pt idx="1">
                  <c:v>0.254</c:v>
                </c:pt>
                <c:pt idx="2">
                  <c:v>0.20199999999999999</c:v>
                </c:pt>
                <c:pt idx="3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3E-4AA8-B5A9-4D61DC4AEE28}"/>
            </c:ext>
          </c:extLst>
        </c:ser>
        <c:ser>
          <c:idx val="3"/>
          <c:order val="3"/>
          <c:tx>
            <c:strRef>
              <c:f>'Close sp to S.cerevisiae'!$F$44</c:f>
              <c:strCache>
                <c:ptCount val="1"/>
                <c:pt idx="0">
                  <c:v>Lipomyces starkeyi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S.cerevisiae'!$F$45:$F$48</c:f>
              <c:numCache>
                <c:formatCode>General</c:formatCode>
                <c:ptCount val="4"/>
                <c:pt idx="0">
                  <c:v>0.23</c:v>
                </c:pt>
                <c:pt idx="1">
                  <c:v>0.22600000000000001</c:v>
                </c:pt>
                <c:pt idx="2">
                  <c:v>0.23199999999999998</c:v>
                </c:pt>
                <c:pt idx="3">
                  <c:v>0.313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3E-4AA8-B5A9-4D61DC4AEE28}"/>
            </c:ext>
          </c:extLst>
        </c:ser>
        <c:ser>
          <c:idx val="4"/>
          <c:order val="4"/>
          <c:tx>
            <c:strRef>
              <c:f>'Close sp to S.cerevisiae'!$G$44</c:f>
              <c:strCache>
                <c:ptCount val="1"/>
                <c:pt idx="0">
                  <c:v>Pichia membranaefaciens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S.cerevisiae'!$G$45:$G$48</c:f>
              <c:numCache>
                <c:formatCode>General</c:formatCode>
                <c:ptCount val="4"/>
                <c:pt idx="0">
                  <c:v>0.248</c:v>
                </c:pt>
                <c:pt idx="1">
                  <c:v>0.22600000000000001</c:v>
                </c:pt>
                <c:pt idx="2">
                  <c:v>0.24</c:v>
                </c:pt>
                <c:pt idx="3">
                  <c:v>0.28600000000000003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9-41F2-A32E-53FF71BE1955}"/>
            </c:ext>
          </c:extLst>
        </c:ser>
        <c:ser>
          <c:idx val="5"/>
          <c:order val="5"/>
          <c:tx>
            <c:strRef>
              <c:f>'Close sp to S.cerevisiae'!$H$44</c:f>
              <c:strCache>
                <c:ptCount val="1"/>
                <c:pt idx="0">
                  <c:v>Saccharomyces fragilis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S.cerevisiae'!$H$45:$H$48</c:f>
              <c:numCache>
                <c:formatCode>General</c:formatCode>
                <c:ptCount val="4"/>
                <c:pt idx="0">
                  <c:v>0.27100000000000002</c:v>
                </c:pt>
                <c:pt idx="1">
                  <c:v>0.254</c:v>
                </c:pt>
                <c:pt idx="2">
                  <c:v>0.21899999999999997</c:v>
                </c:pt>
                <c:pt idx="3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9-41F2-A32E-53FF71BE1955}"/>
            </c:ext>
          </c:extLst>
        </c:ser>
        <c:ser>
          <c:idx val="6"/>
          <c:order val="6"/>
          <c:tx>
            <c:strRef>
              <c:f>'Close sp to S.cerevisiae'!$I$44</c:f>
              <c:strCache>
                <c:ptCount val="1"/>
                <c:pt idx="0">
                  <c:v>Schizosaccharomyces octosporus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S.cerevisiae'!$B$45:$B$48</c:f>
              <c:strCache>
                <c:ptCount val="4"/>
                <c:pt idx="0">
                  <c:v>A</c:v>
                </c:pt>
                <c:pt idx="1">
                  <c:v>U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'Close sp to S.cerevisiae'!$I$45:$I$48</c:f>
              <c:numCache>
                <c:formatCode>General</c:formatCode>
                <c:ptCount val="4"/>
                <c:pt idx="0">
                  <c:v>0.24</c:v>
                </c:pt>
                <c:pt idx="1">
                  <c:v>0.24399999999999999</c:v>
                </c:pt>
                <c:pt idx="2">
                  <c:v>0.23100000000000001</c:v>
                </c:pt>
                <c:pt idx="3">
                  <c:v>0.28399999999999997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A-4FD4-A0DC-B4B0D3A2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060720"/>
        <c:axId val="1016059888"/>
      </c:radarChart>
      <c:catAx>
        <c:axId val="101606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59888"/>
        <c:crosses val="autoZero"/>
        <c:auto val="1"/>
        <c:lblAlgn val="ctr"/>
        <c:lblOffset val="100"/>
        <c:noMultiLvlLbl val="0"/>
      </c:catAx>
      <c:valAx>
        <c:axId val="10160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6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Fatty acids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S.cerevisiae'!$D$136</c:f>
              <c:strCache>
                <c:ptCount val="1"/>
                <c:pt idx="0">
                  <c:v>Saccharomyces cerevisiae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S.cerevisiae'!$D$137:$D$144</c:f>
              <c:numCache>
                <c:formatCode>0.0</c:formatCode>
                <c:ptCount val="8"/>
                <c:pt idx="0">
                  <c:v>10.563845504024068</c:v>
                </c:pt>
                <c:pt idx="1">
                  <c:v>14.630305756413623</c:v>
                </c:pt>
                <c:pt idx="2">
                  <c:v>42.541941246898354</c:v>
                </c:pt>
                <c:pt idx="3">
                  <c:v>5.5939748515738472</c:v>
                </c:pt>
                <c:pt idx="4">
                  <c:v>10.233984503713698</c:v>
                </c:pt>
                <c:pt idx="5">
                  <c:v>16.435948137376403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5-42D2-AE6B-8BB4900DE3A6}"/>
            </c:ext>
          </c:extLst>
        </c:ser>
        <c:ser>
          <c:idx val="1"/>
          <c:order val="1"/>
          <c:tx>
            <c:strRef>
              <c:f>'Close sp to S.cerevisiae'!$E$136</c:f>
              <c:strCache>
                <c:ptCount val="1"/>
                <c:pt idx="0">
                  <c:v>Schizosaccharomyces pombe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S.cerevisiae'!$E$137:$E$144</c:f>
              <c:numCache>
                <c:formatCode>General</c:formatCode>
                <c:ptCount val="8"/>
                <c:pt idx="0">
                  <c:v>0.3</c:v>
                </c:pt>
                <c:pt idx="1">
                  <c:v>0.19999999999999998</c:v>
                </c:pt>
                <c:pt idx="2" formatCode="0">
                  <c:v>12.133333333333335</c:v>
                </c:pt>
                <c:pt idx="3" formatCode="0">
                  <c:v>0.93333333333333324</c:v>
                </c:pt>
                <c:pt idx="4" formatCode="0">
                  <c:v>8.9</c:v>
                </c:pt>
                <c:pt idx="5" formatCode="0">
                  <c:v>77.36666666666666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5-42D2-AE6B-8BB4900DE3A6}"/>
            </c:ext>
          </c:extLst>
        </c:ser>
        <c:ser>
          <c:idx val="2"/>
          <c:order val="2"/>
          <c:tx>
            <c:strRef>
              <c:f>'Close sp to S.cerevisiae'!$F$136</c:f>
              <c:strCache>
                <c:ptCount val="1"/>
                <c:pt idx="0">
                  <c:v>Candida curvata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S.cerevisiae'!$F$137:$F$144</c:f>
              <c:numCache>
                <c:formatCode>General</c:formatCode>
                <c:ptCount val="8"/>
                <c:pt idx="2" formatCode="0">
                  <c:v>36.5</c:v>
                </c:pt>
                <c:pt idx="4" formatCode="0">
                  <c:v>12</c:v>
                </c:pt>
                <c:pt idx="5" formatCode="0">
                  <c:v>42</c:v>
                </c:pt>
                <c:pt idx="6" formatCode="0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5-42D2-AE6B-8BB4900DE3A6}"/>
            </c:ext>
          </c:extLst>
        </c:ser>
        <c:ser>
          <c:idx val="3"/>
          <c:order val="3"/>
          <c:tx>
            <c:strRef>
              <c:f>'Close sp to S.cerevisiae'!$G$136</c:f>
              <c:strCache>
                <c:ptCount val="1"/>
                <c:pt idx="0">
                  <c:v>P. pastoris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S.cerevisiae'!$G$137:$G$144</c:f>
              <c:numCache>
                <c:formatCode>0.0</c:formatCode>
                <c:ptCount val="8"/>
                <c:pt idx="1">
                  <c:v>0.3019756838905775</c:v>
                </c:pt>
                <c:pt idx="2" formatCode="0">
                  <c:v>12.481661600810536</c:v>
                </c:pt>
                <c:pt idx="3" formatCode="0">
                  <c:v>3.0197568389057752</c:v>
                </c:pt>
                <c:pt idx="4" formatCode="0">
                  <c:v>3.6237082066869299</c:v>
                </c:pt>
                <c:pt idx="5" formatCode="0">
                  <c:v>30.700861195542046</c:v>
                </c:pt>
                <c:pt idx="6" formatCode="0">
                  <c:v>27.278470111448833</c:v>
                </c:pt>
                <c:pt idx="7" formatCode="0">
                  <c:v>21.339614994934145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55-42D2-AE6B-8BB4900DE3A6}"/>
            </c:ext>
          </c:extLst>
        </c:ser>
        <c:ser>
          <c:idx val="4"/>
          <c:order val="4"/>
          <c:tx>
            <c:strRef>
              <c:f>'Close sp to S.cerevisiae'!$H$136</c:f>
              <c:strCache>
                <c:ptCount val="1"/>
                <c:pt idx="0">
                  <c:v>Y. lipolytica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S.cerevisiae'!$H$137:$H$144</c:f>
              <c:numCache>
                <c:formatCode>General</c:formatCode>
                <c:ptCount val="8"/>
                <c:pt idx="2" formatCode="0">
                  <c:v>10.32515551</c:v>
                </c:pt>
                <c:pt idx="3" formatCode="0">
                  <c:v>8.3547651480000003</c:v>
                </c:pt>
                <c:pt idx="4" formatCode="0">
                  <c:v>2.7443644219999999</c:v>
                </c:pt>
                <c:pt idx="5" formatCode="0">
                  <c:v>56.580249940000002</c:v>
                </c:pt>
                <c:pt idx="6" formatCode="0">
                  <c:v>21.995464980000001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55-42D2-AE6B-8BB4900DE3A6}"/>
            </c:ext>
          </c:extLst>
        </c:ser>
        <c:ser>
          <c:idx val="5"/>
          <c:order val="5"/>
          <c:tx>
            <c:strRef>
              <c:f>'Close sp to S.cerevisiae'!$I$136</c:f>
              <c:strCache>
                <c:ptCount val="1"/>
                <c:pt idx="0">
                  <c:v>Candida oleophila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S.cerevisiae'!$I$137:$I$144</c:f>
              <c:numCache>
                <c:formatCode>General</c:formatCode>
                <c:ptCount val="8"/>
                <c:pt idx="2" formatCode="0">
                  <c:v>13</c:v>
                </c:pt>
                <c:pt idx="3" formatCode="0">
                  <c:v>3</c:v>
                </c:pt>
                <c:pt idx="4" formatCode="0">
                  <c:v>7</c:v>
                </c:pt>
                <c:pt idx="5" formatCode="0">
                  <c:v>66</c:v>
                </c:pt>
                <c:pt idx="6" formatCode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55-42D2-AE6B-8BB4900DE3A6}"/>
            </c:ext>
          </c:extLst>
        </c:ser>
        <c:ser>
          <c:idx val="6"/>
          <c:order val="6"/>
          <c:tx>
            <c:strRef>
              <c:f>'Close sp to S.cerevisiae'!$J$136</c:f>
              <c:strCache>
                <c:ptCount val="1"/>
                <c:pt idx="0">
                  <c:v>Rhodosporidium toruloides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S.cerevisiae'!$J$137:$J$144</c:f>
              <c:numCache>
                <c:formatCode>General</c:formatCode>
                <c:ptCount val="8"/>
                <c:pt idx="2" formatCode="0">
                  <c:v>23</c:v>
                </c:pt>
                <c:pt idx="3" formatCode="0">
                  <c:v>1.5</c:v>
                </c:pt>
                <c:pt idx="4" formatCode="0">
                  <c:v>10</c:v>
                </c:pt>
                <c:pt idx="5" formatCode="0">
                  <c:v>54.5</c:v>
                </c:pt>
                <c:pt idx="6" formatCode="0">
                  <c:v>8</c:v>
                </c:pt>
                <c:pt idx="7" formatCode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5-42D2-AE6B-8BB4900DE3A6}"/>
            </c:ext>
          </c:extLst>
        </c:ser>
        <c:ser>
          <c:idx val="7"/>
          <c:order val="7"/>
          <c:tx>
            <c:strRef>
              <c:f>'Close sp to S.cerevisiae'!$K$136</c:f>
              <c:strCache>
                <c:ptCount val="1"/>
                <c:pt idx="0">
                  <c:v>Lipomyces starkeyi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S.cerevisiae'!$K$137:$K$144</c:f>
              <c:numCache>
                <c:formatCode>General</c:formatCode>
                <c:ptCount val="8"/>
                <c:pt idx="2">
                  <c:v>46.5</c:v>
                </c:pt>
                <c:pt idx="3">
                  <c:v>3</c:v>
                </c:pt>
                <c:pt idx="4">
                  <c:v>5</c:v>
                </c:pt>
                <c:pt idx="5">
                  <c:v>37.5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5-497E-AA8C-1F3CB2BB1691}"/>
            </c:ext>
          </c:extLst>
        </c:ser>
        <c:ser>
          <c:idx val="8"/>
          <c:order val="8"/>
          <c:tx>
            <c:strRef>
              <c:f>'Close sp to S.cerevisiae'!$L$136</c:f>
              <c:strCache>
                <c:ptCount val="1"/>
                <c:pt idx="0">
                  <c:v>Rhodotorula mucilaginosa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'Close sp to S.cerevisiae'!$C$137:$C$144</c:f>
              <c:strCache>
                <c:ptCount val="8"/>
                <c:pt idx="0">
                  <c:v>C12:0</c:v>
                </c:pt>
                <c:pt idx="1">
                  <c:v>C14:0</c:v>
                </c:pt>
                <c:pt idx="2">
                  <c:v>C16:0</c:v>
                </c:pt>
                <c:pt idx="3">
                  <c:v>C16:1</c:v>
                </c:pt>
                <c:pt idx="4">
                  <c:v>C18:0</c:v>
                </c:pt>
                <c:pt idx="5">
                  <c:v>C18:1</c:v>
                </c:pt>
                <c:pt idx="6">
                  <c:v>C18:2</c:v>
                </c:pt>
                <c:pt idx="7">
                  <c:v>C18:3</c:v>
                </c:pt>
              </c:strCache>
            </c:strRef>
          </c:cat>
          <c:val>
            <c:numRef>
              <c:f>'Close sp to S.cerevisiae'!$L$137:$L$144</c:f>
              <c:numCache>
                <c:formatCode>General</c:formatCode>
                <c:ptCount val="8"/>
                <c:pt idx="2" formatCode="0">
                  <c:v>22</c:v>
                </c:pt>
                <c:pt idx="3" formatCode="0">
                  <c:v>2</c:v>
                </c:pt>
                <c:pt idx="4" formatCode="0">
                  <c:v>9</c:v>
                </c:pt>
                <c:pt idx="5" formatCode="0">
                  <c:v>55</c:v>
                </c:pt>
                <c:pt idx="6" formatCode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25-497E-AA8C-1F3CB2BB1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08255"/>
        <c:axId val="478121151"/>
      </c:radarChart>
      <c:catAx>
        <c:axId val="47810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21151"/>
        <c:crosses val="autoZero"/>
        <c:auto val="1"/>
        <c:lblAlgn val="ctr"/>
        <c:lblOffset val="100"/>
        <c:noMultiLvlLbl val="0"/>
      </c:catAx>
      <c:valAx>
        <c:axId val="4781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Macromolecule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'Close sp to CHO'!$C$3</c:f>
              <c:strCache>
                <c:ptCount val="1"/>
                <c:pt idx="0">
                  <c:v>Chinese Hamster Ovary cells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CHO'!$C$4:$C$8</c:f>
              <c:numCache>
                <c:formatCode>General</c:formatCode>
                <c:ptCount val="5"/>
                <c:pt idx="0">
                  <c:v>0.71</c:v>
                </c:pt>
                <c:pt idx="1">
                  <c:v>0.04</c:v>
                </c:pt>
                <c:pt idx="2">
                  <c:v>0.09</c:v>
                </c:pt>
                <c:pt idx="3">
                  <c:v>0.15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3-4D57-A5D5-831CFA27ED90}"/>
            </c:ext>
          </c:extLst>
        </c:ser>
        <c:ser>
          <c:idx val="1"/>
          <c:order val="1"/>
          <c:tx>
            <c:strRef>
              <c:f>'Close sp to CHO'!$D$3</c:f>
              <c:strCache>
                <c:ptCount val="1"/>
                <c:pt idx="0">
                  <c:v> Murine hybridoma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CHO'!$D$4:$D$8</c:f>
              <c:numCache>
                <c:formatCode>General</c:formatCode>
                <c:ptCount val="5"/>
                <c:pt idx="0">
                  <c:v>0.6885</c:v>
                </c:pt>
                <c:pt idx="1">
                  <c:v>1.4499999999999999E-2</c:v>
                </c:pt>
                <c:pt idx="2">
                  <c:v>5.5500000000000001E-2</c:v>
                </c:pt>
                <c:pt idx="3">
                  <c:v>9.8500000000000004E-2</c:v>
                </c:pt>
                <c:pt idx="4">
                  <c:v>7.0500000000000007E-2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3-4D57-A5D5-831CFA27ED90}"/>
            </c:ext>
          </c:extLst>
        </c:ser>
        <c:ser>
          <c:idx val="2"/>
          <c:order val="2"/>
          <c:tx>
            <c:strRef>
              <c:f>'Close sp to CHO'!$E$3</c:f>
              <c:strCache>
                <c:ptCount val="1"/>
                <c:pt idx="0">
                  <c:v>Mouse Hybridoma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CHO'!$E$4:$E$8</c:f>
              <c:numCache>
                <c:formatCode>General</c:formatCode>
                <c:ptCount val="5"/>
                <c:pt idx="0">
                  <c:v>0.72900000000000009</c:v>
                </c:pt>
                <c:pt idx="1">
                  <c:v>1.3999999999999999E-2</c:v>
                </c:pt>
                <c:pt idx="2">
                  <c:v>3.7999999999999999E-2</c:v>
                </c:pt>
                <c:pt idx="3">
                  <c:v>0.13500000000000001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3-4D57-A5D5-831CFA27ED90}"/>
            </c:ext>
          </c:extLst>
        </c:ser>
        <c:ser>
          <c:idx val="3"/>
          <c:order val="3"/>
          <c:tx>
            <c:strRef>
              <c:f>'Close sp to CHO'!$F$3</c:f>
              <c:strCache>
                <c:ptCount val="1"/>
                <c:pt idx="0">
                  <c:v>Chinese hamster fibroblasts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'Close sp to CHO'!$B$4:$B$8</c:f>
              <c:strCache>
                <c:ptCount val="5"/>
                <c:pt idx="0">
                  <c:v>Protein</c:v>
                </c:pt>
                <c:pt idx="1">
                  <c:v>DNA</c:v>
                </c:pt>
                <c:pt idx="2">
                  <c:v>RNA</c:v>
                </c:pt>
                <c:pt idx="3">
                  <c:v>Lipid</c:v>
                </c:pt>
                <c:pt idx="4">
                  <c:v>Carbohydrate</c:v>
                </c:pt>
              </c:strCache>
            </c:strRef>
          </c:cat>
          <c:val>
            <c:numRef>
              <c:f>'Close sp to CHO'!$F$4:$F$8</c:f>
              <c:numCache>
                <c:formatCode>0.000</c:formatCode>
                <c:ptCount val="5"/>
                <c:pt idx="0">
                  <c:v>0.52777777777777768</c:v>
                </c:pt>
                <c:pt idx="1">
                  <c:v>4.1666666666666664E-2</c:v>
                </c:pt>
                <c:pt idx="2">
                  <c:v>7.7777777777777765E-2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B-4702-A296-9F5B28EF7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513856"/>
        <c:axId val="793510528"/>
      </c:radarChart>
      <c:catAx>
        <c:axId val="79351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510528"/>
        <c:crosses val="autoZero"/>
        <c:auto val="1"/>
        <c:lblAlgn val="ctr"/>
        <c:lblOffset val="100"/>
        <c:noMultiLvlLbl val="0"/>
      </c:catAx>
      <c:valAx>
        <c:axId val="7935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51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286609</xdr:colOff>
      <xdr:row>19</xdr:row>
      <xdr:rowOff>25789</xdr:rowOff>
    </xdr:from>
    <xdr:to>
      <xdr:col>17</xdr:col>
      <xdr:colOff>567220</xdr:colOff>
      <xdr:row>41</xdr:row>
      <xdr:rowOff>80308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2E4F71A-4E72-461B-B132-E2202FCD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375710</xdr:colOff>
      <xdr:row>1</xdr:row>
      <xdr:rowOff>1021</xdr:rowOff>
    </xdr:from>
    <xdr:to>
      <xdr:col>18</xdr:col>
      <xdr:colOff>0</xdr:colOff>
      <xdr:row>18</xdr:row>
      <xdr:rowOff>143204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462818D-31FC-454E-A368-5319707B4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327405</xdr:colOff>
      <xdr:row>42</xdr:row>
      <xdr:rowOff>16393</xdr:rowOff>
    </xdr:from>
    <xdr:to>
      <xdr:col>16</xdr:col>
      <xdr:colOff>585107</xdr:colOff>
      <xdr:row>61</xdr:row>
      <xdr:rowOff>163286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B869485-C26B-4EA1-BDF6-0E9D1F04D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325754</xdr:colOff>
      <xdr:row>63</xdr:row>
      <xdr:rowOff>53612</xdr:rowOff>
    </xdr:from>
    <xdr:to>
      <xdr:col>16</xdr:col>
      <xdr:colOff>598714</xdr:colOff>
      <xdr:row>85</xdr:row>
      <xdr:rowOff>149680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7AB1034-9322-49C3-A2C6-9DC0CAAC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323789</xdr:colOff>
      <xdr:row>0</xdr:row>
      <xdr:rowOff>123082</xdr:rowOff>
    </xdr:from>
    <xdr:to>
      <xdr:col>18</xdr:col>
      <xdr:colOff>263236</xdr:colOff>
      <xdr:row>25</xdr:row>
      <xdr:rowOff>92329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C3AF977-43BF-4946-8C2C-54693BCB2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374074</xdr:colOff>
      <xdr:row>26</xdr:row>
      <xdr:rowOff>120361</xdr:rowOff>
    </xdr:from>
    <xdr:to>
      <xdr:col>18</xdr:col>
      <xdr:colOff>254668</xdr:colOff>
      <xdr:row>51</xdr:row>
      <xdr:rowOff>31370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23DEF46-9CAD-409B-B79B-35856F341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349831</xdr:colOff>
      <xdr:row>51</xdr:row>
      <xdr:rowOff>173378</xdr:rowOff>
    </xdr:from>
    <xdr:to>
      <xdr:col>18</xdr:col>
      <xdr:colOff>277091</xdr:colOff>
      <xdr:row>77</xdr:row>
      <xdr:rowOff>6061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723A281-81C3-4302-9E97-922391F24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422897</xdr:colOff>
      <xdr:row>78</xdr:row>
      <xdr:rowOff>140795</xdr:rowOff>
    </xdr:from>
    <xdr:to>
      <xdr:col>18</xdr:col>
      <xdr:colOff>290945</xdr:colOff>
      <xdr:row>105</xdr:row>
      <xdr:rowOff>132656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EB9607F-EFE9-495F-81D5-52952590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143493</xdr:colOff>
      <xdr:row>1</xdr:row>
      <xdr:rowOff>99951</xdr:rowOff>
    </xdr:from>
    <xdr:to>
      <xdr:col>20</xdr:col>
      <xdr:colOff>362197</xdr:colOff>
      <xdr:row>21</xdr:row>
      <xdr:rowOff>137555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E660093-E886-4F42-A34D-6DE58215B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118753</xdr:colOff>
      <xdr:row>22</xdr:row>
      <xdr:rowOff>107866</xdr:rowOff>
    </xdr:from>
    <xdr:to>
      <xdr:col>20</xdr:col>
      <xdr:colOff>360219</xdr:colOff>
      <xdr:row>46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81AFFD-4F6F-4CF3-BD37-7AA6C6FE4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368B79-0EED-48B7-947A-89AFB7FA8FA1}" autoFormatId="16" applyNumberFormats="0" applyBorderFormats="0" applyFontFormats="0" applyPatternFormats="0" applyAlignmentFormats="0" applyWidthHeightFormats="0">
  <queryTableRefresh nextId="11">
    <queryTableFields count="2">
      <queryTableField id="1" name="Column1.1" tableColumnId="1"/>
      <queryTableField id="2" name="Column1.2" tableColumnId="2"/>
    </queryTableFields>
    <queryTableDeletedFields count="8">
      <deletedField name="Column1.3"/>
      <deletedField name="Column1.4"/>
      <deletedField name="Column1.5"/>
      <deletedField name="Column1.6"/>
      <deletedField name="Column1.7"/>
      <deletedField name="Column1.8"/>
      <deletedField name="Column1.9"/>
      <deletedField name="Column1.1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4C1026-456B-46F7-90A3-9689D6C43FE4}" name="_1" displayName="_1" ref="A1:B34" tableType="queryTable" totalsRowShown="0">
  <autoFilter ref="A1:B34" xr:uid="{224C1026-456B-46F7-90A3-9689D6C43FE4}"/>
  <tableColumns count="2">
    <tableColumn id="1" xr3:uid="{46EBA78C-93CC-4CEA-BD79-9D77C3B6E581}" uniqueName="1" name="Fatty acids" queryTableFieldId="1" dataDxfId="0"/>
    <tableColumn id="2" xr3:uid="{72532F5A-137C-4622-A29D-6901925B0D2F}" uniqueName="2" name="Molecular weigh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F75E-7113-4058-B5C6-68AB42C4C43A}">
  <dimension ref="A1:T133"/>
  <sheetViews>
    <sheetView tabSelected="1" zoomScale="70" zoomScaleNormal="70" workbookViewId="0"/>
  </sheetViews>
  <sheetFormatPr defaultRowHeight="14.4"/>
  <cols>
    <col min="1" max="2" width="8.88671875" style="134"/>
    <col min="3" max="3" width="24.6640625" customWidth="1"/>
    <col min="4" max="4" width="12.109375" customWidth="1"/>
  </cols>
  <sheetData>
    <row r="1" spans="2:17" ht="15" thickBot="1"/>
    <row r="2" spans="2:17" ht="15" thickBot="1">
      <c r="B2" s="180" t="s">
        <v>12</v>
      </c>
      <c r="C2" s="146" t="s">
        <v>203</v>
      </c>
      <c r="D2" s="145" t="s">
        <v>168</v>
      </c>
      <c r="E2" s="146" t="s">
        <v>171</v>
      </c>
      <c r="F2" s="146" t="s">
        <v>3</v>
      </c>
      <c r="G2" s="146" t="s">
        <v>2</v>
      </c>
      <c r="H2" s="146" t="s">
        <v>109</v>
      </c>
      <c r="I2" s="145" t="s">
        <v>172</v>
      </c>
      <c r="J2" s="146" t="s">
        <v>13</v>
      </c>
      <c r="K2" s="146" t="s">
        <v>84</v>
      </c>
      <c r="L2" s="146" t="s">
        <v>14</v>
      </c>
      <c r="M2" s="147" t="s">
        <v>15</v>
      </c>
      <c r="N2" s="146" t="s">
        <v>200</v>
      </c>
      <c r="O2" s="146" t="s">
        <v>201</v>
      </c>
      <c r="P2" s="146" t="s">
        <v>19</v>
      </c>
      <c r="Q2" s="153" t="s">
        <v>86</v>
      </c>
    </row>
    <row r="3" spans="2:17">
      <c r="B3" s="181"/>
      <c r="C3" s="158" t="s">
        <v>168</v>
      </c>
      <c r="D3" s="149">
        <v>1</v>
      </c>
      <c r="E3" s="141">
        <v>0.931219608766504</v>
      </c>
      <c r="F3" s="141">
        <v>0.99006957928682804</v>
      </c>
      <c r="G3" s="141">
        <v>0.99617255287991302</v>
      </c>
      <c r="H3" s="141">
        <v>0.95420015420733295</v>
      </c>
      <c r="I3" s="149">
        <v>0.67814073619651905</v>
      </c>
      <c r="J3" s="141">
        <v>0.83106425624066305</v>
      </c>
      <c r="K3" s="141">
        <v>0.75996104799256003</v>
      </c>
      <c r="L3" s="141">
        <v>0.52681698729090798</v>
      </c>
      <c r="M3" s="142">
        <v>0.58901416262823403</v>
      </c>
      <c r="N3" s="141">
        <v>0.99331681468250699</v>
      </c>
      <c r="O3" s="141">
        <v>0.98300959858321502</v>
      </c>
      <c r="P3" s="141">
        <v>0.98407045057180298</v>
      </c>
      <c r="Q3" s="150">
        <v>0.99389325437972798</v>
      </c>
    </row>
    <row r="4" spans="2:17">
      <c r="B4" s="181"/>
      <c r="C4" s="158" t="s">
        <v>171</v>
      </c>
      <c r="D4" s="149">
        <v>0.931219608766504</v>
      </c>
      <c r="E4" s="141">
        <v>1</v>
      </c>
      <c r="F4" s="141">
        <v>0.97213836726018199</v>
      </c>
      <c r="G4" s="141">
        <v>0.92638081186828303</v>
      </c>
      <c r="H4" s="141">
        <v>0.97447766508464595</v>
      </c>
      <c r="I4" s="149">
        <v>0.89614744025813298</v>
      </c>
      <c r="J4" s="141">
        <v>0.96829456527566504</v>
      </c>
      <c r="K4" s="141">
        <v>0.93748279140815804</v>
      </c>
      <c r="L4" s="141">
        <v>0.79174808072677005</v>
      </c>
      <c r="M4" s="142">
        <v>0.80664147002994402</v>
      </c>
      <c r="N4" s="141">
        <v>0.92261923251783595</v>
      </c>
      <c r="O4" s="141">
        <v>0.96126348344700496</v>
      </c>
      <c r="P4" s="141">
        <v>0.93671658218424703</v>
      </c>
      <c r="Q4" s="150">
        <v>0.99006186776527205</v>
      </c>
    </row>
    <row r="5" spans="2:17">
      <c r="B5" s="181"/>
      <c r="C5" s="158" t="s">
        <v>3</v>
      </c>
      <c r="D5" s="149">
        <v>0.99006957928682804</v>
      </c>
      <c r="E5" s="141">
        <v>0.97213836726018199</v>
      </c>
      <c r="F5" s="141">
        <v>1</v>
      </c>
      <c r="G5" s="141">
        <v>0.98495769714260595</v>
      </c>
      <c r="H5" s="141">
        <v>0.97713962575381597</v>
      </c>
      <c r="I5" s="149">
        <v>0.77222005921469306</v>
      </c>
      <c r="J5" s="141">
        <v>0.89887754668034203</v>
      </c>
      <c r="K5" s="141">
        <v>0.84231721316929298</v>
      </c>
      <c r="L5" s="141">
        <v>0.63613151140000002</v>
      </c>
      <c r="M5" s="142">
        <v>0.68642035303700499</v>
      </c>
      <c r="N5" s="141">
        <v>0.98468089351103905</v>
      </c>
      <c r="O5" s="141">
        <v>0.993511694257186</v>
      </c>
      <c r="P5" s="141">
        <v>0.98493438731171901</v>
      </c>
      <c r="Q5" s="150">
        <v>0.99562582274395905</v>
      </c>
    </row>
    <row r="6" spans="2:17">
      <c r="B6" s="181"/>
      <c r="C6" s="158" t="s">
        <v>2</v>
      </c>
      <c r="D6" s="149">
        <v>0.99617255287991302</v>
      </c>
      <c r="E6" s="141">
        <v>0.92638081186828303</v>
      </c>
      <c r="F6" s="141">
        <v>0.98495769714260595</v>
      </c>
      <c r="G6" s="141">
        <v>1</v>
      </c>
      <c r="H6" s="141">
        <v>0.93460619300764902</v>
      </c>
      <c r="I6" s="149">
        <v>0.66313625015940003</v>
      </c>
      <c r="J6" s="141">
        <v>0.81280735223421596</v>
      </c>
      <c r="K6" s="141">
        <v>0.74225259475182603</v>
      </c>
      <c r="L6" s="141">
        <v>0.50487735253770605</v>
      </c>
      <c r="M6" s="142">
        <v>0.550985536988296</v>
      </c>
      <c r="N6" s="141">
        <v>0.98011223738197795</v>
      </c>
      <c r="O6" s="141">
        <v>0.96877390008230801</v>
      </c>
      <c r="P6" s="141">
        <v>0.96609858443073504</v>
      </c>
      <c r="Q6" s="150">
        <v>0.98481883000447301</v>
      </c>
    </row>
    <row r="7" spans="2:17" ht="15" thickBot="1">
      <c r="B7" s="181"/>
      <c r="C7" s="158" t="s">
        <v>109</v>
      </c>
      <c r="D7" s="149">
        <v>0.95420015420733295</v>
      </c>
      <c r="E7" s="141">
        <v>0.97447766508464595</v>
      </c>
      <c r="F7" s="141">
        <v>0.97713962575381597</v>
      </c>
      <c r="G7" s="141">
        <v>0.93460619300764902</v>
      </c>
      <c r="H7" s="141">
        <v>1</v>
      </c>
      <c r="I7" s="149">
        <v>0.83833213700986298</v>
      </c>
      <c r="J7" s="141">
        <v>0.94210547498905095</v>
      </c>
      <c r="K7" s="141">
        <v>0.89467875921261597</v>
      </c>
      <c r="L7" s="141">
        <v>0.73374458900601902</v>
      </c>
      <c r="M7" s="142">
        <v>0.79007070747123498</v>
      </c>
      <c r="N7" s="141">
        <v>0.962416282808912</v>
      </c>
      <c r="O7" s="141">
        <v>0.98322929575115403</v>
      </c>
      <c r="P7" s="141">
        <v>0.97659996837559804</v>
      </c>
      <c r="Q7" s="150">
        <v>0.99782703940197004</v>
      </c>
    </row>
    <row r="8" spans="2:17">
      <c r="B8" s="181"/>
      <c r="C8" s="158" t="s">
        <v>172</v>
      </c>
      <c r="D8" s="154">
        <v>0.67814073619651905</v>
      </c>
      <c r="E8" s="155">
        <v>0.89614744025813298</v>
      </c>
      <c r="F8" s="155">
        <v>0.77222005921469306</v>
      </c>
      <c r="G8" s="155">
        <v>0.66313625015940003</v>
      </c>
      <c r="H8" s="155">
        <v>0.83833213700986298</v>
      </c>
      <c r="I8" s="154">
        <v>1</v>
      </c>
      <c r="J8" s="155">
        <v>0.96760277630726998</v>
      </c>
      <c r="K8" s="155">
        <v>0.98895368739303202</v>
      </c>
      <c r="L8" s="155">
        <v>0.97966930562488397</v>
      </c>
      <c r="M8" s="156">
        <v>0.95617985732760202</v>
      </c>
      <c r="N8" s="155">
        <v>0.68072953925042601</v>
      </c>
      <c r="O8" s="155">
        <v>0.770410723842199</v>
      </c>
      <c r="P8" s="155">
        <v>0.72553219520636603</v>
      </c>
      <c r="Q8" s="157">
        <v>0.99491591279143099</v>
      </c>
    </row>
    <row r="9" spans="2:17">
      <c r="B9" s="181"/>
      <c r="C9" s="158" t="s">
        <v>13</v>
      </c>
      <c r="D9" s="149">
        <v>0.83106425624066305</v>
      </c>
      <c r="E9" s="141">
        <v>0.96829456527566504</v>
      </c>
      <c r="F9" s="141">
        <v>0.89887754668034203</v>
      </c>
      <c r="G9" s="141">
        <v>0.81280735223421596</v>
      </c>
      <c r="H9" s="141">
        <v>0.94210547498905095</v>
      </c>
      <c r="I9" s="149">
        <v>0.96760277630726998</v>
      </c>
      <c r="J9" s="141">
        <v>1</v>
      </c>
      <c r="K9" s="141">
        <v>0.99253215298257502</v>
      </c>
      <c r="L9" s="141">
        <v>0.906289673167327</v>
      </c>
      <c r="M9" s="142">
        <v>0.92840414892968304</v>
      </c>
      <c r="N9" s="141">
        <v>0.84014855956921497</v>
      </c>
      <c r="O9" s="141">
        <v>0.90447168111392795</v>
      </c>
      <c r="P9" s="141">
        <v>0.87417505129202699</v>
      </c>
      <c r="Q9" s="150">
        <v>0.999859550926401</v>
      </c>
    </row>
    <row r="10" spans="2:17">
      <c r="B10" s="181"/>
      <c r="C10" s="158" t="s">
        <v>84</v>
      </c>
      <c r="D10" s="149">
        <v>0.75996104799256003</v>
      </c>
      <c r="E10" s="141">
        <v>0.93748279140815804</v>
      </c>
      <c r="F10" s="141">
        <v>0.84231721316929298</v>
      </c>
      <c r="G10" s="141">
        <v>0.74225259475182603</v>
      </c>
      <c r="H10" s="141">
        <v>0.89467875921261597</v>
      </c>
      <c r="I10" s="149">
        <v>0.98895368739303202</v>
      </c>
      <c r="J10" s="141">
        <v>0.99253215298257502</v>
      </c>
      <c r="K10" s="141">
        <v>1</v>
      </c>
      <c r="L10" s="141">
        <v>0.94692619432131697</v>
      </c>
      <c r="M10" s="142">
        <v>0.95417900435499103</v>
      </c>
      <c r="N10" s="141">
        <v>0.76892943951729398</v>
      </c>
      <c r="O10" s="141">
        <v>0.84734738791424402</v>
      </c>
      <c r="P10" s="141">
        <v>0.80953645054505896</v>
      </c>
      <c r="Q10" s="150">
        <v>0.99995563630381601</v>
      </c>
    </row>
    <row r="11" spans="2:17">
      <c r="B11" s="181"/>
      <c r="C11" s="158" t="s">
        <v>14</v>
      </c>
      <c r="D11" s="149">
        <v>0.52681698729090798</v>
      </c>
      <c r="E11" s="141">
        <v>0.79174808072677005</v>
      </c>
      <c r="F11" s="141">
        <v>0.63613151140000002</v>
      </c>
      <c r="G11" s="141">
        <v>0.50487735253770605</v>
      </c>
      <c r="H11" s="141">
        <v>0.73374458900601902</v>
      </c>
      <c r="I11" s="149">
        <v>0.97966930562488397</v>
      </c>
      <c r="J11" s="141">
        <v>0.906289673167327</v>
      </c>
      <c r="K11" s="141">
        <v>0.94692619432131697</v>
      </c>
      <c r="L11" s="141">
        <v>1</v>
      </c>
      <c r="M11" s="142">
        <v>0.96682996568840696</v>
      </c>
      <c r="N11" s="141">
        <v>0.53734076538269204</v>
      </c>
      <c r="O11" s="141">
        <v>0.64153601049733799</v>
      </c>
      <c r="P11" s="141">
        <v>0.59370797980396395</v>
      </c>
      <c r="Q11" s="150">
        <v>0.99727852937181405</v>
      </c>
    </row>
    <row r="12" spans="2:17" ht="15" thickBot="1">
      <c r="B12" s="181"/>
      <c r="C12" s="158" t="s">
        <v>15</v>
      </c>
      <c r="D12" s="151">
        <v>0.58901416262823403</v>
      </c>
      <c r="E12" s="143">
        <v>0.80664147002994402</v>
      </c>
      <c r="F12" s="143">
        <v>0.68642035303700499</v>
      </c>
      <c r="G12" s="143">
        <v>0.550985536988296</v>
      </c>
      <c r="H12" s="143">
        <v>0.79007070747123498</v>
      </c>
      <c r="I12" s="151">
        <v>0.95617985732760202</v>
      </c>
      <c r="J12" s="143">
        <v>0.92840414892968304</v>
      </c>
      <c r="K12" s="143">
        <v>0.95417900435499103</v>
      </c>
      <c r="L12" s="143">
        <v>0.96682996568840696</v>
      </c>
      <c r="M12" s="144">
        <v>1</v>
      </c>
      <c r="N12" s="143">
        <v>0.62474504290156496</v>
      </c>
      <c r="O12" s="143">
        <v>0.71724632502984798</v>
      </c>
      <c r="P12" s="143">
        <v>0.68438610526033505</v>
      </c>
      <c r="Q12" s="152">
        <v>0.98399302476027695</v>
      </c>
    </row>
    <row r="13" spans="2:17">
      <c r="B13" s="181"/>
      <c r="C13" s="158" t="s">
        <v>200</v>
      </c>
      <c r="D13" s="149">
        <v>0.99331681468250699</v>
      </c>
      <c r="E13" s="141">
        <v>0.92261923251783595</v>
      </c>
      <c r="F13" s="141">
        <v>0.98468089351103905</v>
      </c>
      <c r="G13" s="141">
        <v>0.98011223738197795</v>
      </c>
      <c r="H13" s="141">
        <v>0.962416282808912</v>
      </c>
      <c r="I13" s="149">
        <v>0.68072953925042601</v>
      </c>
      <c r="J13" s="141">
        <v>0.84014855956921497</v>
      </c>
      <c r="K13" s="141">
        <v>0.76892943951729398</v>
      </c>
      <c r="L13" s="141">
        <v>0.53734076538269204</v>
      </c>
      <c r="M13" s="142">
        <v>0.62474504290156496</v>
      </c>
      <c r="N13" s="141">
        <v>1</v>
      </c>
      <c r="O13" s="141">
        <v>0.99077437724478201</v>
      </c>
      <c r="P13" s="141">
        <v>0.99656475623743401</v>
      </c>
      <c r="Q13" s="150">
        <v>0.99999986784331096</v>
      </c>
    </row>
    <row r="14" spans="2:17">
      <c r="B14" s="181"/>
      <c r="C14" s="158" t="s">
        <v>201</v>
      </c>
      <c r="D14" s="149">
        <v>0.98300959858321502</v>
      </c>
      <c r="E14" s="141">
        <v>0.96126348344700496</v>
      </c>
      <c r="F14" s="141">
        <v>0.993511694257186</v>
      </c>
      <c r="G14" s="141">
        <v>0.96877390008230801</v>
      </c>
      <c r="H14" s="141">
        <v>0.98322929575115403</v>
      </c>
      <c r="I14" s="149">
        <v>0.770410723842199</v>
      </c>
      <c r="J14" s="141">
        <v>0.90447168111392795</v>
      </c>
      <c r="K14" s="141">
        <v>0.84734738791424402</v>
      </c>
      <c r="L14" s="141">
        <v>0.64153601049733799</v>
      </c>
      <c r="M14" s="142">
        <v>0.71724632502984798</v>
      </c>
      <c r="N14" s="141">
        <v>0.99077437724478201</v>
      </c>
      <c r="O14" s="141">
        <v>1</v>
      </c>
      <c r="P14" s="141">
        <v>0.99638492083514396</v>
      </c>
      <c r="Q14" s="150">
        <v>0.99992510713477301</v>
      </c>
    </row>
    <row r="15" spans="2:17">
      <c r="B15" s="181"/>
      <c r="C15" s="158" t="s">
        <v>19</v>
      </c>
      <c r="D15" s="149">
        <v>0.98407045057180298</v>
      </c>
      <c r="E15" s="141">
        <v>0.93671658218424703</v>
      </c>
      <c r="F15" s="141">
        <v>0.98493438731171901</v>
      </c>
      <c r="G15" s="141">
        <v>0.96609858443073504</v>
      </c>
      <c r="H15" s="141">
        <v>0.97659996837559804</v>
      </c>
      <c r="I15" s="149">
        <v>0.72553219520636603</v>
      </c>
      <c r="J15" s="141">
        <v>0.87417505129202699</v>
      </c>
      <c r="K15" s="141">
        <v>0.80953645054505896</v>
      </c>
      <c r="L15" s="141">
        <v>0.59370797980396395</v>
      </c>
      <c r="M15" s="142">
        <v>0.68438610526033505</v>
      </c>
      <c r="N15" s="141">
        <v>0.99656475623743401</v>
      </c>
      <c r="O15" s="141">
        <v>0.99638492083514396</v>
      </c>
      <c r="P15" s="141">
        <v>1</v>
      </c>
      <c r="Q15" s="150">
        <v>0.99931698030118499</v>
      </c>
    </row>
    <row r="16" spans="2:17" ht="15" thickBot="1">
      <c r="B16" s="181"/>
      <c r="C16" s="159" t="s">
        <v>86</v>
      </c>
      <c r="D16" s="151">
        <v>0.99389325437972798</v>
      </c>
      <c r="E16" s="143">
        <v>0.99006186776527205</v>
      </c>
      <c r="F16" s="143">
        <v>0.99562582274395905</v>
      </c>
      <c r="G16" s="143">
        <v>0.98481883000447301</v>
      </c>
      <c r="H16" s="143">
        <v>0.99782703940197004</v>
      </c>
      <c r="I16" s="151">
        <v>0.99491591279143099</v>
      </c>
      <c r="J16" s="143">
        <v>0.999859550926401</v>
      </c>
      <c r="K16" s="143">
        <v>0.99995563630381601</v>
      </c>
      <c r="L16" s="143">
        <v>0.99727852937181405</v>
      </c>
      <c r="M16" s="144">
        <v>0.98399302476027695</v>
      </c>
      <c r="N16" s="143">
        <v>0.99999986784331096</v>
      </c>
      <c r="O16" s="143">
        <v>0.99992510713477301</v>
      </c>
      <c r="P16" s="143">
        <v>0.99931698030118499</v>
      </c>
      <c r="Q16" s="152">
        <v>1</v>
      </c>
    </row>
    <row r="17" spans="2:17">
      <c r="B17" s="181"/>
    </row>
    <row r="18" spans="2:17" ht="15" thickBot="1">
      <c r="B18" s="181"/>
    </row>
    <row r="19" spans="2:17" ht="15" thickBot="1">
      <c r="B19" s="181"/>
      <c r="C19" s="146" t="s">
        <v>202</v>
      </c>
      <c r="D19" s="145" t="s">
        <v>168</v>
      </c>
      <c r="E19" s="146" t="s">
        <v>171</v>
      </c>
      <c r="F19" s="146" t="s">
        <v>3</v>
      </c>
      <c r="G19" s="146" t="s">
        <v>2</v>
      </c>
      <c r="H19" s="147" t="s">
        <v>109</v>
      </c>
      <c r="I19" s="146" t="s">
        <v>172</v>
      </c>
      <c r="J19" s="146" t="s">
        <v>13</v>
      </c>
      <c r="K19" s="146" t="s">
        <v>84</v>
      </c>
      <c r="L19" s="146" t="s">
        <v>14</v>
      </c>
      <c r="M19" s="147" t="s">
        <v>15</v>
      </c>
      <c r="N19" s="146" t="s">
        <v>200</v>
      </c>
      <c r="O19" s="146" t="s">
        <v>201</v>
      </c>
      <c r="P19" s="146" t="s">
        <v>19</v>
      </c>
      <c r="Q19" s="147" t="s">
        <v>86</v>
      </c>
    </row>
    <row r="20" spans="2:17">
      <c r="B20" s="181"/>
      <c r="C20" s="158" t="s">
        <v>168</v>
      </c>
      <c r="D20" s="149"/>
      <c r="E20" s="141">
        <v>2.1428842971622002E-2</v>
      </c>
      <c r="F20" s="141">
        <v>1.1861438540381E-3</v>
      </c>
      <c r="G20" s="141">
        <v>2.8408490863578102E-4</v>
      </c>
      <c r="H20" s="142">
        <v>1.16848622290779E-2</v>
      </c>
      <c r="I20" s="141">
        <v>0.208288701073466</v>
      </c>
      <c r="J20" s="141">
        <v>8.1206905964347306E-2</v>
      </c>
      <c r="K20" s="141">
        <v>0.135977087878834</v>
      </c>
      <c r="L20" s="141">
        <v>0.36170297253301398</v>
      </c>
      <c r="M20" s="142">
        <v>0.296004141157163</v>
      </c>
      <c r="N20" s="141">
        <v>6.5519905713811496E-4</v>
      </c>
      <c r="O20" s="141">
        <v>2.6517305346257002E-3</v>
      </c>
      <c r="P20" s="141">
        <v>2.4076793725867698E-3</v>
      </c>
      <c r="Q20" s="142">
        <v>7.0391674092886297E-2</v>
      </c>
    </row>
    <row r="21" spans="2:17">
      <c r="B21" s="181"/>
      <c r="C21" s="158" t="s">
        <v>171</v>
      </c>
      <c r="D21" s="149">
        <v>2.1428842971622002E-2</v>
      </c>
      <c r="E21" s="141"/>
      <c r="F21" s="141">
        <v>5.5593026411861904E-3</v>
      </c>
      <c r="G21" s="141">
        <v>2.3711854051651299E-2</v>
      </c>
      <c r="H21" s="142">
        <v>4.8757880433521299E-3</v>
      </c>
      <c r="I21" s="141">
        <v>3.95435791557079E-2</v>
      </c>
      <c r="J21" s="141">
        <v>6.7446305165808004E-3</v>
      </c>
      <c r="K21" s="141">
        <v>1.85873785979929E-2</v>
      </c>
      <c r="L21" s="141">
        <v>0.110449296154793</v>
      </c>
      <c r="M21" s="142">
        <v>9.9052061326590696E-2</v>
      </c>
      <c r="N21" s="141">
        <v>2.5537432874364E-2</v>
      </c>
      <c r="O21" s="141">
        <v>9.0986097697720106E-3</v>
      </c>
      <c r="P21" s="141">
        <v>1.8927911569715E-2</v>
      </c>
      <c r="Q21" s="142">
        <v>8.9827194611243597E-2</v>
      </c>
    </row>
    <row r="22" spans="2:17">
      <c r="B22" s="181"/>
      <c r="C22" s="158" t="s">
        <v>3</v>
      </c>
      <c r="D22" s="149">
        <v>1.1861438540381E-3</v>
      </c>
      <c r="E22" s="141">
        <v>5.5593026411861904E-3</v>
      </c>
      <c r="F22" s="141"/>
      <c r="G22" s="141">
        <v>2.2096475218388598E-3</v>
      </c>
      <c r="H22" s="142">
        <v>4.1348905490870202E-3</v>
      </c>
      <c r="I22" s="141">
        <v>0.125945261940277</v>
      </c>
      <c r="J22" s="141">
        <v>3.8010678837626398E-2</v>
      </c>
      <c r="K22" s="141">
        <v>7.3360428524650703E-2</v>
      </c>
      <c r="L22" s="141">
        <v>0.248597119011123</v>
      </c>
      <c r="M22" s="142">
        <v>0.200581669619571</v>
      </c>
      <c r="N22" s="141">
        <v>2.2708243318428399E-3</v>
      </c>
      <c r="O22" s="141">
        <v>6.26769263540011E-4</v>
      </c>
      <c r="P22" s="141">
        <v>2.21477789470399E-3</v>
      </c>
      <c r="Q22" s="142">
        <v>5.95664535140564E-2</v>
      </c>
    </row>
    <row r="23" spans="2:17">
      <c r="B23" s="181"/>
      <c r="C23" s="158" t="s">
        <v>2</v>
      </c>
      <c r="D23" s="149">
        <v>2.8408490863578102E-4</v>
      </c>
      <c r="E23" s="141">
        <v>2.3711854051651299E-2</v>
      </c>
      <c r="F23" s="141">
        <v>2.2096475218388598E-3</v>
      </c>
      <c r="G23" s="141"/>
      <c r="H23" s="142">
        <v>1.9876151002138201E-2</v>
      </c>
      <c r="I23" s="141">
        <v>0.22245953628439399</v>
      </c>
      <c r="J23" s="141">
        <v>9.4445283163358096E-2</v>
      </c>
      <c r="K23" s="141">
        <v>0.150861225752942</v>
      </c>
      <c r="L23" s="141">
        <v>0.38563294973115297</v>
      </c>
      <c r="M23" s="142">
        <v>0.33578255109729699</v>
      </c>
      <c r="N23" s="141">
        <v>3.3567030579250202E-3</v>
      </c>
      <c r="O23" s="141">
        <v>6.5927372051135602E-3</v>
      </c>
      <c r="P23" s="141">
        <v>7.45486406394713E-3</v>
      </c>
      <c r="Q23" s="142">
        <v>0.111070493879034</v>
      </c>
    </row>
    <row r="24" spans="2:17" ht="15" thickBot="1">
      <c r="B24" s="181"/>
      <c r="C24" s="158" t="s">
        <v>109</v>
      </c>
      <c r="D24" s="151">
        <v>1.16848622290779E-2</v>
      </c>
      <c r="E24" s="143">
        <v>4.8757880433521299E-3</v>
      </c>
      <c r="F24" s="143">
        <v>4.1348905490870202E-3</v>
      </c>
      <c r="G24" s="144">
        <v>1.9876151002138201E-2</v>
      </c>
      <c r="H24" s="144"/>
      <c r="I24" s="141">
        <v>7.6110915198266904E-2</v>
      </c>
      <c r="J24" s="141">
        <v>1.65760957329316E-2</v>
      </c>
      <c r="K24" s="141">
        <v>4.0376161505865198E-2</v>
      </c>
      <c r="L24" s="141">
        <v>0.15817106958096</v>
      </c>
      <c r="M24" s="142">
        <v>0.111756199704608</v>
      </c>
      <c r="N24" s="141">
        <v>8.6970074777106294E-3</v>
      </c>
      <c r="O24" s="141">
        <v>2.6005503831065899E-3</v>
      </c>
      <c r="P24" s="141">
        <v>4.2818185168976997E-3</v>
      </c>
      <c r="Q24" s="142">
        <v>4.1975871327895403E-2</v>
      </c>
    </row>
    <row r="25" spans="2:17">
      <c r="B25" s="181"/>
      <c r="C25" s="160" t="s">
        <v>172</v>
      </c>
      <c r="D25" s="154">
        <v>0.208288701073466</v>
      </c>
      <c r="E25" s="155">
        <v>3.95435791557079E-2</v>
      </c>
      <c r="F25" s="155">
        <v>0.125945261940277</v>
      </c>
      <c r="G25" s="155">
        <v>0.22245953628439399</v>
      </c>
      <c r="H25" s="155">
        <v>7.6110915198266904E-2</v>
      </c>
      <c r="I25" s="154"/>
      <c r="J25" s="155">
        <v>6.9658439416194901E-3</v>
      </c>
      <c r="K25" s="155">
        <v>1.3913581600733501E-3</v>
      </c>
      <c r="L25" s="155">
        <v>3.4692316845101002E-3</v>
      </c>
      <c r="M25" s="156">
        <v>1.09387865649652E-2</v>
      </c>
      <c r="N25" s="155">
        <v>0.20587018883970401</v>
      </c>
      <c r="O25" s="155">
        <v>0.12741146880086199</v>
      </c>
      <c r="P25" s="155">
        <v>0.16532137301967201</v>
      </c>
      <c r="Q25" s="156">
        <v>6.4222290033868396E-2</v>
      </c>
    </row>
    <row r="26" spans="2:17">
      <c r="B26" s="181"/>
      <c r="C26" s="160" t="s">
        <v>13</v>
      </c>
      <c r="D26" s="149">
        <v>8.1206905964347306E-2</v>
      </c>
      <c r="E26" s="141">
        <v>6.7446305165808004E-3</v>
      </c>
      <c r="F26" s="141">
        <v>3.8010678837626398E-2</v>
      </c>
      <c r="G26" s="141">
        <v>9.4445283163358096E-2</v>
      </c>
      <c r="H26" s="141">
        <v>1.65760957329316E-2</v>
      </c>
      <c r="I26" s="149">
        <v>6.9658439416194901E-3</v>
      </c>
      <c r="J26" s="141"/>
      <c r="K26" s="141">
        <v>7.7381989581725504E-4</v>
      </c>
      <c r="L26" s="141">
        <v>3.3948005694313402E-2</v>
      </c>
      <c r="M26" s="142">
        <v>2.27481349817161E-2</v>
      </c>
      <c r="N26" s="141">
        <v>7.4853339622917195E-2</v>
      </c>
      <c r="O26" s="141">
        <v>3.49308416932139E-2</v>
      </c>
      <c r="P26" s="141">
        <v>5.2554832790402899E-2</v>
      </c>
      <c r="Q26" s="142">
        <v>1.06698826611263E-2</v>
      </c>
    </row>
    <row r="27" spans="2:17">
      <c r="B27" s="181"/>
      <c r="C27" s="160" t="s">
        <v>84</v>
      </c>
      <c r="D27" s="149">
        <v>0.135977087878834</v>
      </c>
      <c r="E27" s="141">
        <v>1.85873785979929E-2</v>
      </c>
      <c r="F27" s="141">
        <v>7.3360428524650703E-2</v>
      </c>
      <c r="G27" s="141">
        <v>0.150861225752942</v>
      </c>
      <c r="H27" s="141">
        <v>4.0376161505865198E-2</v>
      </c>
      <c r="I27" s="149">
        <v>1.3913581600733501E-3</v>
      </c>
      <c r="J27" s="141">
        <v>7.7381989581725504E-4</v>
      </c>
      <c r="K27" s="141"/>
      <c r="L27" s="141">
        <v>1.4560162727894E-2</v>
      </c>
      <c r="M27" s="142">
        <v>1.1692919406814399E-2</v>
      </c>
      <c r="N27" s="141">
        <v>0.12861558843482301</v>
      </c>
      <c r="O27" s="141">
        <v>6.9933802485459107E-2</v>
      </c>
      <c r="P27" s="141">
        <v>9.6880788583705205E-2</v>
      </c>
      <c r="Q27" s="142">
        <v>5.99667604206608E-3</v>
      </c>
    </row>
    <row r="28" spans="2:17">
      <c r="B28" s="181"/>
      <c r="C28" s="160" t="s">
        <v>14</v>
      </c>
      <c r="D28" s="149">
        <v>0.36170297253301398</v>
      </c>
      <c r="E28" s="141">
        <v>0.110449296154793</v>
      </c>
      <c r="F28" s="141">
        <v>0.248597119011123</v>
      </c>
      <c r="G28" s="141">
        <v>0.38563294973115297</v>
      </c>
      <c r="H28" s="141">
        <v>0.15817106958096</v>
      </c>
      <c r="I28" s="149">
        <v>3.4692316845101002E-3</v>
      </c>
      <c r="J28" s="141">
        <v>3.3948005694313402E-2</v>
      </c>
      <c r="K28" s="141">
        <v>1.4560162727894E-2</v>
      </c>
      <c r="L28" s="141"/>
      <c r="M28" s="142">
        <v>7.2157260601156299E-3</v>
      </c>
      <c r="N28" s="141">
        <v>0.35035796499253902</v>
      </c>
      <c r="O28" s="141">
        <v>0.243303105041209</v>
      </c>
      <c r="P28" s="141">
        <v>0.29118477882214899</v>
      </c>
      <c r="Q28" s="142">
        <v>4.6978104436133102E-2</v>
      </c>
    </row>
    <row r="29" spans="2:17" ht="15" thickBot="1">
      <c r="B29" s="181"/>
      <c r="C29" s="160" t="s">
        <v>15</v>
      </c>
      <c r="D29" s="151">
        <v>0.296004141157163</v>
      </c>
      <c r="E29" s="143">
        <v>9.9052061326590696E-2</v>
      </c>
      <c r="F29" s="143">
        <v>0.200581669619571</v>
      </c>
      <c r="G29" s="143">
        <v>0.33578255109729699</v>
      </c>
      <c r="H29" s="143">
        <v>0.111756199704608</v>
      </c>
      <c r="I29" s="151">
        <v>1.09387865649652E-2</v>
      </c>
      <c r="J29" s="143">
        <v>2.27481349817161E-2</v>
      </c>
      <c r="K29" s="143">
        <v>1.1692919406814399E-2</v>
      </c>
      <c r="L29" s="143">
        <v>7.2157260601156299E-3</v>
      </c>
      <c r="M29" s="144"/>
      <c r="N29" s="143">
        <v>0.25985063877801501</v>
      </c>
      <c r="O29" s="143">
        <v>0.172627400693949</v>
      </c>
      <c r="P29" s="143">
        <v>0.20246767420103201</v>
      </c>
      <c r="Q29" s="144">
        <v>0.1140593196456</v>
      </c>
    </row>
    <row r="30" spans="2:17">
      <c r="B30" s="181"/>
      <c r="C30" s="160" t="s">
        <v>200</v>
      </c>
      <c r="D30" s="141">
        <v>6.5519905713811496E-4</v>
      </c>
      <c r="E30" s="141">
        <v>2.5537432874364E-2</v>
      </c>
      <c r="F30" s="141">
        <v>2.2708243318428399E-3</v>
      </c>
      <c r="G30" s="141">
        <v>3.3567030579250202E-3</v>
      </c>
      <c r="H30" s="141">
        <v>8.6970074777106294E-3</v>
      </c>
      <c r="I30" s="149">
        <v>0.20587018883970401</v>
      </c>
      <c r="J30" s="141">
        <v>7.4853339622917195E-2</v>
      </c>
      <c r="K30" s="141">
        <v>0.12861558843482301</v>
      </c>
      <c r="L30" s="141">
        <v>0.35035796499253902</v>
      </c>
      <c r="M30" s="142">
        <v>0.25985063877801501</v>
      </c>
      <c r="N30" s="141"/>
      <c r="O30" s="141">
        <v>1.06224693550409E-3</v>
      </c>
      <c r="P30" s="141">
        <v>2.4157182734698101E-4</v>
      </c>
      <c r="Q30" s="142">
        <v>3.2729524884906198E-4</v>
      </c>
    </row>
    <row r="31" spans="2:17">
      <c r="B31" s="181"/>
      <c r="C31" s="160" t="s">
        <v>201</v>
      </c>
      <c r="D31" s="141">
        <v>2.6517305346257002E-3</v>
      </c>
      <c r="E31" s="141">
        <v>9.0986097697720106E-3</v>
      </c>
      <c r="F31" s="141">
        <v>6.26769263540011E-4</v>
      </c>
      <c r="G31" s="141">
        <v>6.5927372051135602E-3</v>
      </c>
      <c r="H31" s="141">
        <v>2.6005503831065899E-3</v>
      </c>
      <c r="I31" s="149">
        <v>0.12741146880086199</v>
      </c>
      <c r="J31" s="141">
        <v>3.49308416932139E-2</v>
      </c>
      <c r="K31" s="141">
        <v>6.9933802485459107E-2</v>
      </c>
      <c r="L31" s="141">
        <v>0.243303105041209</v>
      </c>
      <c r="M31" s="142">
        <v>0.172627400693949</v>
      </c>
      <c r="N31" s="141">
        <v>1.06224693550409E-3</v>
      </c>
      <c r="O31" s="141"/>
      <c r="P31" s="141">
        <v>2.6078039228742499E-4</v>
      </c>
      <c r="Q31" s="142">
        <v>7.7914458070282404E-3</v>
      </c>
    </row>
    <row r="32" spans="2:17">
      <c r="B32" s="181"/>
      <c r="C32" s="160" t="s">
        <v>19</v>
      </c>
      <c r="D32" s="141">
        <v>2.4076793725867698E-3</v>
      </c>
      <c r="E32" s="141">
        <v>1.8927911569715E-2</v>
      </c>
      <c r="F32" s="141">
        <v>2.21477789470399E-3</v>
      </c>
      <c r="G32" s="141">
        <v>7.45486406394713E-3</v>
      </c>
      <c r="H32" s="141">
        <v>4.2818185168976997E-3</v>
      </c>
      <c r="I32" s="149">
        <v>0.16532137301967201</v>
      </c>
      <c r="J32" s="141">
        <v>5.2554832790402899E-2</v>
      </c>
      <c r="K32" s="141">
        <v>9.6880788583705205E-2</v>
      </c>
      <c r="L32" s="141">
        <v>0.29118477882214899</v>
      </c>
      <c r="M32" s="142">
        <v>0.20246767420103201</v>
      </c>
      <c r="N32" s="141">
        <v>2.4157182734698101E-4</v>
      </c>
      <c r="O32" s="141">
        <v>2.6078039228742499E-4</v>
      </c>
      <c r="P32" s="141"/>
      <c r="Q32" s="142">
        <v>2.3530787281498999E-2</v>
      </c>
    </row>
    <row r="33" spans="2:20" ht="15" thickBot="1">
      <c r="B33" s="182"/>
      <c r="C33" s="161" t="s">
        <v>86</v>
      </c>
      <c r="D33" s="143">
        <v>7.0391674092886297E-2</v>
      </c>
      <c r="E33" s="143">
        <v>8.9827194611243597E-2</v>
      </c>
      <c r="F33" s="143">
        <v>5.95664535140564E-2</v>
      </c>
      <c r="G33" s="143">
        <v>0.111070493879034</v>
      </c>
      <c r="H33" s="143">
        <v>4.1975871327895403E-2</v>
      </c>
      <c r="I33" s="151">
        <v>6.4222290033868396E-2</v>
      </c>
      <c r="J33" s="143">
        <v>1.06698826611263E-2</v>
      </c>
      <c r="K33" s="143">
        <v>5.99667604206608E-3</v>
      </c>
      <c r="L33" s="143">
        <v>4.6978104436133102E-2</v>
      </c>
      <c r="M33" s="144">
        <v>0.1140593196456</v>
      </c>
      <c r="N33" s="143">
        <v>3.2729524884906198E-4</v>
      </c>
      <c r="O33" s="143">
        <v>7.7914458070282404E-3</v>
      </c>
      <c r="P33" s="143">
        <v>2.3530787281498999E-2</v>
      </c>
      <c r="Q33" s="144"/>
    </row>
    <row r="35" spans="2:20" ht="15" thickBot="1"/>
    <row r="36" spans="2:20" ht="15" customHeight="1" thickBot="1">
      <c r="B36" s="180" t="s">
        <v>20</v>
      </c>
      <c r="C36" s="171" t="s">
        <v>203</v>
      </c>
      <c r="D36" s="170" t="s">
        <v>168</v>
      </c>
      <c r="E36" s="171" t="s">
        <v>171</v>
      </c>
      <c r="F36" s="171" t="s">
        <v>3</v>
      </c>
      <c r="G36" s="153" t="s">
        <v>204</v>
      </c>
      <c r="H36" s="197" t="s">
        <v>172</v>
      </c>
      <c r="I36" s="171" t="s">
        <v>84</v>
      </c>
      <c r="J36" s="171" t="s">
        <v>14</v>
      </c>
      <c r="K36" s="171" t="s">
        <v>15</v>
      </c>
      <c r="L36" s="153" t="s">
        <v>79</v>
      </c>
      <c r="M36" s="170" t="s">
        <v>200</v>
      </c>
      <c r="N36" s="171" t="s">
        <v>205</v>
      </c>
      <c r="O36" s="171" t="s">
        <v>206</v>
      </c>
      <c r="P36" s="171" t="s">
        <v>207</v>
      </c>
      <c r="Q36" s="171" t="s">
        <v>208</v>
      </c>
      <c r="R36" s="171" t="s">
        <v>209</v>
      </c>
      <c r="S36" s="171" t="s">
        <v>54</v>
      </c>
      <c r="T36" s="153" t="s">
        <v>19</v>
      </c>
    </row>
    <row r="37" spans="2:20">
      <c r="B37" s="181"/>
      <c r="C37" s="31" t="s">
        <v>168</v>
      </c>
      <c r="D37" s="162">
        <v>1</v>
      </c>
      <c r="E37" s="148">
        <v>0.90182102469707004</v>
      </c>
      <c r="F37" s="148">
        <v>0.971577830120952</v>
      </c>
      <c r="G37" s="150">
        <v>0.96039121443720799</v>
      </c>
      <c r="H37" s="162">
        <v>0.96656032968318795</v>
      </c>
      <c r="I37" s="148">
        <v>0.67271620803286702</v>
      </c>
      <c r="J37" s="148">
        <v>0.90399139962433495</v>
      </c>
      <c r="K37" s="148">
        <v>0.86620327431534705</v>
      </c>
      <c r="L37" s="150">
        <v>0.912166435612767</v>
      </c>
      <c r="M37" s="162">
        <v>0.90080676041132002</v>
      </c>
      <c r="N37" s="148">
        <v>0.84920747307318301</v>
      </c>
      <c r="O37" s="148">
        <v>0.58835577334094702</v>
      </c>
      <c r="P37" s="148">
        <v>0.76317739536991003</v>
      </c>
      <c r="Q37" s="148">
        <v>0.83329709897650905</v>
      </c>
      <c r="R37" s="148">
        <v>0.78430684864193201</v>
      </c>
      <c r="S37" s="148">
        <v>0.82408134498766095</v>
      </c>
      <c r="T37" s="150">
        <v>0.901280389589451</v>
      </c>
    </row>
    <row r="38" spans="2:20">
      <c r="B38" s="181"/>
      <c r="C38" s="31" t="s">
        <v>171</v>
      </c>
      <c r="D38" s="162">
        <v>0.90182102469707004</v>
      </c>
      <c r="E38" s="148">
        <v>1</v>
      </c>
      <c r="F38" s="148">
        <v>0.91742444164655501</v>
      </c>
      <c r="G38" s="150">
        <v>0.93416211113078995</v>
      </c>
      <c r="H38" s="162">
        <v>0.90677134074112797</v>
      </c>
      <c r="I38" s="148">
        <v>0.69416192719633196</v>
      </c>
      <c r="J38" s="148">
        <v>0.849507216074606</v>
      </c>
      <c r="K38" s="148">
        <v>0.91699317943396097</v>
      </c>
      <c r="L38" s="150">
        <v>0.92311150920946095</v>
      </c>
      <c r="M38" s="162">
        <v>0.87602271739384396</v>
      </c>
      <c r="N38" s="148">
        <v>0.79833625795721996</v>
      </c>
      <c r="O38" s="148">
        <v>0.70348474610008005</v>
      </c>
      <c r="P38" s="148">
        <v>0.84783707797224395</v>
      </c>
      <c r="Q38" s="148">
        <v>0.86146478895829304</v>
      </c>
      <c r="R38" s="148">
        <v>0.817169416017132</v>
      </c>
      <c r="S38" s="148">
        <v>0.84248961299826297</v>
      </c>
      <c r="T38" s="150">
        <v>0.89392330994128999</v>
      </c>
    </row>
    <row r="39" spans="2:20">
      <c r="B39" s="181"/>
      <c r="C39" s="31" t="s">
        <v>3</v>
      </c>
      <c r="D39" s="162">
        <v>0.971577830120952</v>
      </c>
      <c r="E39" s="148">
        <v>0.91742444164655501</v>
      </c>
      <c r="F39" s="148">
        <v>1</v>
      </c>
      <c r="G39" s="150">
        <v>0.94647816232214799</v>
      </c>
      <c r="H39" s="162">
        <v>0.965222802613249</v>
      </c>
      <c r="I39" s="148">
        <v>0.64882499020933904</v>
      </c>
      <c r="J39" s="148">
        <v>0.870888104536098</v>
      </c>
      <c r="K39" s="148">
        <v>0.88582043966175905</v>
      </c>
      <c r="L39" s="150">
        <v>0.94304938124457005</v>
      </c>
      <c r="M39" s="162">
        <v>0.85667559022051698</v>
      </c>
      <c r="N39" s="148">
        <v>0.81406787457867802</v>
      </c>
      <c r="O39" s="148">
        <v>0.52530613915927304</v>
      </c>
      <c r="P39" s="148">
        <v>0.72359023814534995</v>
      </c>
      <c r="Q39" s="148">
        <v>0.820326297005325</v>
      </c>
      <c r="R39" s="148">
        <v>0.78548521253480996</v>
      </c>
      <c r="S39" s="148">
        <v>0.81671594638230505</v>
      </c>
      <c r="T39" s="150">
        <v>0.84871762446587995</v>
      </c>
    </row>
    <row r="40" spans="2:20" ht="15" thickBot="1">
      <c r="B40" s="181"/>
      <c r="C40" s="31" t="s">
        <v>204</v>
      </c>
      <c r="D40" s="162">
        <v>0.96039121443720799</v>
      </c>
      <c r="E40" s="148">
        <v>0.93416211113078995</v>
      </c>
      <c r="F40" s="148">
        <v>0.94647816232214799</v>
      </c>
      <c r="G40" s="150">
        <v>1</v>
      </c>
      <c r="H40" s="163">
        <v>0.927079954190273</v>
      </c>
      <c r="I40" s="164">
        <v>0.78151447088662596</v>
      </c>
      <c r="J40" s="164">
        <v>0.84454878740288197</v>
      </c>
      <c r="K40" s="164">
        <v>0.91524319500493301</v>
      </c>
      <c r="L40" s="152">
        <v>0.93332688325588198</v>
      </c>
      <c r="M40" s="162">
        <v>0.89119318857893504</v>
      </c>
      <c r="N40" s="148">
        <v>0.82716527853293198</v>
      </c>
      <c r="O40" s="148">
        <v>0.66950249805637296</v>
      </c>
      <c r="P40" s="148">
        <v>0.81701721279613904</v>
      </c>
      <c r="Q40" s="148">
        <v>0.91024236955301596</v>
      </c>
      <c r="R40" s="148">
        <v>0.875712653855519</v>
      </c>
      <c r="S40" s="148">
        <v>0.89994764051417098</v>
      </c>
      <c r="T40" s="150">
        <v>0.91142164426446304</v>
      </c>
    </row>
    <row r="41" spans="2:20">
      <c r="B41" s="181"/>
      <c r="C41" s="172" t="s">
        <v>172</v>
      </c>
      <c r="D41" s="168">
        <v>0.96656032968318795</v>
      </c>
      <c r="E41" s="169">
        <v>0.90677134074112797</v>
      </c>
      <c r="F41" s="169">
        <v>0.965222802613249</v>
      </c>
      <c r="G41" s="157">
        <v>0.927079954190273</v>
      </c>
      <c r="H41" s="148">
        <v>1</v>
      </c>
      <c r="I41" s="148">
        <v>0.66896220145006202</v>
      </c>
      <c r="J41" s="148">
        <v>0.93123547116931005</v>
      </c>
      <c r="K41" s="148">
        <v>0.86758226157528895</v>
      </c>
      <c r="L41" s="148">
        <v>0.93453088243200699</v>
      </c>
      <c r="M41" s="168">
        <v>0.91894930037591904</v>
      </c>
      <c r="N41" s="169">
        <v>0.89047202460349295</v>
      </c>
      <c r="O41" s="169">
        <v>0.57258195584947702</v>
      </c>
      <c r="P41" s="169">
        <v>0.78432110451648296</v>
      </c>
      <c r="Q41" s="169">
        <v>0.84154054704570402</v>
      </c>
      <c r="R41" s="169">
        <v>0.79268573233793205</v>
      </c>
      <c r="S41" s="169">
        <v>0.83558700627111504</v>
      </c>
      <c r="T41" s="157">
        <v>0.89800630785644797</v>
      </c>
    </row>
    <row r="42" spans="2:20">
      <c r="B42" s="181"/>
      <c r="C42" s="31" t="s">
        <v>84</v>
      </c>
      <c r="D42" s="162">
        <v>0.67271620803286702</v>
      </c>
      <c r="E42" s="148">
        <v>0.69416192719633196</v>
      </c>
      <c r="F42" s="148">
        <v>0.64882499020933904</v>
      </c>
      <c r="G42" s="150">
        <v>0.78151447088662596</v>
      </c>
      <c r="H42" s="148">
        <v>0.66896220145006202</v>
      </c>
      <c r="I42" s="148">
        <v>1</v>
      </c>
      <c r="J42" s="148">
        <v>0.56054202626567295</v>
      </c>
      <c r="K42" s="148">
        <v>0.70902049259912803</v>
      </c>
      <c r="L42" s="148">
        <v>0.67651816576225399</v>
      </c>
      <c r="M42" s="162">
        <v>0.65774588021861702</v>
      </c>
      <c r="N42" s="148">
        <v>0.68104880335155804</v>
      </c>
      <c r="O42" s="148">
        <v>0.59432819030791595</v>
      </c>
      <c r="P42" s="148">
        <v>0.69480813164209099</v>
      </c>
      <c r="Q42" s="148">
        <v>0.77087280442469897</v>
      </c>
      <c r="R42" s="148">
        <v>0.77348421184413596</v>
      </c>
      <c r="S42" s="148">
        <v>0.77017434704027998</v>
      </c>
      <c r="T42" s="150">
        <v>0.71084058896829805</v>
      </c>
    </row>
    <row r="43" spans="2:20">
      <c r="B43" s="181"/>
      <c r="C43" s="31" t="s">
        <v>14</v>
      </c>
      <c r="D43" s="162">
        <v>0.90399139962433495</v>
      </c>
      <c r="E43" s="148">
        <v>0.849507216074606</v>
      </c>
      <c r="F43" s="148">
        <v>0.870888104536098</v>
      </c>
      <c r="G43" s="150">
        <v>0.84454878740288197</v>
      </c>
      <c r="H43" s="148">
        <v>0.93123547116931005</v>
      </c>
      <c r="I43" s="148">
        <v>0.56054202626567295</v>
      </c>
      <c r="J43" s="148">
        <v>1</v>
      </c>
      <c r="K43" s="148">
        <v>0.79723470024874299</v>
      </c>
      <c r="L43" s="148">
        <v>0.86335186729274704</v>
      </c>
      <c r="M43" s="162">
        <v>0.92304684412695504</v>
      </c>
      <c r="N43" s="148">
        <v>0.85207616663581398</v>
      </c>
      <c r="O43" s="148">
        <v>0.56307850662991499</v>
      </c>
      <c r="P43" s="148">
        <v>0.75465287351180799</v>
      </c>
      <c r="Q43" s="148">
        <v>0.78687184151310996</v>
      </c>
      <c r="R43" s="148">
        <v>0.73386664280224001</v>
      </c>
      <c r="S43" s="148">
        <v>0.78603316409708601</v>
      </c>
      <c r="T43" s="150">
        <v>0.89514361905422102</v>
      </c>
    </row>
    <row r="44" spans="2:20">
      <c r="B44" s="181"/>
      <c r="C44" s="31" t="s">
        <v>15</v>
      </c>
      <c r="D44" s="162">
        <v>0.86620327431534705</v>
      </c>
      <c r="E44" s="148">
        <v>0.91699317943396097</v>
      </c>
      <c r="F44" s="148">
        <v>0.88582043966175905</v>
      </c>
      <c r="G44" s="150">
        <v>0.91524319500493301</v>
      </c>
      <c r="H44" s="148">
        <v>0.86758226157528895</v>
      </c>
      <c r="I44" s="148">
        <v>0.70902049259912803</v>
      </c>
      <c r="J44" s="148">
        <v>0.79723470024874299</v>
      </c>
      <c r="K44" s="148">
        <v>1</v>
      </c>
      <c r="L44" s="148">
        <v>0.95046563539444295</v>
      </c>
      <c r="M44" s="162">
        <v>0.83343084416578095</v>
      </c>
      <c r="N44" s="148">
        <v>0.75995955059145803</v>
      </c>
      <c r="O44" s="148">
        <v>0.65206345387583398</v>
      </c>
      <c r="P44" s="148">
        <v>0.79339092671109601</v>
      </c>
      <c r="Q44" s="148">
        <v>0.89525201768271101</v>
      </c>
      <c r="R44" s="148">
        <v>0.89155183326563903</v>
      </c>
      <c r="S44" s="148">
        <v>0.89513755277927198</v>
      </c>
      <c r="T44" s="150">
        <v>0.83910860085134897</v>
      </c>
    </row>
    <row r="45" spans="2:20" ht="15" thickBot="1">
      <c r="B45" s="181"/>
      <c r="C45" s="173" t="s">
        <v>79</v>
      </c>
      <c r="D45" s="163">
        <v>0.912166435612767</v>
      </c>
      <c r="E45" s="164">
        <v>0.92311150920946095</v>
      </c>
      <c r="F45" s="164">
        <v>0.94304938124457005</v>
      </c>
      <c r="G45" s="152">
        <v>0.93332688325588198</v>
      </c>
      <c r="H45" s="148">
        <v>0.93453088243200699</v>
      </c>
      <c r="I45" s="148">
        <v>0.67651816576225399</v>
      </c>
      <c r="J45" s="148">
        <v>0.86335186729274704</v>
      </c>
      <c r="K45" s="148">
        <v>0.95046563539444295</v>
      </c>
      <c r="L45" s="148">
        <v>1</v>
      </c>
      <c r="M45" s="163">
        <v>0.89632972079131801</v>
      </c>
      <c r="N45" s="164">
        <v>0.83336076157248495</v>
      </c>
      <c r="O45" s="164">
        <v>0.63144834686016604</v>
      </c>
      <c r="P45" s="164">
        <v>0.80691653583271505</v>
      </c>
      <c r="Q45" s="164">
        <v>0.92736913506750795</v>
      </c>
      <c r="R45" s="164">
        <v>0.90859819238793704</v>
      </c>
      <c r="S45" s="164">
        <v>0.92678805251530305</v>
      </c>
      <c r="T45" s="152">
        <v>0.87426591921427699</v>
      </c>
    </row>
    <row r="46" spans="2:20">
      <c r="B46" s="181"/>
      <c r="C46" s="31" t="s">
        <v>200</v>
      </c>
      <c r="D46" s="162">
        <v>0.90080676041132002</v>
      </c>
      <c r="E46" s="148">
        <v>0.87602271739384396</v>
      </c>
      <c r="F46" s="148">
        <v>0.85667559022051698</v>
      </c>
      <c r="G46" s="150">
        <v>0.89119318857893504</v>
      </c>
      <c r="H46" s="168">
        <v>0.91894930037591904</v>
      </c>
      <c r="I46" s="169">
        <v>0.65774588021861702</v>
      </c>
      <c r="J46" s="169">
        <v>0.92304684412695504</v>
      </c>
      <c r="K46" s="169">
        <v>0.83343084416578095</v>
      </c>
      <c r="L46" s="157">
        <v>0.89632972079131801</v>
      </c>
      <c r="M46" s="162">
        <v>1</v>
      </c>
      <c r="N46" s="148">
        <v>0.95271052235270803</v>
      </c>
      <c r="O46" s="148">
        <v>0.65705113438254603</v>
      </c>
      <c r="P46" s="148">
        <v>0.86208182233447805</v>
      </c>
      <c r="Q46" s="148">
        <v>0.91295991016038402</v>
      </c>
      <c r="R46" s="148">
        <v>0.86234976246368</v>
      </c>
      <c r="S46" s="148">
        <v>0.90082840274481002</v>
      </c>
      <c r="T46" s="150">
        <v>0.97770371912833798</v>
      </c>
    </row>
    <row r="47" spans="2:20">
      <c r="B47" s="181"/>
      <c r="C47" s="31" t="s">
        <v>205</v>
      </c>
      <c r="D47" s="162">
        <v>0.84920747307318301</v>
      </c>
      <c r="E47" s="148">
        <v>0.79833625795721996</v>
      </c>
      <c r="F47" s="148">
        <v>0.81406787457867802</v>
      </c>
      <c r="G47" s="150">
        <v>0.82716527853293198</v>
      </c>
      <c r="H47" s="162">
        <v>0.89047202460349295</v>
      </c>
      <c r="I47" s="148">
        <v>0.68104880335155804</v>
      </c>
      <c r="J47" s="148">
        <v>0.85207616663581398</v>
      </c>
      <c r="K47" s="148">
        <v>0.75995955059145803</v>
      </c>
      <c r="L47" s="150">
        <v>0.83336076157248495</v>
      </c>
      <c r="M47" s="162">
        <v>0.95271052235270803</v>
      </c>
      <c r="N47" s="148">
        <v>1</v>
      </c>
      <c r="O47" s="148">
        <v>0.49310567894041002</v>
      </c>
      <c r="P47" s="148">
        <v>0.765160022380865</v>
      </c>
      <c r="Q47" s="148">
        <v>0.83901513037934605</v>
      </c>
      <c r="R47" s="148">
        <v>0.79185702109806999</v>
      </c>
      <c r="S47" s="148">
        <v>0.83044999711961898</v>
      </c>
      <c r="T47" s="150">
        <v>0.92634183739416898</v>
      </c>
    </row>
    <row r="48" spans="2:20">
      <c r="B48" s="181"/>
      <c r="C48" s="31" t="s">
        <v>206</v>
      </c>
      <c r="D48" s="162">
        <v>0.58835577334094702</v>
      </c>
      <c r="E48" s="148">
        <v>0.70348474610008005</v>
      </c>
      <c r="F48" s="148">
        <v>0.52530613915927304</v>
      </c>
      <c r="G48" s="150">
        <v>0.66950249805637296</v>
      </c>
      <c r="H48" s="162">
        <v>0.57258195584947702</v>
      </c>
      <c r="I48" s="148">
        <v>0.59432819030791595</v>
      </c>
      <c r="J48" s="148">
        <v>0.56307850662991499</v>
      </c>
      <c r="K48" s="148">
        <v>0.65206345387583398</v>
      </c>
      <c r="L48" s="150">
        <v>0.63144834686016604</v>
      </c>
      <c r="M48" s="162">
        <v>0.65705113438254603</v>
      </c>
      <c r="N48" s="148">
        <v>0.49310567894041002</v>
      </c>
      <c r="O48" s="148">
        <v>1</v>
      </c>
      <c r="P48" s="148">
        <v>0.87120916196370601</v>
      </c>
      <c r="Q48" s="148">
        <v>0.71753141345417104</v>
      </c>
      <c r="R48" s="148">
        <v>0.66647229545368403</v>
      </c>
      <c r="S48" s="148">
        <v>0.67706037709397604</v>
      </c>
      <c r="T48" s="150">
        <v>0.70781384197201302</v>
      </c>
    </row>
    <row r="49" spans="2:20">
      <c r="B49" s="181"/>
      <c r="C49" s="31" t="s">
        <v>207</v>
      </c>
      <c r="D49" s="162">
        <v>0.76317739536991003</v>
      </c>
      <c r="E49" s="148">
        <v>0.84783707797224395</v>
      </c>
      <c r="F49" s="148">
        <v>0.72359023814534995</v>
      </c>
      <c r="G49" s="150">
        <v>0.81701721279613904</v>
      </c>
      <c r="H49" s="162">
        <v>0.78432110451648296</v>
      </c>
      <c r="I49" s="148">
        <v>0.69480813164209099</v>
      </c>
      <c r="J49" s="148">
        <v>0.75465287351180799</v>
      </c>
      <c r="K49" s="148">
        <v>0.79339092671109601</v>
      </c>
      <c r="L49" s="150">
        <v>0.80691653583271505</v>
      </c>
      <c r="M49" s="162">
        <v>0.86208182233447805</v>
      </c>
      <c r="N49" s="148">
        <v>0.765160022380865</v>
      </c>
      <c r="O49" s="148">
        <v>0.87120916196370601</v>
      </c>
      <c r="P49" s="148">
        <v>1</v>
      </c>
      <c r="Q49" s="148">
        <v>0.86149022692136501</v>
      </c>
      <c r="R49" s="148">
        <v>0.800727740909423</v>
      </c>
      <c r="S49" s="148">
        <v>0.82808986009687002</v>
      </c>
      <c r="T49" s="150">
        <v>0.90535187830258801</v>
      </c>
    </row>
    <row r="50" spans="2:20">
      <c r="B50" s="181"/>
      <c r="C50" s="31" t="s">
        <v>208</v>
      </c>
      <c r="D50" s="162">
        <v>0.83329709897650905</v>
      </c>
      <c r="E50" s="148">
        <v>0.86146478895829304</v>
      </c>
      <c r="F50" s="148">
        <v>0.820326297005325</v>
      </c>
      <c r="G50" s="150">
        <v>0.91024236955301596</v>
      </c>
      <c r="H50" s="162">
        <v>0.84154054704570402</v>
      </c>
      <c r="I50" s="148">
        <v>0.77087280442469897</v>
      </c>
      <c r="J50" s="148">
        <v>0.78687184151310996</v>
      </c>
      <c r="K50" s="148">
        <v>0.89525201768271101</v>
      </c>
      <c r="L50" s="150">
        <v>0.92736913506750795</v>
      </c>
      <c r="M50" s="162">
        <v>0.91295991016038402</v>
      </c>
      <c r="N50" s="148">
        <v>0.83901513037934605</v>
      </c>
      <c r="O50" s="148">
        <v>0.71753141345417104</v>
      </c>
      <c r="P50" s="148">
        <v>0.86149022692136501</v>
      </c>
      <c r="Q50" s="148">
        <v>1</v>
      </c>
      <c r="R50" s="148">
        <v>0.98871588085641104</v>
      </c>
      <c r="S50" s="148">
        <v>0.99616706402890198</v>
      </c>
      <c r="T50" s="150">
        <v>0.90029778598411503</v>
      </c>
    </row>
    <row r="51" spans="2:20">
      <c r="B51" s="181"/>
      <c r="C51" s="31" t="s">
        <v>209</v>
      </c>
      <c r="D51" s="162">
        <v>0.78430684864193201</v>
      </c>
      <c r="E51" s="148">
        <v>0.817169416017132</v>
      </c>
      <c r="F51" s="148">
        <v>0.78548521253480996</v>
      </c>
      <c r="G51" s="150">
        <v>0.875712653855519</v>
      </c>
      <c r="H51" s="162">
        <v>0.79268573233793205</v>
      </c>
      <c r="I51" s="148">
        <v>0.77348421184413596</v>
      </c>
      <c r="J51" s="148">
        <v>0.73386664280224001</v>
      </c>
      <c r="K51" s="148">
        <v>0.89155183326563903</v>
      </c>
      <c r="L51" s="150">
        <v>0.90859819238793704</v>
      </c>
      <c r="M51" s="162">
        <v>0.86234976246368</v>
      </c>
      <c r="N51" s="148">
        <v>0.79185702109806999</v>
      </c>
      <c r="O51" s="148">
        <v>0.66647229545368403</v>
      </c>
      <c r="P51" s="148">
        <v>0.800727740909423</v>
      </c>
      <c r="Q51" s="148">
        <v>0.98871588085641104</v>
      </c>
      <c r="R51" s="148">
        <v>1</v>
      </c>
      <c r="S51" s="148">
        <v>0.995201414690981</v>
      </c>
      <c r="T51" s="150">
        <v>0.84210624160079495</v>
      </c>
    </row>
    <row r="52" spans="2:20">
      <c r="B52" s="181"/>
      <c r="C52" s="31" t="s">
        <v>54</v>
      </c>
      <c r="D52" s="162">
        <v>0.82408134498766095</v>
      </c>
      <c r="E52" s="148">
        <v>0.84248961299826297</v>
      </c>
      <c r="F52" s="148">
        <v>0.81671594638230505</v>
      </c>
      <c r="G52" s="150">
        <v>0.89994764051417098</v>
      </c>
      <c r="H52" s="162">
        <v>0.83558700627111504</v>
      </c>
      <c r="I52" s="148">
        <v>0.77017434704027998</v>
      </c>
      <c r="J52" s="148">
        <v>0.78603316409708601</v>
      </c>
      <c r="K52" s="148">
        <v>0.89513755277927198</v>
      </c>
      <c r="L52" s="150">
        <v>0.92678805251530305</v>
      </c>
      <c r="M52" s="162">
        <v>0.90082840274481002</v>
      </c>
      <c r="N52" s="148">
        <v>0.83044999711961898</v>
      </c>
      <c r="O52" s="148">
        <v>0.67706037709397604</v>
      </c>
      <c r="P52" s="148">
        <v>0.82808986009687002</v>
      </c>
      <c r="Q52" s="148">
        <v>0.99616706402890198</v>
      </c>
      <c r="R52" s="148">
        <v>0.995201414690981</v>
      </c>
      <c r="S52" s="148">
        <v>1</v>
      </c>
      <c r="T52" s="150">
        <v>0.88005255779994096</v>
      </c>
    </row>
    <row r="53" spans="2:20" ht="15" thickBot="1">
      <c r="B53" s="181"/>
      <c r="C53" s="173" t="s">
        <v>19</v>
      </c>
      <c r="D53" s="163">
        <v>0.901280389589451</v>
      </c>
      <c r="E53" s="164">
        <v>0.89392330994128999</v>
      </c>
      <c r="F53" s="164">
        <v>0.84871762446587995</v>
      </c>
      <c r="G53" s="152">
        <v>0.91142164426446304</v>
      </c>
      <c r="H53" s="163">
        <v>0.89800630785644797</v>
      </c>
      <c r="I53" s="164">
        <v>0.71084058896829805</v>
      </c>
      <c r="J53" s="164">
        <v>0.89514361905422102</v>
      </c>
      <c r="K53" s="164">
        <v>0.83910860085134897</v>
      </c>
      <c r="L53" s="152">
        <v>0.87426591921427699</v>
      </c>
      <c r="M53" s="163">
        <v>0.97770371912833798</v>
      </c>
      <c r="N53" s="164">
        <v>0.92634183739416898</v>
      </c>
      <c r="O53" s="164">
        <v>0.70781384197201302</v>
      </c>
      <c r="P53" s="164">
        <v>0.90535187830258801</v>
      </c>
      <c r="Q53" s="164">
        <v>0.90029778598411503</v>
      </c>
      <c r="R53" s="164">
        <v>0.84210624160079495</v>
      </c>
      <c r="S53" s="164">
        <v>0.88005255779994096</v>
      </c>
      <c r="T53" s="152">
        <v>1</v>
      </c>
    </row>
    <row r="54" spans="2:20">
      <c r="B54" s="181"/>
    </row>
    <row r="55" spans="2:20" ht="15" thickBot="1">
      <c r="B55" s="181"/>
    </row>
    <row r="56" spans="2:20" ht="15" thickBot="1">
      <c r="B56" s="181"/>
      <c r="C56" s="174" t="s">
        <v>202</v>
      </c>
      <c r="D56" s="170" t="s">
        <v>168</v>
      </c>
      <c r="E56" s="171" t="s">
        <v>171</v>
      </c>
      <c r="F56" s="171" t="s">
        <v>3</v>
      </c>
      <c r="G56" s="153" t="s">
        <v>204</v>
      </c>
      <c r="H56" s="197" t="s">
        <v>172</v>
      </c>
      <c r="I56" s="171" t="s">
        <v>84</v>
      </c>
      <c r="J56" s="171" t="s">
        <v>14</v>
      </c>
      <c r="K56" s="171" t="s">
        <v>15</v>
      </c>
      <c r="L56" s="153" t="s">
        <v>79</v>
      </c>
      <c r="M56" s="171" t="s">
        <v>200</v>
      </c>
      <c r="N56" s="171" t="s">
        <v>205</v>
      </c>
      <c r="O56" s="171" t="s">
        <v>206</v>
      </c>
      <c r="P56" s="171" t="s">
        <v>207</v>
      </c>
      <c r="Q56" s="171" t="s">
        <v>208</v>
      </c>
      <c r="R56" s="171" t="s">
        <v>209</v>
      </c>
      <c r="S56" s="171" t="s">
        <v>54</v>
      </c>
      <c r="T56" s="153" t="s">
        <v>19</v>
      </c>
    </row>
    <row r="57" spans="2:20">
      <c r="B57" s="181"/>
      <c r="C57" s="175" t="s">
        <v>168</v>
      </c>
      <c r="D57" s="162"/>
      <c r="E57" s="148">
        <v>5.6102785421400099E-8</v>
      </c>
      <c r="F57" s="148">
        <v>1.0369485725179401E-12</v>
      </c>
      <c r="G57" s="150">
        <v>1.97344083237396E-11</v>
      </c>
      <c r="H57" s="162">
        <v>4.3979747454930398E-12</v>
      </c>
      <c r="I57" s="148">
        <v>1.1539233061982599E-3</v>
      </c>
      <c r="J57" s="148">
        <v>4.6253575986003001E-8</v>
      </c>
      <c r="K57" s="148">
        <v>7.9491387356883401E-7</v>
      </c>
      <c r="L57" s="150">
        <v>2.1408599025591699E-8</v>
      </c>
      <c r="M57" s="148">
        <v>6.1306003386601101E-8</v>
      </c>
      <c r="N57" s="148">
        <v>2.1851939994068801E-6</v>
      </c>
      <c r="O57" s="148">
        <v>6.3570259991287802E-3</v>
      </c>
      <c r="P57" s="148">
        <v>9.0708128924117705E-5</v>
      </c>
      <c r="Q57" s="148">
        <v>5.0691285124307302E-6</v>
      </c>
      <c r="R57" s="148">
        <v>4.2540285854633498E-5</v>
      </c>
      <c r="S57" s="148">
        <v>7.9385931823116901E-6</v>
      </c>
      <c r="T57" s="150">
        <v>5.8825755704255702E-8</v>
      </c>
    </row>
    <row r="58" spans="2:20">
      <c r="B58" s="181"/>
      <c r="C58" s="175" t="s">
        <v>171</v>
      </c>
      <c r="D58" s="162">
        <v>5.6102785421400099E-8</v>
      </c>
      <c r="E58" s="148"/>
      <c r="F58" s="148">
        <v>1.25265160773544E-8</v>
      </c>
      <c r="G58" s="150">
        <v>1.7356136279802301E-9</v>
      </c>
      <c r="H58" s="162">
        <v>3.5877603691764298E-8</v>
      </c>
      <c r="I58" s="148">
        <v>6.8518086520614899E-4</v>
      </c>
      <c r="J58" s="148">
        <v>2.14888199081715E-6</v>
      </c>
      <c r="K58" s="148">
        <v>1.3106668464610401E-8</v>
      </c>
      <c r="L58" s="150">
        <v>6.73155614500386E-9</v>
      </c>
      <c r="M58" s="148">
        <v>4.1553721183625098E-7</v>
      </c>
      <c r="N58" s="148">
        <v>2.4542937897455399E-5</v>
      </c>
      <c r="O58" s="148">
        <v>5.3880861543796502E-4</v>
      </c>
      <c r="P58" s="148">
        <v>2.3581154931549102E-6</v>
      </c>
      <c r="Q58" s="148">
        <v>1.06782517173931E-6</v>
      </c>
      <c r="R58" s="148">
        <v>1.0932089310368599E-5</v>
      </c>
      <c r="S58" s="148">
        <v>3.1523500853450302E-6</v>
      </c>
      <c r="T58" s="150">
        <v>1.0927032151215599E-7</v>
      </c>
    </row>
    <row r="59" spans="2:20">
      <c r="B59" s="181"/>
      <c r="C59" s="175" t="s">
        <v>3</v>
      </c>
      <c r="D59" s="162">
        <v>1.0369485725179401E-12</v>
      </c>
      <c r="E59" s="148">
        <v>1.25265160773544E-8</v>
      </c>
      <c r="F59" s="148"/>
      <c r="G59" s="150">
        <v>2.8164112039446801E-10</v>
      </c>
      <c r="H59" s="162">
        <v>6.22909130137969E-12</v>
      </c>
      <c r="I59" s="148">
        <v>1.9687995549097798E-3</v>
      </c>
      <c r="J59" s="148">
        <v>5.8715704743148897E-7</v>
      </c>
      <c r="K59" s="148">
        <v>2.05561461357839E-7</v>
      </c>
      <c r="L59" s="150">
        <v>4.8631291571167302E-10</v>
      </c>
      <c r="M59" s="148">
        <v>1.4235982187022499E-6</v>
      </c>
      <c r="N59" s="148">
        <v>1.256619936631E-5</v>
      </c>
      <c r="O59" s="148">
        <v>1.7383778833639601E-2</v>
      </c>
      <c r="P59" s="148">
        <v>3.1089653523460399E-4</v>
      </c>
      <c r="Q59" s="148">
        <v>9.4615003625098005E-6</v>
      </c>
      <c r="R59" s="148">
        <v>4.0682737078925003E-5</v>
      </c>
      <c r="S59" s="148">
        <v>1.1158828813242E-5</v>
      </c>
      <c r="T59" s="150">
        <v>2.2456891075201201E-6</v>
      </c>
    </row>
    <row r="60" spans="2:20" ht="15" thickBot="1">
      <c r="B60" s="181"/>
      <c r="C60" s="175" t="s">
        <v>204</v>
      </c>
      <c r="D60" s="163">
        <v>1.97344083237396E-11</v>
      </c>
      <c r="E60" s="164">
        <v>1.7356136279802301E-9</v>
      </c>
      <c r="F60" s="164">
        <v>2.8164112039446801E-10</v>
      </c>
      <c r="G60" s="152"/>
      <c r="H60" s="163">
        <v>4.2402370207149001E-9</v>
      </c>
      <c r="I60" s="164">
        <v>4.72369534168303E-5</v>
      </c>
      <c r="J60" s="164">
        <v>2.8225482045049799E-6</v>
      </c>
      <c r="K60" s="164">
        <v>1.5711023367923E-8</v>
      </c>
      <c r="L60" s="152">
        <v>1.93813435361496E-9</v>
      </c>
      <c r="M60" s="148">
        <v>1.3594378320882999E-7</v>
      </c>
      <c r="N60" s="148">
        <v>6.8519175598135204E-6</v>
      </c>
      <c r="O60" s="148">
        <v>1.2432666776314601E-3</v>
      </c>
      <c r="P60" s="148">
        <v>1.1007742355359699E-5</v>
      </c>
      <c r="Q60" s="148">
        <v>2.5832263983412799E-8</v>
      </c>
      <c r="R60" s="148">
        <v>4.2448467807983902E-7</v>
      </c>
      <c r="S60" s="148">
        <v>6.6040308852766295E-8</v>
      </c>
      <c r="T60" s="150">
        <v>2.3034743840628301E-8</v>
      </c>
    </row>
    <row r="61" spans="2:20">
      <c r="B61" s="181"/>
      <c r="C61" s="176" t="s">
        <v>172</v>
      </c>
      <c r="D61" s="169">
        <v>4.3979747454930398E-12</v>
      </c>
      <c r="E61" s="169">
        <v>3.5877603691764298E-8</v>
      </c>
      <c r="F61" s="169">
        <v>6.22909130137969E-12</v>
      </c>
      <c r="G61" s="169">
        <v>4.2402370207149001E-9</v>
      </c>
      <c r="H61" s="168"/>
      <c r="I61" s="169">
        <v>1.2588442554433601E-3</v>
      </c>
      <c r="J61" s="169">
        <v>2.5394667515391398E-9</v>
      </c>
      <c r="K61" s="169">
        <v>7.2796125290175202E-7</v>
      </c>
      <c r="L61" s="157">
        <v>1.65230852839616E-9</v>
      </c>
      <c r="M61" s="169">
        <v>1.06523557138227E-8</v>
      </c>
      <c r="N61" s="169">
        <v>1.4387953880671E-7</v>
      </c>
      <c r="O61" s="169">
        <v>8.3274027039686501E-3</v>
      </c>
      <c r="P61" s="169">
        <v>4.2517383103579601E-5</v>
      </c>
      <c r="Q61" s="169">
        <v>3.3153337681009201E-6</v>
      </c>
      <c r="R61" s="169">
        <v>3.0781473988371097E-5</v>
      </c>
      <c r="S61" s="169">
        <v>4.5155832782798302E-6</v>
      </c>
      <c r="T61" s="157">
        <v>7.7938960414577703E-8</v>
      </c>
    </row>
    <row r="62" spans="2:20">
      <c r="B62" s="181"/>
      <c r="C62" s="175" t="s">
        <v>84</v>
      </c>
      <c r="D62" s="148">
        <v>1.1539233061982599E-3</v>
      </c>
      <c r="E62" s="148">
        <v>6.8518086520614899E-4</v>
      </c>
      <c r="F62" s="148">
        <v>1.9687995549097798E-3</v>
      </c>
      <c r="G62" s="148">
        <v>4.72369534168303E-5</v>
      </c>
      <c r="H62" s="162">
        <v>1.2588442554433601E-3</v>
      </c>
      <c r="I62" s="148"/>
      <c r="J62" s="148">
        <v>1.01450735196569E-2</v>
      </c>
      <c r="K62" s="148">
        <v>4.6517242939509898E-4</v>
      </c>
      <c r="L62" s="150">
        <v>1.05526851659135E-3</v>
      </c>
      <c r="M62" s="148">
        <v>1.62134839040528E-3</v>
      </c>
      <c r="N62" s="148">
        <v>9.4708325639269303E-4</v>
      </c>
      <c r="O62" s="148">
        <v>5.7190715456448601E-3</v>
      </c>
      <c r="P62" s="148">
        <v>6.7405119873082699E-4</v>
      </c>
      <c r="Q62" s="148">
        <v>6.9476410351937404E-5</v>
      </c>
      <c r="R62" s="148">
        <v>6.33198854666218E-5</v>
      </c>
      <c r="S62" s="148">
        <v>7.1207870579218007E-5</v>
      </c>
      <c r="T62" s="150">
        <v>4.42913140186496E-4</v>
      </c>
    </row>
    <row r="63" spans="2:20">
      <c r="B63" s="181"/>
      <c r="C63" s="175" t="s">
        <v>14</v>
      </c>
      <c r="D63" s="148">
        <v>4.6253575986003001E-8</v>
      </c>
      <c r="E63" s="148">
        <v>2.14888199081715E-6</v>
      </c>
      <c r="F63" s="148">
        <v>5.8715704743148897E-7</v>
      </c>
      <c r="G63" s="148">
        <v>2.8225482045049799E-6</v>
      </c>
      <c r="H63" s="162">
        <v>2.5394667515391398E-9</v>
      </c>
      <c r="I63" s="148">
        <v>1.01450735196569E-2</v>
      </c>
      <c r="J63" s="148"/>
      <c r="K63" s="148">
        <v>2.5664902532694099E-5</v>
      </c>
      <c r="L63" s="150">
        <v>9.5065061096902797E-7</v>
      </c>
      <c r="M63" s="148">
        <v>6.7810494825207602E-9</v>
      </c>
      <c r="N63" s="148">
        <v>1.85864376466686E-6</v>
      </c>
      <c r="O63" s="148">
        <v>9.7375828525798E-3</v>
      </c>
      <c r="P63" s="148">
        <v>1.2052275290851199E-4</v>
      </c>
      <c r="Q63" s="148">
        <v>3.8586941962837598E-5</v>
      </c>
      <c r="R63" s="148">
        <v>2.3046902451297099E-4</v>
      </c>
      <c r="S63" s="148">
        <v>3.9843092668364198E-5</v>
      </c>
      <c r="T63" s="150">
        <v>9.8917186158686605E-8</v>
      </c>
    </row>
    <row r="64" spans="2:20">
      <c r="B64" s="181"/>
      <c r="C64" s="175" t="s">
        <v>15</v>
      </c>
      <c r="D64" s="148">
        <v>7.9491387356883401E-7</v>
      </c>
      <c r="E64" s="148">
        <v>1.3106668464610401E-8</v>
      </c>
      <c r="F64" s="148">
        <v>2.05561461357839E-7</v>
      </c>
      <c r="G64" s="148">
        <v>1.5711023367923E-8</v>
      </c>
      <c r="H64" s="162">
        <v>7.2796125290175202E-7</v>
      </c>
      <c r="I64" s="148">
        <v>4.6517242939509898E-4</v>
      </c>
      <c r="J64" s="148">
        <v>2.5664902532694099E-5</v>
      </c>
      <c r="K64" s="148"/>
      <c r="L64" s="150">
        <v>1.4237949440835501E-10</v>
      </c>
      <c r="M64" s="148">
        <v>5.0352466699061197E-6</v>
      </c>
      <c r="N64" s="148">
        <v>1.01115694065418E-4</v>
      </c>
      <c r="O64" s="148">
        <v>1.8360986051269E-3</v>
      </c>
      <c r="P64" s="148">
        <v>2.993482937273E-5</v>
      </c>
      <c r="Q64" s="148">
        <v>9.80406471585388E-8</v>
      </c>
      <c r="R64" s="148">
        <v>1.3214227370368599E-7</v>
      </c>
      <c r="S64" s="148">
        <v>9.8966442313376306E-8</v>
      </c>
      <c r="T64" s="150">
        <v>3.7669315074380201E-6</v>
      </c>
    </row>
    <row r="65" spans="2:20" ht="15" thickBot="1">
      <c r="B65" s="181"/>
      <c r="C65" s="177" t="s">
        <v>79</v>
      </c>
      <c r="D65" s="164">
        <v>2.1408599025591699E-8</v>
      </c>
      <c r="E65" s="164">
        <v>6.73155614500386E-9</v>
      </c>
      <c r="F65" s="164">
        <v>4.8631291571167302E-10</v>
      </c>
      <c r="G65" s="164">
        <v>1.93813435361496E-9</v>
      </c>
      <c r="H65" s="162">
        <v>1.65230852839616E-9</v>
      </c>
      <c r="I65" s="148">
        <v>1.05526851659135E-3</v>
      </c>
      <c r="J65" s="148">
        <v>9.5065061096902797E-7</v>
      </c>
      <c r="K65" s="148">
        <v>1.4237949440835501E-10</v>
      </c>
      <c r="L65" s="150"/>
      <c r="M65" s="164">
        <v>8.9690168693282298E-8</v>
      </c>
      <c r="N65" s="164">
        <v>5.05297611781087E-6</v>
      </c>
      <c r="O65" s="164">
        <v>2.8257274480620199E-3</v>
      </c>
      <c r="P65" s="164">
        <v>1.7162805739863599E-5</v>
      </c>
      <c r="Q65" s="164">
        <v>4.0956698279480603E-9</v>
      </c>
      <c r="R65" s="164">
        <v>3.0230256768019599E-8</v>
      </c>
      <c r="S65" s="164">
        <v>4.3907091769780301E-9</v>
      </c>
      <c r="T65" s="152">
        <v>4.6850165808344098E-7</v>
      </c>
    </row>
    <row r="66" spans="2:20">
      <c r="B66" s="181"/>
      <c r="C66" s="175" t="s">
        <v>200</v>
      </c>
      <c r="D66" s="148">
        <v>6.1306003386601101E-8</v>
      </c>
      <c r="E66" s="148">
        <v>4.1553721183625098E-7</v>
      </c>
      <c r="F66" s="148">
        <v>1.4235982187022499E-6</v>
      </c>
      <c r="G66" s="148">
        <v>1.3594378320882999E-7</v>
      </c>
      <c r="H66" s="168">
        <v>1.06523557138227E-8</v>
      </c>
      <c r="I66" s="169">
        <v>1.62134839040528E-3</v>
      </c>
      <c r="J66" s="169">
        <v>6.7810494825207602E-9</v>
      </c>
      <c r="K66" s="169">
        <v>5.0352466699061197E-6</v>
      </c>
      <c r="L66" s="157">
        <v>8.9690168693282298E-8</v>
      </c>
      <c r="M66" s="148"/>
      <c r="N66" s="148">
        <v>9.4569447831060503E-11</v>
      </c>
      <c r="O66" s="148">
        <v>1.6464155669730399E-3</v>
      </c>
      <c r="P66" s="148">
        <v>1.0281952841607899E-6</v>
      </c>
      <c r="Q66" s="148">
        <v>1.9788144421302301E-8</v>
      </c>
      <c r="R66" s="148">
        <v>1.01139084234685E-6</v>
      </c>
      <c r="S66" s="148">
        <v>6.1190697165969099E-8</v>
      </c>
      <c r="T66" s="150">
        <v>1.1929275974881601E-13</v>
      </c>
    </row>
    <row r="67" spans="2:20">
      <c r="B67" s="181"/>
      <c r="C67" s="175" t="s">
        <v>205</v>
      </c>
      <c r="D67" s="148">
        <v>2.1851939994068801E-6</v>
      </c>
      <c r="E67" s="148">
        <v>2.4542937897455399E-5</v>
      </c>
      <c r="F67" s="148">
        <v>1.256619936631E-5</v>
      </c>
      <c r="G67" s="148">
        <v>6.8519175598135204E-6</v>
      </c>
      <c r="H67" s="162">
        <v>1.4387953880671E-7</v>
      </c>
      <c r="I67" s="148">
        <v>9.4708325639269303E-4</v>
      </c>
      <c r="J67" s="148">
        <v>1.85864376466686E-6</v>
      </c>
      <c r="K67" s="148">
        <v>1.01115694065418E-4</v>
      </c>
      <c r="L67" s="150">
        <v>5.05297611781087E-6</v>
      </c>
      <c r="M67" s="148">
        <v>9.4569447831060503E-11</v>
      </c>
      <c r="N67" s="148"/>
      <c r="O67" s="148">
        <v>2.7159966961651801E-2</v>
      </c>
      <c r="P67" s="148">
        <v>8.4765591602198795E-5</v>
      </c>
      <c r="Q67" s="148">
        <v>3.7853080863085998E-6</v>
      </c>
      <c r="R67" s="148">
        <v>3.1802798448828997E-5</v>
      </c>
      <c r="S67" s="148">
        <v>5.8390295372658703E-6</v>
      </c>
      <c r="T67" s="150">
        <v>4.6298328965336099E-9</v>
      </c>
    </row>
    <row r="68" spans="2:20">
      <c r="B68" s="181"/>
      <c r="C68" s="175" t="s">
        <v>206</v>
      </c>
      <c r="D68" s="148">
        <v>6.3570259991287802E-3</v>
      </c>
      <c r="E68" s="148">
        <v>5.3880861543796502E-4</v>
      </c>
      <c r="F68" s="148">
        <v>1.7383778833639601E-2</v>
      </c>
      <c r="G68" s="148">
        <v>1.2432666776314601E-3</v>
      </c>
      <c r="H68" s="162">
        <v>8.3274027039686501E-3</v>
      </c>
      <c r="I68" s="148">
        <v>5.7190715456448601E-3</v>
      </c>
      <c r="J68" s="148">
        <v>9.7375828525798E-3</v>
      </c>
      <c r="K68" s="148">
        <v>1.8360986051269E-3</v>
      </c>
      <c r="L68" s="150">
        <v>2.8257274480620199E-3</v>
      </c>
      <c r="M68" s="148">
        <v>1.6464155669730399E-3</v>
      </c>
      <c r="N68" s="148">
        <v>2.7159966961651801E-2</v>
      </c>
      <c r="O68" s="148"/>
      <c r="P68" s="148">
        <v>5.7484801867694598E-7</v>
      </c>
      <c r="Q68" s="148">
        <v>3.6869369500678201E-4</v>
      </c>
      <c r="R68" s="148">
        <v>1.33277166386349E-3</v>
      </c>
      <c r="S68" s="148">
        <v>1.0417965230217199E-3</v>
      </c>
      <c r="T68" s="150">
        <v>4.8044763945232399E-4</v>
      </c>
    </row>
    <row r="69" spans="2:20">
      <c r="B69" s="181"/>
      <c r="C69" s="175" t="s">
        <v>207</v>
      </c>
      <c r="D69" s="148">
        <v>9.0708128924117705E-5</v>
      </c>
      <c r="E69" s="148">
        <v>2.3581154931549102E-6</v>
      </c>
      <c r="F69" s="148">
        <v>3.1089653523460399E-4</v>
      </c>
      <c r="G69" s="148">
        <v>1.1007742355359699E-5</v>
      </c>
      <c r="H69" s="162">
        <v>4.2517383103579601E-5</v>
      </c>
      <c r="I69" s="148">
        <v>6.7405119873082699E-4</v>
      </c>
      <c r="J69" s="148">
        <v>1.2052275290851199E-4</v>
      </c>
      <c r="K69" s="148">
        <v>2.993482937273E-5</v>
      </c>
      <c r="L69" s="150">
        <v>1.7162805739863599E-5</v>
      </c>
      <c r="M69" s="148">
        <v>1.0281952841607899E-6</v>
      </c>
      <c r="N69" s="148">
        <v>8.4765591602198795E-5</v>
      </c>
      <c r="O69" s="148">
        <v>5.7484801867694598E-7</v>
      </c>
      <c r="P69" s="148"/>
      <c r="Q69" s="148">
        <v>1.06616537613012E-6</v>
      </c>
      <c r="R69" s="148">
        <v>2.22522751188205E-5</v>
      </c>
      <c r="S69" s="148">
        <v>6.5524429913921296E-6</v>
      </c>
      <c r="T69" s="150">
        <v>4.08862189882166E-8</v>
      </c>
    </row>
    <row r="70" spans="2:20">
      <c r="B70" s="181"/>
      <c r="C70" s="175" t="s">
        <v>208</v>
      </c>
      <c r="D70" s="148">
        <v>5.0691285124307302E-6</v>
      </c>
      <c r="E70" s="148">
        <v>1.06782517173931E-6</v>
      </c>
      <c r="F70" s="148">
        <v>9.4615003625098005E-6</v>
      </c>
      <c r="G70" s="148">
        <v>2.5832263983412799E-8</v>
      </c>
      <c r="H70" s="162">
        <v>3.3153337681009201E-6</v>
      </c>
      <c r="I70" s="148">
        <v>6.9476410351937404E-5</v>
      </c>
      <c r="J70" s="148">
        <v>3.8586941962837598E-5</v>
      </c>
      <c r="K70" s="148">
        <v>9.80406471585388E-8</v>
      </c>
      <c r="L70" s="150">
        <v>4.0956698279480603E-9</v>
      </c>
      <c r="M70" s="148">
        <v>1.9788144421302301E-8</v>
      </c>
      <c r="N70" s="148">
        <v>3.7853080863085998E-6</v>
      </c>
      <c r="O70" s="148">
        <v>3.6869369500678201E-4</v>
      </c>
      <c r="P70" s="148">
        <v>1.06616537613012E-6</v>
      </c>
      <c r="Q70" s="148"/>
      <c r="R70" s="148">
        <v>2.7043939142640899E-16</v>
      </c>
      <c r="S70" s="148">
        <v>1.6723671333689899E-20</v>
      </c>
      <c r="T70" s="150">
        <v>6.4073355213199197E-8</v>
      </c>
    </row>
    <row r="71" spans="2:20">
      <c r="B71" s="181"/>
      <c r="C71" s="175" t="s">
        <v>209</v>
      </c>
      <c r="D71" s="148">
        <v>4.2540285854633498E-5</v>
      </c>
      <c r="E71" s="148">
        <v>1.0932089310368599E-5</v>
      </c>
      <c r="F71" s="148">
        <v>4.0682737078925003E-5</v>
      </c>
      <c r="G71" s="148">
        <v>4.2448467807983902E-7</v>
      </c>
      <c r="H71" s="162">
        <v>3.0781473988371097E-5</v>
      </c>
      <c r="I71" s="148">
        <v>6.33198854666218E-5</v>
      </c>
      <c r="J71" s="148">
        <v>2.3046902451297099E-4</v>
      </c>
      <c r="K71" s="148">
        <v>1.3214227370368599E-7</v>
      </c>
      <c r="L71" s="150">
        <v>3.0230256768019599E-8</v>
      </c>
      <c r="M71" s="148">
        <v>1.01139084234685E-6</v>
      </c>
      <c r="N71" s="148">
        <v>3.1802798448828997E-5</v>
      </c>
      <c r="O71" s="148">
        <v>1.33277166386349E-3</v>
      </c>
      <c r="P71" s="148">
        <v>2.22522751188205E-5</v>
      </c>
      <c r="Q71" s="148">
        <v>2.7043939142640899E-16</v>
      </c>
      <c r="R71" s="148"/>
      <c r="S71" s="148">
        <v>1.25908207490451E-19</v>
      </c>
      <c r="T71" s="150">
        <v>3.2173256743655699E-6</v>
      </c>
    </row>
    <row r="72" spans="2:20">
      <c r="B72" s="181"/>
      <c r="C72" s="175" t="s">
        <v>54</v>
      </c>
      <c r="D72" s="148">
        <v>7.9385931823116901E-6</v>
      </c>
      <c r="E72" s="148">
        <v>3.1523500853450302E-6</v>
      </c>
      <c r="F72" s="148">
        <v>1.1158828813242E-5</v>
      </c>
      <c r="G72" s="148">
        <v>6.6040308852766295E-8</v>
      </c>
      <c r="H72" s="162">
        <v>4.5155832782798302E-6</v>
      </c>
      <c r="I72" s="148">
        <v>7.1207870579218007E-5</v>
      </c>
      <c r="J72" s="148">
        <v>3.9843092668364198E-5</v>
      </c>
      <c r="K72" s="148">
        <v>9.8966442313376306E-8</v>
      </c>
      <c r="L72" s="150">
        <v>4.3907091769780301E-9</v>
      </c>
      <c r="M72" s="148">
        <v>6.1190697165969099E-8</v>
      </c>
      <c r="N72" s="148">
        <v>5.8390295372658703E-6</v>
      </c>
      <c r="O72" s="148">
        <v>1.0417965230217199E-3</v>
      </c>
      <c r="P72" s="148">
        <v>6.5524429913921296E-6</v>
      </c>
      <c r="Q72" s="148">
        <v>1.6723671333689899E-20</v>
      </c>
      <c r="R72" s="148">
        <v>1.25908207490451E-19</v>
      </c>
      <c r="S72" s="148"/>
      <c r="T72" s="150">
        <v>3.13390974730034E-7</v>
      </c>
    </row>
    <row r="73" spans="2:20" ht="15" thickBot="1">
      <c r="B73" s="182"/>
      <c r="C73" s="177" t="s">
        <v>19</v>
      </c>
      <c r="D73" s="164">
        <v>5.8825755704255702E-8</v>
      </c>
      <c r="E73" s="164">
        <v>1.0927032151215599E-7</v>
      </c>
      <c r="F73" s="164">
        <v>2.2456891075201201E-6</v>
      </c>
      <c r="G73" s="164">
        <v>2.3034743840628301E-8</v>
      </c>
      <c r="H73" s="163">
        <v>7.7938960414577703E-8</v>
      </c>
      <c r="I73" s="164">
        <v>4.42913140186496E-4</v>
      </c>
      <c r="J73" s="164">
        <v>9.8917186158686605E-8</v>
      </c>
      <c r="K73" s="164">
        <v>3.7669315074380201E-6</v>
      </c>
      <c r="L73" s="152">
        <v>4.6850165808344098E-7</v>
      </c>
      <c r="M73" s="164">
        <v>1.1929275974881601E-13</v>
      </c>
      <c r="N73" s="164">
        <v>4.6298328965336099E-9</v>
      </c>
      <c r="O73" s="164">
        <v>4.8044763945232399E-4</v>
      </c>
      <c r="P73" s="164">
        <v>4.08862189882166E-8</v>
      </c>
      <c r="Q73" s="164">
        <v>6.4073355213199197E-8</v>
      </c>
      <c r="R73" s="164">
        <v>3.2173256743655699E-6</v>
      </c>
      <c r="S73" s="164">
        <v>3.13390974730034E-7</v>
      </c>
      <c r="T73" s="152"/>
    </row>
    <row r="75" spans="2:20" ht="15" thickBot="1"/>
    <row r="76" spans="2:20" ht="15" customHeight="1" thickBot="1">
      <c r="B76" s="180" t="s">
        <v>153</v>
      </c>
      <c r="C76" s="174" t="s">
        <v>203</v>
      </c>
      <c r="D76" s="171" t="s">
        <v>168</v>
      </c>
      <c r="E76" s="171" t="s">
        <v>155</v>
      </c>
      <c r="F76" s="171" t="s">
        <v>156</v>
      </c>
      <c r="G76" s="171" t="s">
        <v>157</v>
      </c>
      <c r="H76" s="153" t="s">
        <v>158</v>
      </c>
      <c r="I76" s="170" t="s">
        <v>172</v>
      </c>
      <c r="J76" s="171" t="s">
        <v>98</v>
      </c>
      <c r="K76" s="171" t="s">
        <v>99</v>
      </c>
      <c r="L76" s="171" t="s">
        <v>100</v>
      </c>
      <c r="M76" s="171" t="s">
        <v>101</v>
      </c>
      <c r="N76" s="171" t="s">
        <v>102</v>
      </c>
      <c r="O76" s="153" t="s">
        <v>103</v>
      </c>
    </row>
    <row r="77" spans="2:20">
      <c r="B77" s="181"/>
      <c r="C77" s="175" t="s">
        <v>168</v>
      </c>
      <c r="D77" s="148">
        <v>1</v>
      </c>
      <c r="E77" s="148">
        <v>0.77063689381762202</v>
      </c>
      <c r="F77" s="148">
        <v>0.98984172334943599</v>
      </c>
      <c r="G77" s="148">
        <v>0.99414825254570305</v>
      </c>
      <c r="H77" s="150">
        <v>0.99532664824521</v>
      </c>
      <c r="I77" s="162">
        <v>-0.55985427192463499</v>
      </c>
      <c r="J77" s="148">
        <v>0.66551332420581699</v>
      </c>
      <c r="K77" s="148">
        <v>0.57664685528939497</v>
      </c>
      <c r="L77" s="148">
        <v>0.95496415506244203</v>
      </c>
      <c r="M77" s="148">
        <v>0.98571171480700603</v>
      </c>
      <c r="N77" s="148">
        <v>0.36247670724215397</v>
      </c>
      <c r="O77" s="150">
        <v>0.92647829677581095</v>
      </c>
    </row>
    <row r="78" spans="2:20">
      <c r="B78" s="181"/>
      <c r="C78" s="175" t="s">
        <v>155</v>
      </c>
      <c r="D78" s="148">
        <v>0.77063689381762202</v>
      </c>
      <c r="E78" s="148">
        <v>1</v>
      </c>
      <c r="F78" s="148">
        <v>0.70787143333662494</v>
      </c>
      <c r="G78" s="148">
        <v>0.77933782133294904</v>
      </c>
      <c r="H78" s="150">
        <v>0.80815876515986795</v>
      </c>
      <c r="I78" s="162">
        <v>-0.76078584891384304</v>
      </c>
      <c r="J78" s="148">
        <v>0.13781316237025601</v>
      </c>
      <c r="K78" s="148">
        <v>-4.0946374498509203E-3</v>
      </c>
      <c r="L78" s="148">
        <v>0.90796681368780796</v>
      </c>
      <c r="M78" s="148">
        <v>0.81974656485227904</v>
      </c>
      <c r="N78" s="148">
        <v>-0.275852655701947</v>
      </c>
      <c r="O78" s="150">
        <v>0.78313649901246196</v>
      </c>
    </row>
    <row r="79" spans="2:20">
      <c r="B79" s="181"/>
      <c r="C79" s="175" t="s">
        <v>156</v>
      </c>
      <c r="D79" s="148">
        <v>0.98984172334943599</v>
      </c>
      <c r="E79" s="148">
        <v>0.70787143333662494</v>
      </c>
      <c r="F79" s="148">
        <v>1</v>
      </c>
      <c r="G79" s="148">
        <v>0.994248286044774</v>
      </c>
      <c r="H79" s="150">
        <v>0.98777475081643695</v>
      </c>
      <c r="I79" s="162">
        <v>-0.58284006219339701</v>
      </c>
      <c r="J79" s="148">
        <v>0.65758978623706899</v>
      </c>
      <c r="K79" s="148">
        <v>0.58453890539836595</v>
      </c>
      <c r="L79" s="148">
        <v>0.90806793984142997</v>
      </c>
      <c r="M79" s="148">
        <v>0.98334213270594695</v>
      </c>
      <c r="N79" s="148">
        <v>0.396463715093966</v>
      </c>
      <c r="O79" s="150">
        <v>0.86697022211622299</v>
      </c>
    </row>
    <row r="80" spans="2:20">
      <c r="B80" s="181"/>
      <c r="C80" s="175" t="s">
        <v>157</v>
      </c>
      <c r="D80" s="148">
        <v>0.99414825254570305</v>
      </c>
      <c r="E80" s="148">
        <v>0.77933782133294904</v>
      </c>
      <c r="F80" s="148">
        <v>0.994248286044774</v>
      </c>
      <c r="G80" s="148">
        <v>1</v>
      </c>
      <c r="H80" s="150">
        <v>0.99845599138887897</v>
      </c>
      <c r="I80" s="162">
        <v>-0.63595562493604696</v>
      </c>
      <c r="J80" s="148">
        <v>0.600752346423992</v>
      </c>
      <c r="K80" s="148">
        <v>0.514687909460943</v>
      </c>
      <c r="L80" s="148">
        <v>0.94191559066705799</v>
      </c>
      <c r="M80" s="148">
        <v>0.99669312776646002</v>
      </c>
      <c r="N80" s="148">
        <v>0.30719353107006098</v>
      </c>
      <c r="O80" s="150">
        <v>0.88510199302974901</v>
      </c>
    </row>
    <row r="81" spans="2:15" ht="15" thickBot="1">
      <c r="B81" s="181"/>
      <c r="C81" s="175" t="s">
        <v>158</v>
      </c>
      <c r="D81" s="148">
        <v>0.99532664824521</v>
      </c>
      <c r="E81" s="148">
        <v>0.80815876515986795</v>
      </c>
      <c r="F81" s="148">
        <v>0.98777475081643695</v>
      </c>
      <c r="G81" s="148">
        <v>0.99845599138887897</v>
      </c>
      <c r="H81" s="150">
        <v>1</v>
      </c>
      <c r="I81" s="162">
        <v>-0.63711472461551899</v>
      </c>
      <c r="J81" s="148">
        <v>0.59144815517235105</v>
      </c>
      <c r="K81" s="148">
        <v>0.498726841391819</v>
      </c>
      <c r="L81" s="148">
        <v>0.95907431513514396</v>
      </c>
      <c r="M81" s="148">
        <v>0.99721747064504096</v>
      </c>
      <c r="N81" s="148">
        <v>0.28077859598233801</v>
      </c>
      <c r="O81" s="150">
        <v>0.90326363160434398</v>
      </c>
    </row>
    <row r="82" spans="2:15">
      <c r="B82" s="181"/>
      <c r="C82" s="176" t="s">
        <v>172</v>
      </c>
      <c r="D82" s="169">
        <v>-0.55985427192463499</v>
      </c>
      <c r="E82" s="169">
        <v>-0.76078584891384304</v>
      </c>
      <c r="F82" s="169">
        <v>-0.58284006219339701</v>
      </c>
      <c r="G82" s="169">
        <v>-0.63595562493604696</v>
      </c>
      <c r="H82" s="157">
        <v>-0.63711472461551899</v>
      </c>
      <c r="I82" s="168">
        <v>1</v>
      </c>
      <c r="J82" s="169">
        <v>0.22887353655024201</v>
      </c>
      <c r="K82" s="169">
        <v>0.30963660285470102</v>
      </c>
      <c r="L82" s="169">
        <v>-0.59438888016637303</v>
      </c>
      <c r="M82" s="169">
        <v>-0.69098851890816704</v>
      </c>
      <c r="N82" s="169">
        <v>0.46174447810038699</v>
      </c>
      <c r="O82" s="157">
        <v>-0.341378533051441</v>
      </c>
    </row>
    <row r="83" spans="2:15">
      <c r="B83" s="181"/>
      <c r="C83" s="175" t="s">
        <v>98</v>
      </c>
      <c r="D83" s="148">
        <v>0.66551332420581699</v>
      </c>
      <c r="E83" s="148">
        <v>0.13781316237025601</v>
      </c>
      <c r="F83" s="148">
        <v>0.65758978623706899</v>
      </c>
      <c r="G83" s="148">
        <v>0.600752346423992</v>
      </c>
      <c r="H83" s="150">
        <v>0.59144815517235105</v>
      </c>
      <c r="I83" s="162">
        <v>0.22887353655024201</v>
      </c>
      <c r="J83" s="148">
        <v>1</v>
      </c>
      <c r="K83" s="148">
        <v>0.98844369731691695</v>
      </c>
      <c r="L83" s="148">
        <v>0.53319739733912597</v>
      </c>
      <c r="M83" s="148">
        <v>0.53642528883959195</v>
      </c>
      <c r="N83" s="148">
        <v>0.905950254600703</v>
      </c>
      <c r="O83" s="150">
        <v>0.71813798670789797</v>
      </c>
    </row>
    <row r="84" spans="2:15">
      <c r="B84" s="181"/>
      <c r="C84" s="175" t="s">
        <v>99</v>
      </c>
      <c r="D84" s="148">
        <v>0.57664685528939497</v>
      </c>
      <c r="E84" s="148">
        <v>-4.0946374498509203E-3</v>
      </c>
      <c r="F84" s="148">
        <v>0.58453890539836595</v>
      </c>
      <c r="G84" s="148">
        <v>0.514687909460943</v>
      </c>
      <c r="H84" s="150">
        <v>0.498726841391819</v>
      </c>
      <c r="I84" s="162">
        <v>0.30963660285470102</v>
      </c>
      <c r="J84" s="148">
        <v>0.98844369731691695</v>
      </c>
      <c r="K84" s="148">
        <v>1</v>
      </c>
      <c r="L84" s="148">
        <v>0.411804527594192</v>
      </c>
      <c r="M84" s="148">
        <v>0.444106420935377</v>
      </c>
      <c r="N84" s="148">
        <v>0.95952738965986695</v>
      </c>
      <c r="O84" s="150">
        <v>0.60742654361330795</v>
      </c>
    </row>
    <row r="85" spans="2:15">
      <c r="B85" s="181"/>
      <c r="C85" s="175" t="s">
        <v>100</v>
      </c>
      <c r="D85" s="148">
        <v>0.95496415506244203</v>
      </c>
      <c r="E85" s="148">
        <v>0.90796681368780796</v>
      </c>
      <c r="F85" s="148">
        <v>0.90806793984142997</v>
      </c>
      <c r="G85" s="148">
        <v>0.94191559066705799</v>
      </c>
      <c r="H85" s="150">
        <v>0.95907431513514396</v>
      </c>
      <c r="I85" s="162">
        <v>-0.59438888016637303</v>
      </c>
      <c r="J85" s="148">
        <v>0.53319739733912597</v>
      </c>
      <c r="K85" s="148">
        <v>0.411804527594192</v>
      </c>
      <c r="L85" s="148">
        <v>1</v>
      </c>
      <c r="M85" s="148">
        <v>0.94960172496722195</v>
      </c>
      <c r="N85" s="148">
        <v>0.15174461606592601</v>
      </c>
      <c r="O85" s="150">
        <v>0.95843003907061097</v>
      </c>
    </row>
    <row r="86" spans="2:15">
      <c r="B86" s="181"/>
      <c r="C86" s="175" t="s">
        <v>101</v>
      </c>
      <c r="D86" s="148">
        <v>0.98571171480700603</v>
      </c>
      <c r="E86" s="148">
        <v>0.81974656485227904</v>
      </c>
      <c r="F86" s="148">
        <v>0.98334213270594695</v>
      </c>
      <c r="G86" s="148">
        <v>0.99669312776646002</v>
      </c>
      <c r="H86" s="150">
        <v>0.99721747064504096</v>
      </c>
      <c r="I86" s="162">
        <v>-0.69098851890816704</v>
      </c>
      <c r="J86" s="148">
        <v>0.53642528883959195</v>
      </c>
      <c r="K86" s="148">
        <v>0.444106420935377</v>
      </c>
      <c r="L86" s="148">
        <v>0.94960172496722195</v>
      </c>
      <c r="M86" s="148">
        <v>1</v>
      </c>
      <c r="N86" s="148">
        <v>0.228905407470718</v>
      </c>
      <c r="O86" s="150">
        <v>0.87319239747487398</v>
      </c>
    </row>
    <row r="87" spans="2:15">
      <c r="B87" s="181"/>
      <c r="C87" s="175" t="s">
        <v>102</v>
      </c>
      <c r="D87" s="148">
        <v>0.36247670724215397</v>
      </c>
      <c r="E87" s="148">
        <v>-0.275852655701947</v>
      </c>
      <c r="F87" s="148">
        <v>0.396463715093966</v>
      </c>
      <c r="G87" s="148">
        <v>0.30719353107006098</v>
      </c>
      <c r="H87" s="150">
        <v>0.28077859598233801</v>
      </c>
      <c r="I87" s="162">
        <v>0.46174447810038699</v>
      </c>
      <c r="J87" s="148">
        <v>0.905950254600703</v>
      </c>
      <c r="K87" s="148">
        <v>0.95952738965986695</v>
      </c>
      <c r="L87" s="148">
        <v>0.15174461606592601</v>
      </c>
      <c r="M87" s="148">
        <v>0.228905407470718</v>
      </c>
      <c r="N87" s="148">
        <v>1</v>
      </c>
      <c r="O87" s="150">
        <v>0.36060024853081402</v>
      </c>
    </row>
    <row r="88" spans="2:15" ht="15" thickBot="1">
      <c r="B88" s="181"/>
      <c r="C88" s="177" t="s">
        <v>103</v>
      </c>
      <c r="D88" s="164">
        <v>0.92647829677581095</v>
      </c>
      <c r="E88" s="164">
        <v>0.78313649901246196</v>
      </c>
      <c r="F88" s="164">
        <v>0.86697022211622299</v>
      </c>
      <c r="G88" s="164">
        <v>0.88510199302974901</v>
      </c>
      <c r="H88" s="152">
        <v>0.90326363160434398</v>
      </c>
      <c r="I88" s="163">
        <v>-0.341378533051441</v>
      </c>
      <c r="J88" s="164">
        <v>0.71813798670789797</v>
      </c>
      <c r="K88" s="164">
        <v>0.60742654361330795</v>
      </c>
      <c r="L88" s="164">
        <v>0.95843003907061097</v>
      </c>
      <c r="M88" s="164">
        <v>0.87319239747487398</v>
      </c>
      <c r="N88" s="164">
        <v>0.36060024853081402</v>
      </c>
      <c r="O88" s="152">
        <v>1</v>
      </c>
    </row>
    <row r="89" spans="2:15">
      <c r="B89" s="181"/>
      <c r="C89" s="179"/>
    </row>
    <row r="90" spans="2:15" ht="15" thickBot="1">
      <c r="B90" s="181"/>
      <c r="C90" s="179"/>
    </row>
    <row r="91" spans="2:15" ht="15" thickBot="1">
      <c r="B91" s="181"/>
      <c r="C91" s="174" t="s">
        <v>202</v>
      </c>
      <c r="D91" s="171" t="s">
        <v>168</v>
      </c>
      <c r="E91" s="171" t="s">
        <v>155</v>
      </c>
      <c r="F91" s="171" t="s">
        <v>156</v>
      </c>
      <c r="G91" s="171" t="s">
        <v>157</v>
      </c>
      <c r="H91" s="153" t="s">
        <v>158</v>
      </c>
      <c r="I91" s="170" t="s">
        <v>172</v>
      </c>
      <c r="J91" s="171" t="s">
        <v>98</v>
      </c>
      <c r="K91" s="171" t="s">
        <v>99</v>
      </c>
      <c r="L91" s="171" t="s">
        <v>100</v>
      </c>
      <c r="M91" s="171" t="s">
        <v>101</v>
      </c>
      <c r="N91" s="171" t="s">
        <v>102</v>
      </c>
      <c r="O91" s="153" t="s">
        <v>103</v>
      </c>
    </row>
    <row r="92" spans="2:15">
      <c r="B92" s="181"/>
      <c r="C92" s="175" t="s">
        <v>168</v>
      </c>
      <c r="D92" s="148"/>
      <c r="E92" s="148">
        <v>0.22936310618237599</v>
      </c>
      <c r="F92" s="148">
        <v>1.0158276650563999E-2</v>
      </c>
      <c r="G92" s="148">
        <v>5.8517474542972604E-3</v>
      </c>
      <c r="H92" s="150">
        <v>4.6733517547901098E-3</v>
      </c>
      <c r="I92" s="162">
        <v>0.44014572807536501</v>
      </c>
      <c r="J92" s="148">
        <v>0.33448667579417801</v>
      </c>
      <c r="K92" s="148">
        <v>0.42335314471060398</v>
      </c>
      <c r="L92" s="148">
        <v>4.5035844937558502E-2</v>
      </c>
      <c r="M92" s="148">
        <v>1.4288285192993799E-2</v>
      </c>
      <c r="N92" s="148">
        <v>0.63752329275784603</v>
      </c>
      <c r="O92" s="150">
        <v>7.3521703224188495E-2</v>
      </c>
    </row>
    <row r="93" spans="2:15">
      <c r="B93" s="181"/>
      <c r="C93" s="175" t="s">
        <v>155</v>
      </c>
      <c r="D93" s="148">
        <v>0.22936310618237599</v>
      </c>
      <c r="E93" s="148"/>
      <c r="F93" s="148">
        <v>0.292128566663369</v>
      </c>
      <c r="G93" s="148">
        <v>0.22066217866705101</v>
      </c>
      <c r="H93" s="150">
        <v>0.19184123484012799</v>
      </c>
      <c r="I93" s="162">
        <v>0.23921415108615299</v>
      </c>
      <c r="J93" s="148">
        <v>0.86218683762974402</v>
      </c>
      <c r="K93" s="148">
        <v>0.99590536255015605</v>
      </c>
      <c r="L93" s="148">
        <v>9.2033186312192095E-2</v>
      </c>
      <c r="M93" s="148">
        <v>0.18025343514771899</v>
      </c>
      <c r="N93" s="148">
        <v>0.72414734429805305</v>
      </c>
      <c r="O93" s="150">
        <v>0.21686350098753801</v>
      </c>
    </row>
    <row r="94" spans="2:15">
      <c r="B94" s="181"/>
      <c r="C94" s="175" t="s">
        <v>156</v>
      </c>
      <c r="D94" s="148">
        <v>1.0158276650563999E-2</v>
      </c>
      <c r="E94" s="148">
        <v>0.292128566663369</v>
      </c>
      <c r="F94" s="148"/>
      <c r="G94" s="148">
        <v>5.7517139552257998E-3</v>
      </c>
      <c r="H94" s="150">
        <v>1.2225249183562799E-2</v>
      </c>
      <c r="I94" s="162">
        <v>0.41715993780660299</v>
      </c>
      <c r="J94" s="148">
        <v>0.34241021376292302</v>
      </c>
      <c r="K94" s="148">
        <v>0.415461094601634</v>
      </c>
      <c r="L94" s="148">
        <v>9.1932060158570403E-2</v>
      </c>
      <c r="M94" s="148">
        <v>1.66578672940529E-2</v>
      </c>
      <c r="N94" s="148">
        <v>0.60353628490603395</v>
      </c>
      <c r="O94" s="150">
        <v>0.13302977788377399</v>
      </c>
    </row>
    <row r="95" spans="2:15">
      <c r="B95" s="181"/>
      <c r="C95" s="175" t="s">
        <v>157</v>
      </c>
      <c r="D95" s="148">
        <v>5.8517474542972604E-3</v>
      </c>
      <c r="E95" s="148">
        <v>0.22066217866705101</v>
      </c>
      <c r="F95" s="148">
        <v>5.7517139552257998E-3</v>
      </c>
      <c r="G95" s="148"/>
      <c r="H95" s="150">
        <v>1.5440086111207999E-3</v>
      </c>
      <c r="I95" s="162">
        <v>0.36404437506395199</v>
      </c>
      <c r="J95" s="148">
        <v>0.399247653576008</v>
      </c>
      <c r="K95" s="148">
        <v>0.485312090539057</v>
      </c>
      <c r="L95" s="148">
        <v>5.8084409332942101E-2</v>
      </c>
      <c r="M95" s="148">
        <v>3.3068722335398999E-3</v>
      </c>
      <c r="N95" s="148">
        <v>0.69280646892993902</v>
      </c>
      <c r="O95" s="150">
        <v>0.114898006970251</v>
      </c>
    </row>
    <row r="96" spans="2:15" ht="15" thickBot="1">
      <c r="B96" s="181"/>
      <c r="C96" s="175" t="s">
        <v>158</v>
      </c>
      <c r="D96" s="148">
        <v>4.6733517547901098E-3</v>
      </c>
      <c r="E96" s="148">
        <v>0.19184123484012799</v>
      </c>
      <c r="F96" s="148">
        <v>1.2225249183562799E-2</v>
      </c>
      <c r="G96" s="148">
        <v>1.5440086111207999E-3</v>
      </c>
      <c r="H96" s="150"/>
      <c r="I96" s="162">
        <v>0.36288527538448001</v>
      </c>
      <c r="J96" s="148">
        <v>0.408551844827649</v>
      </c>
      <c r="K96" s="148">
        <v>0.501273158608181</v>
      </c>
      <c r="L96" s="148">
        <v>4.0925684864855899E-2</v>
      </c>
      <c r="M96" s="148">
        <v>2.7825293549594799E-3</v>
      </c>
      <c r="N96" s="148">
        <v>0.71922140401766199</v>
      </c>
      <c r="O96" s="150">
        <v>9.67363683956559E-2</v>
      </c>
    </row>
    <row r="97" spans="2:15">
      <c r="B97" s="181"/>
      <c r="C97" s="176" t="s">
        <v>172</v>
      </c>
      <c r="D97" s="169">
        <v>0.44014572807536501</v>
      </c>
      <c r="E97" s="169">
        <v>0.23921415108615299</v>
      </c>
      <c r="F97" s="169">
        <v>0.41715993780660299</v>
      </c>
      <c r="G97" s="169">
        <v>0.36404437506395199</v>
      </c>
      <c r="H97" s="157">
        <v>0.36288527538448001</v>
      </c>
      <c r="I97" s="168"/>
      <c r="J97" s="169">
        <v>0.77112646344975799</v>
      </c>
      <c r="K97" s="169">
        <v>0.69036339714529904</v>
      </c>
      <c r="L97" s="169">
        <v>0.40561111983362702</v>
      </c>
      <c r="M97" s="169">
        <v>0.30901148109181398</v>
      </c>
      <c r="N97" s="169">
        <v>0.53825552189961301</v>
      </c>
      <c r="O97" s="157">
        <v>0.65862146694855905</v>
      </c>
    </row>
    <row r="98" spans="2:15">
      <c r="B98" s="181"/>
      <c r="C98" s="175" t="s">
        <v>98</v>
      </c>
      <c r="D98" s="148">
        <v>0.33448667579417801</v>
      </c>
      <c r="E98" s="148">
        <v>0.86218683762974402</v>
      </c>
      <c r="F98" s="148">
        <v>0.34241021376292302</v>
      </c>
      <c r="G98" s="148">
        <v>0.399247653576008</v>
      </c>
      <c r="H98" s="150">
        <v>0.408551844827649</v>
      </c>
      <c r="I98" s="162">
        <v>0.77112646344975799</v>
      </c>
      <c r="J98" s="148"/>
      <c r="K98" s="148">
        <v>1.1556302683083299E-2</v>
      </c>
      <c r="L98" s="148">
        <v>0.46680260266087398</v>
      </c>
      <c r="M98" s="148">
        <v>0.46357471116040699</v>
      </c>
      <c r="N98" s="148">
        <v>9.4049745399296794E-2</v>
      </c>
      <c r="O98" s="150">
        <v>0.28186201329209998</v>
      </c>
    </row>
    <row r="99" spans="2:15">
      <c r="B99" s="181"/>
      <c r="C99" s="175" t="s">
        <v>99</v>
      </c>
      <c r="D99" s="148">
        <v>0.42335314471060398</v>
      </c>
      <c r="E99" s="148">
        <v>0.99590536255015605</v>
      </c>
      <c r="F99" s="148">
        <v>0.415461094601634</v>
      </c>
      <c r="G99" s="148">
        <v>0.485312090539057</v>
      </c>
      <c r="H99" s="150">
        <v>0.501273158608181</v>
      </c>
      <c r="I99" s="162">
        <v>0.69036339714529904</v>
      </c>
      <c r="J99" s="148">
        <v>1.1556302683083299E-2</v>
      </c>
      <c r="K99" s="148"/>
      <c r="L99" s="148">
        <v>0.58819547240580805</v>
      </c>
      <c r="M99" s="148">
        <v>0.555893579064623</v>
      </c>
      <c r="N99" s="148">
        <v>4.04726103401329E-2</v>
      </c>
      <c r="O99" s="150">
        <v>0.392573456386692</v>
      </c>
    </row>
    <row r="100" spans="2:15">
      <c r="B100" s="181"/>
      <c r="C100" s="175" t="s">
        <v>100</v>
      </c>
      <c r="D100" s="148">
        <v>4.5035844937558502E-2</v>
      </c>
      <c r="E100" s="148">
        <v>9.2033186312192095E-2</v>
      </c>
      <c r="F100" s="148">
        <v>9.1932060158570403E-2</v>
      </c>
      <c r="G100" s="148">
        <v>5.8084409332942101E-2</v>
      </c>
      <c r="H100" s="150">
        <v>4.0925684864855899E-2</v>
      </c>
      <c r="I100" s="162">
        <v>0.40561111983362702</v>
      </c>
      <c r="J100" s="148">
        <v>0.46680260266087398</v>
      </c>
      <c r="K100" s="148">
        <v>0.58819547240580805</v>
      </c>
      <c r="L100" s="148"/>
      <c r="M100" s="148">
        <v>5.0398275032777697E-2</v>
      </c>
      <c r="N100" s="148">
        <v>0.84825538393407396</v>
      </c>
      <c r="O100" s="150">
        <v>4.1569960929388701E-2</v>
      </c>
    </row>
    <row r="101" spans="2:15">
      <c r="B101" s="181"/>
      <c r="C101" s="175" t="s">
        <v>101</v>
      </c>
      <c r="D101" s="148">
        <v>1.4288285192993799E-2</v>
      </c>
      <c r="E101" s="148">
        <v>0.18025343514771899</v>
      </c>
      <c r="F101" s="148">
        <v>1.66578672940529E-2</v>
      </c>
      <c r="G101" s="148">
        <v>3.3068722335398999E-3</v>
      </c>
      <c r="H101" s="150">
        <v>2.7825293549594799E-3</v>
      </c>
      <c r="I101" s="162">
        <v>0.30901148109181398</v>
      </c>
      <c r="J101" s="148">
        <v>0.46357471116040699</v>
      </c>
      <c r="K101" s="148">
        <v>0.555893579064623</v>
      </c>
      <c r="L101" s="148">
        <v>5.0398275032777697E-2</v>
      </c>
      <c r="M101" s="148"/>
      <c r="N101" s="148">
        <v>0.77109459252928203</v>
      </c>
      <c r="O101" s="150">
        <v>0.12680760252512499</v>
      </c>
    </row>
    <row r="102" spans="2:15">
      <c r="B102" s="181"/>
      <c r="C102" s="175" t="s">
        <v>102</v>
      </c>
      <c r="D102" s="148">
        <v>0.63752329275784603</v>
      </c>
      <c r="E102" s="148">
        <v>0.72414734429805305</v>
      </c>
      <c r="F102" s="148">
        <v>0.60353628490603395</v>
      </c>
      <c r="G102" s="148">
        <v>0.69280646892993902</v>
      </c>
      <c r="H102" s="150">
        <v>0.71922140401766199</v>
      </c>
      <c r="I102" s="162">
        <v>0.53825552189961301</v>
      </c>
      <c r="J102" s="148">
        <v>9.4049745399296794E-2</v>
      </c>
      <c r="K102" s="148">
        <v>4.04726103401329E-2</v>
      </c>
      <c r="L102" s="148">
        <v>0.84825538393407396</v>
      </c>
      <c r="M102" s="148">
        <v>0.77109459252928203</v>
      </c>
      <c r="N102" s="148"/>
      <c r="O102" s="150">
        <v>0.63939975146918604</v>
      </c>
    </row>
    <row r="103" spans="2:15" ht="15" thickBot="1">
      <c r="B103" s="182"/>
      <c r="C103" s="177" t="s">
        <v>103</v>
      </c>
      <c r="D103" s="164">
        <v>7.3521703224188495E-2</v>
      </c>
      <c r="E103" s="164">
        <v>0.21686350098753801</v>
      </c>
      <c r="F103" s="164">
        <v>0.13302977788377399</v>
      </c>
      <c r="G103" s="164">
        <v>0.114898006970251</v>
      </c>
      <c r="H103" s="152">
        <v>9.67363683956559E-2</v>
      </c>
      <c r="I103" s="163">
        <v>0.65862146694855905</v>
      </c>
      <c r="J103" s="164">
        <v>0.28186201329209998</v>
      </c>
      <c r="K103" s="164">
        <v>0.392573456386692</v>
      </c>
      <c r="L103" s="164">
        <v>4.1569960929388701E-2</v>
      </c>
      <c r="M103" s="164">
        <v>0.12680760252512499</v>
      </c>
      <c r="N103" s="164">
        <v>0.63939975146918604</v>
      </c>
      <c r="O103" s="152"/>
    </row>
    <row r="104" spans="2:15">
      <c r="B104" s="178"/>
      <c r="C104" s="106"/>
    </row>
    <row r="105" spans="2:15" ht="15" thickBot="1">
      <c r="B105" s="178"/>
      <c r="C105" s="106"/>
    </row>
    <row r="106" spans="2:15" ht="15" thickBot="1">
      <c r="B106" s="180" t="s">
        <v>57</v>
      </c>
      <c r="C106" s="174" t="s">
        <v>203</v>
      </c>
      <c r="D106" s="170" t="s">
        <v>168</v>
      </c>
      <c r="E106" s="171" t="s">
        <v>3</v>
      </c>
      <c r="F106" s="153" t="s">
        <v>2</v>
      </c>
      <c r="G106" s="171" t="s">
        <v>172</v>
      </c>
      <c r="H106" s="171" t="s">
        <v>84</v>
      </c>
      <c r="I106" s="171" t="s">
        <v>131</v>
      </c>
      <c r="J106" s="171" t="s">
        <v>44</v>
      </c>
      <c r="K106" s="171" t="s">
        <v>45</v>
      </c>
      <c r="L106" s="171" t="s">
        <v>141</v>
      </c>
      <c r="M106" s="171" t="s">
        <v>134</v>
      </c>
      <c r="N106" s="171" t="s">
        <v>100</v>
      </c>
      <c r="O106" s="153" t="s">
        <v>139</v>
      </c>
    </row>
    <row r="107" spans="2:15">
      <c r="B107" s="181"/>
      <c r="C107" s="165" t="s">
        <v>168</v>
      </c>
      <c r="D107" s="162">
        <v>1</v>
      </c>
      <c r="E107" s="148">
        <v>0.43163343440244301</v>
      </c>
      <c r="F107" s="150">
        <v>6.3838967671041205E-2</v>
      </c>
      <c r="G107" s="148">
        <v>0.16494471870583</v>
      </c>
      <c r="H107" s="148">
        <v>0.69939001236327503</v>
      </c>
      <c r="I107" s="148"/>
      <c r="J107" s="148">
        <v>0.50492121585800698</v>
      </c>
      <c r="K107" s="148">
        <v>-0.98865404621874398</v>
      </c>
      <c r="L107" s="148">
        <v>-0.24276460338147399</v>
      </c>
      <c r="M107" s="148">
        <v>-0.26370576584092098</v>
      </c>
      <c r="N107" s="148">
        <v>-0.57542275007382804</v>
      </c>
      <c r="O107" s="150">
        <v>-0.297198590068177</v>
      </c>
    </row>
    <row r="108" spans="2:15">
      <c r="B108" s="181"/>
      <c r="C108" s="165" t="s">
        <v>3</v>
      </c>
      <c r="D108" s="162">
        <v>0.43163343440244301</v>
      </c>
      <c r="E108" s="148">
        <v>1</v>
      </c>
      <c r="F108" s="150">
        <v>0.81274251580231005</v>
      </c>
      <c r="G108" s="148">
        <v>0.63215478411037596</v>
      </c>
      <c r="H108" s="148">
        <v>-0.51373713514001096</v>
      </c>
      <c r="I108" s="148">
        <v>9.9239274232457597E-2</v>
      </c>
      <c r="J108" s="148">
        <v>-0.35769245485691498</v>
      </c>
      <c r="K108" s="148">
        <v>-0.64759172210079996</v>
      </c>
      <c r="L108" s="148">
        <v>-0.66456423872944803</v>
      </c>
      <c r="M108" s="148">
        <v>-0.51886977808823198</v>
      </c>
      <c r="N108" s="148">
        <v>0.20893793170314101</v>
      </c>
      <c r="O108" s="150">
        <v>-0.52552801981960795</v>
      </c>
    </row>
    <row r="109" spans="2:15" ht="15" thickBot="1">
      <c r="B109" s="181"/>
      <c r="C109" s="165" t="s">
        <v>2</v>
      </c>
      <c r="D109" s="162">
        <v>6.3838967671041205E-2</v>
      </c>
      <c r="E109" s="148">
        <v>0.81274251580231005</v>
      </c>
      <c r="F109" s="150">
        <v>1</v>
      </c>
      <c r="G109" s="148">
        <v>0.96039514758036704</v>
      </c>
      <c r="H109" s="148">
        <v>-0.194112225975413</v>
      </c>
      <c r="I109" s="148">
        <v>0.47930022554900198</v>
      </c>
      <c r="J109" s="148">
        <v>-0.10658166715199301</v>
      </c>
      <c r="K109" s="148">
        <v>-0.25407757351781701</v>
      </c>
      <c r="L109" s="148">
        <v>-0.15176410126787199</v>
      </c>
      <c r="M109" s="148">
        <v>8.6350084845769198E-2</v>
      </c>
      <c r="N109" s="148">
        <v>0.72112164987754002</v>
      </c>
      <c r="O109" s="150">
        <v>5.5870262457199497E-2</v>
      </c>
    </row>
    <row r="110" spans="2:15">
      <c r="B110" s="181"/>
      <c r="C110" s="167" t="s">
        <v>172</v>
      </c>
      <c r="D110" s="168">
        <v>0.16494471870583</v>
      </c>
      <c r="E110" s="169">
        <v>0.63215478411037596</v>
      </c>
      <c r="F110" s="157">
        <v>0.96039514758036704</v>
      </c>
      <c r="G110" s="169">
        <v>1</v>
      </c>
      <c r="H110" s="169">
        <v>0.110757716754135</v>
      </c>
      <c r="I110" s="169">
        <v>0.52206692613389405</v>
      </c>
      <c r="J110" s="169">
        <v>0.25308289785146199</v>
      </c>
      <c r="K110" s="169">
        <v>-1.7226655057351499E-2</v>
      </c>
      <c r="L110" s="169">
        <v>4.1884783989419798E-2</v>
      </c>
      <c r="M110" s="169">
        <v>0.27030657960104398</v>
      </c>
      <c r="N110" s="169">
        <v>0.854572295635464</v>
      </c>
      <c r="O110" s="157">
        <v>0.25506073279309999</v>
      </c>
    </row>
    <row r="111" spans="2:15">
      <c r="B111" s="181"/>
      <c r="C111" s="165" t="s">
        <v>84</v>
      </c>
      <c r="D111" s="162">
        <v>0.69939001236327503</v>
      </c>
      <c r="E111" s="148">
        <v>-0.51373713514001096</v>
      </c>
      <c r="F111" s="150">
        <v>-0.194112225975413</v>
      </c>
      <c r="G111" s="148">
        <v>0.110757716754135</v>
      </c>
      <c r="H111" s="148">
        <v>1</v>
      </c>
      <c r="I111" s="148">
        <v>0.65850054582286299</v>
      </c>
      <c r="J111" s="148">
        <v>0.97256382635811001</v>
      </c>
      <c r="K111" s="148">
        <v>0.98480896318372102</v>
      </c>
      <c r="L111" s="148">
        <v>0.998713904523992</v>
      </c>
      <c r="M111" s="148">
        <v>0.96578952127103601</v>
      </c>
      <c r="N111" s="148">
        <v>0.51838234640291603</v>
      </c>
      <c r="O111" s="150">
        <v>0.96997992679203204</v>
      </c>
    </row>
    <row r="112" spans="2:15">
      <c r="B112" s="181"/>
      <c r="C112" s="165" t="s">
        <v>131</v>
      </c>
      <c r="D112" s="162"/>
      <c r="E112" s="148">
        <v>9.9239274232457597E-2</v>
      </c>
      <c r="F112" s="150">
        <v>0.47930022554900198</v>
      </c>
      <c r="G112" s="148">
        <v>0.52206692613389405</v>
      </c>
      <c r="H112" s="148">
        <v>0.65850054582286299</v>
      </c>
      <c r="I112" s="148">
        <v>1</v>
      </c>
      <c r="J112" s="148">
        <v>0.2548622523197</v>
      </c>
      <c r="K112" s="148">
        <v>0.55399618998910005</v>
      </c>
      <c r="L112" s="148">
        <v>0.70478112691167805</v>
      </c>
      <c r="M112" s="148">
        <v>0.86127265620431803</v>
      </c>
      <c r="N112" s="148">
        <v>0.95913318650413504</v>
      </c>
      <c r="O112" s="150">
        <v>0.83177946745123399</v>
      </c>
    </row>
    <row r="113" spans="2:15">
      <c r="B113" s="181"/>
      <c r="C113" s="165" t="s">
        <v>44</v>
      </c>
      <c r="D113" s="162">
        <v>0.50492121585800698</v>
      </c>
      <c r="E113" s="148">
        <v>-0.35769245485691498</v>
      </c>
      <c r="F113" s="150">
        <v>-0.10658166715199301</v>
      </c>
      <c r="G113" s="148">
        <v>0.25308289785146199</v>
      </c>
      <c r="H113" s="148">
        <v>0.97256382635811001</v>
      </c>
      <c r="I113" s="148">
        <v>0.2548622523197</v>
      </c>
      <c r="J113" s="148">
        <v>1</v>
      </c>
      <c r="K113" s="148">
        <v>0.86250388889534702</v>
      </c>
      <c r="L113" s="148">
        <v>0.73821682836959701</v>
      </c>
      <c r="M113" s="148">
        <v>0.55073820565587805</v>
      </c>
      <c r="N113" s="148">
        <v>0.319837696478874</v>
      </c>
      <c r="O113" s="150">
        <v>0.72077165734281701</v>
      </c>
    </row>
    <row r="114" spans="2:15">
      <c r="B114" s="181"/>
      <c r="C114" s="165" t="s">
        <v>45</v>
      </c>
      <c r="D114" s="162">
        <v>-0.98865404621874398</v>
      </c>
      <c r="E114" s="148">
        <v>-0.64759172210079996</v>
      </c>
      <c r="F114" s="150">
        <v>-0.25407757351781701</v>
      </c>
      <c r="G114" s="148">
        <v>-1.7226655057351499E-2</v>
      </c>
      <c r="H114" s="148">
        <v>0.98480896318372102</v>
      </c>
      <c r="I114" s="148">
        <v>0.55399618998910005</v>
      </c>
      <c r="J114" s="148">
        <v>0.86250388889534702</v>
      </c>
      <c r="K114" s="148">
        <v>1</v>
      </c>
      <c r="L114" s="148">
        <v>0.95982584182466202</v>
      </c>
      <c r="M114" s="148">
        <v>0.87810234234755702</v>
      </c>
      <c r="N114" s="148">
        <v>0.43020733537696298</v>
      </c>
      <c r="O114" s="150">
        <v>0.90768012707644896</v>
      </c>
    </row>
    <row r="115" spans="2:15">
      <c r="B115" s="181"/>
      <c r="C115" s="165" t="s">
        <v>141</v>
      </c>
      <c r="D115" s="162">
        <v>-0.24276460338147399</v>
      </c>
      <c r="E115" s="148">
        <v>-0.66456423872944803</v>
      </c>
      <c r="F115" s="150">
        <v>-0.15176410126787199</v>
      </c>
      <c r="G115" s="148">
        <v>4.1884783989419798E-2</v>
      </c>
      <c r="H115" s="148">
        <v>0.998713904523992</v>
      </c>
      <c r="I115" s="148">
        <v>0.70478112691167805</v>
      </c>
      <c r="J115" s="148">
        <v>0.73821682836959701</v>
      </c>
      <c r="K115" s="148">
        <v>0.95982584182466202</v>
      </c>
      <c r="L115" s="148">
        <v>1</v>
      </c>
      <c r="M115" s="148">
        <v>0.96651042473485305</v>
      </c>
      <c r="N115" s="148">
        <v>0.56745642863227497</v>
      </c>
      <c r="O115" s="150">
        <v>0.975991653521326</v>
      </c>
    </row>
    <row r="116" spans="2:15">
      <c r="B116" s="181"/>
      <c r="C116" s="165" t="s">
        <v>134</v>
      </c>
      <c r="D116" s="162">
        <v>-0.26370576584092098</v>
      </c>
      <c r="E116" s="148">
        <v>-0.51886977808823198</v>
      </c>
      <c r="F116" s="150">
        <v>8.6350084845769198E-2</v>
      </c>
      <c r="G116" s="148">
        <v>0.27030657960104398</v>
      </c>
      <c r="H116" s="148">
        <v>0.96578952127103601</v>
      </c>
      <c r="I116" s="148">
        <v>0.86127265620431803</v>
      </c>
      <c r="J116" s="148">
        <v>0.55073820565587805</v>
      </c>
      <c r="K116" s="148">
        <v>0.87810234234755702</v>
      </c>
      <c r="L116" s="148">
        <v>0.96651042473485305</v>
      </c>
      <c r="M116" s="148">
        <v>1</v>
      </c>
      <c r="N116" s="148">
        <v>0.74807008556843302</v>
      </c>
      <c r="O116" s="150">
        <v>0.99704776189545896</v>
      </c>
    </row>
    <row r="117" spans="2:15">
      <c r="B117" s="181"/>
      <c r="C117" s="165" t="s">
        <v>100</v>
      </c>
      <c r="D117" s="162">
        <v>-0.57542275007382804</v>
      </c>
      <c r="E117" s="148">
        <v>0.20893793170314101</v>
      </c>
      <c r="F117" s="150">
        <v>0.72112164987754002</v>
      </c>
      <c r="G117" s="148">
        <v>0.854572295635464</v>
      </c>
      <c r="H117" s="148">
        <v>0.51838234640291603</v>
      </c>
      <c r="I117" s="148">
        <v>0.95913318650413504</v>
      </c>
      <c r="J117" s="148">
        <v>0.319837696478874</v>
      </c>
      <c r="K117" s="148">
        <v>0.43020733537696298</v>
      </c>
      <c r="L117" s="148">
        <v>0.56745642863227497</v>
      </c>
      <c r="M117" s="148">
        <v>0.74807008556843302</v>
      </c>
      <c r="N117" s="148">
        <v>1</v>
      </c>
      <c r="O117" s="150">
        <v>0.72210494621243404</v>
      </c>
    </row>
    <row r="118" spans="2:15" ht="15" thickBot="1">
      <c r="B118" s="181"/>
      <c r="C118" s="166" t="s">
        <v>139</v>
      </c>
      <c r="D118" s="163">
        <v>-0.297198590068177</v>
      </c>
      <c r="E118" s="164">
        <v>-0.52552801981960795</v>
      </c>
      <c r="F118" s="152">
        <v>5.5870262457199497E-2</v>
      </c>
      <c r="G118" s="164">
        <v>0.25506073279309999</v>
      </c>
      <c r="H118" s="164">
        <v>0.96997992679203204</v>
      </c>
      <c r="I118" s="164">
        <v>0.83177946745123399</v>
      </c>
      <c r="J118" s="164">
        <v>0.72077165734281701</v>
      </c>
      <c r="K118" s="164">
        <v>0.90768012707644896</v>
      </c>
      <c r="L118" s="164">
        <v>0.975991653521326</v>
      </c>
      <c r="M118" s="164">
        <v>0.99704776189545896</v>
      </c>
      <c r="N118" s="164">
        <v>0.72210494621243404</v>
      </c>
      <c r="O118" s="152">
        <v>1</v>
      </c>
    </row>
    <row r="119" spans="2:15">
      <c r="B119" s="181"/>
    </row>
    <row r="120" spans="2:15" ht="15" thickBot="1">
      <c r="B120" s="181"/>
    </row>
    <row r="121" spans="2:15" ht="15" thickBot="1">
      <c r="B121" s="181"/>
      <c r="C121" s="174" t="s">
        <v>202</v>
      </c>
      <c r="D121" s="170" t="s">
        <v>168</v>
      </c>
      <c r="E121" s="171" t="s">
        <v>3</v>
      </c>
      <c r="F121" s="153" t="s">
        <v>2</v>
      </c>
      <c r="G121" s="171" t="s">
        <v>172</v>
      </c>
      <c r="H121" s="171" t="s">
        <v>84</v>
      </c>
      <c r="I121" s="171" t="s">
        <v>131</v>
      </c>
      <c r="J121" s="171" t="s">
        <v>44</v>
      </c>
      <c r="K121" s="171" t="s">
        <v>45</v>
      </c>
      <c r="L121" s="171" t="s">
        <v>141</v>
      </c>
      <c r="M121" s="171" t="s">
        <v>134</v>
      </c>
      <c r="N121" s="171" t="s">
        <v>100</v>
      </c>
      <c r="O121" s="153" t="s">
        <v>139</v>
      </c>
    </row>
    <row r="122" spans="2:15">
      <c r="B122" s="181"/>
      <c r="C122" s="165" t="s">
        <v>168</v>
      </c>
      <c r="D122" s="162"/>
      <c r="E122" s="148">
        <v>0.46800400849815699</v>
      </c>
      <c r="F122" s="150">
        <v>0.93616103232895898</v>
      </c>
      <c r="G122" s="148">
        <v>0.79094208678969802</v>
      </c>
      <c r="H122" s="148">
        <v>0.188675282879881</v>
      </c>
      <c r="I122" s="148"/>
      <c r="J122" s="148">
        <v>0.49507878414199302</v>
      </c>
      <c r="K122" s="148">
        <v>9.5990246388250003E-2</v>
      </c>
      <c r="L122" s="148">
        <v>0.84389147632585704</v>
      </c>
      <c r="M122" s="148">
        <v>0.83011040696330396</v>
      </c>
      <c r="N122" s="148">
        <v>0.60967507757397099</v>
      </c>
      <c r="O122" s="150">
        <v>0.80789531785693602</v>
      </c>
    </row>
    <row r="123" spans="2:15">
      <c r="B123" s="181"/>
      <c r="C123" s="165" t="s">
        <v>3</v>
      </c>
      <c r="D123" s="162">
        <v>0.46800400849815699</v>
      </c>
      <c r="E123" s="148"/>
      <c r="F123" s="150">
        <v>9.4493376306833604E-2</v>
      </c>
      <c r="G123" s="148">
        <v>0.17807856728133001</v>
      </c>
      <c r="H123" s="148">
        <v>0.29718855078858503</v>
      </c>
      <c r="I123" s="148">
        <v>0.93671815333377195</v>
      </c>
      <c r="J123" s="148">
        <v>0.55447883223704597</v>
      </c>
      <c r="K123" s="148">
        <v>0.35240827789919998</v>
      </c>
      <c r="L123" s="148">
        <v>0.33543576127054697</v>
      </c>
      <c r="M123" s="148">
        <v>0.48113022191176802</v>
      </c>
      <c r="N123" s="148">
        <v>0.79106206829685899</v>
      </c>
      <c r="O123" s="150">
        <v>0.47447198018039199</v>
      </c>
    </row>
    <row r="124" spans="2:15" ht="15" thickBot="1">
      <c r="B124" s="181"/>
      <c r="C124" s="165" t="s">
        <v>2</v>
      </c>
      <c r="D124" s="162">
        <v>0.93616103232895898</v>
      </c>
      <c r="E124" s="148">
        <v>9.4493376306833604E-2</v>
      </c>
      <c r="F124" s="150"/>
      <c r="G124" s="148">
        <v>9.4050148923024105E-3</v>
      </c>
      <c r="H124" s="148">
        <v>0.75440962262967304</v>
      </c>
      <c r="I124" s="148">
        <v>0.52069977445099802</v>
      </c>
      <c r="J124" s="148">
        <v>0.840732864584121</v>
      </c>
      <c r="K124" s="148">
        <v>0.68001352245205304</v>
      </c>
      <c r="L124" s="148">
        <v>0.80751229327742902</v>
      </c>
      <c r="M124" s="148">
        <v>0.89019244085373495</v>
      </c>
      <c r="N124" s="148">
        <v>0.16919901891363201</v>
      </c>
      <c r="O124" s="150">
        <v>0.92890079827140004</v>
      </c>
    </row>
    <row r="125" spans="2:15">
      <c r="B125" s="181"/>
      <c r="C125" s="167" t="s">
        <v>172</v>
      </c>
      <c r="D125" s="168">
        <v>0.79094208678969802</v>
      </c>
      <c r="E125" s="169">
        <v>0.17807856728133001</v>
      </c>
      <c r="F125" s="157">
        <v>9.4050148923024105E-3</v>
      </c>
      <c r="G125" s="169"/>
      <c r="H125" s="169">
        <v>0.83454277237762298</v>
      </c>
      <c r="I125" s="169">
        <v>0.65032223095893205</v>
      </c>
      <c r="J125" s="169">
        <v>0.68123858771391599</v>
      </c>
      <c r="K125" s="169">
        <v>0.98277334494265001</v>
      </c>
      <c r="L125" s="169">
        <v>0.95811521601058103</v>
      </c>
      <c r="M125" s="169">
        <v>0.72969342039895602</v>
      </c>
      <c r="N125" s="169">
        <v>0.14542770436452801</v>
      </c>
      <c r="O125" s="157">
        <v>0.74493926720689996</v>
      </c>
    </row>
    <row r="126" spans="2:15">
      <c r="B126" s="181"/>
      <c r="C126" s="165" t="s">
        <v>84</v>
      </c>
      <c r="D126" s="162">
        <v>0.188675282879881</v>
      </c>
      <c r="E126" s="148">
        <v>0.29718855078858503</v>
      </c>
      <c r="F126" s="150">
        <v>0.75440962262967304</v>
      </c>
      <c r="G126" s="148">
        <v>0.83454277237762298</v>
      </c>
      <c r="H126" s="148"/>
      <c r="I126" s="148">
        <v>0.54238204542796997</v>
      </c>
      <c r="J126" s="148">
        <v>5.43280049343043E-3</v>
      </c>
      <c r="K126" s="148">
        <v>1.51910368162792E-2</v>
      </c>
      <c r="L126" s="148">
        <v>1.28609547600768E-3</v>
      </c>
      <c r="M126" s="148">
        <v>3.4210478728964003E-2</v>
      </c>
      <c r="N126" s="148">
        <v>0.48161765359708297</v>
      </c>
      <c r="O126" s="150">
        <v>3.0020073207967801E-2</v>
      </c>
    </row>
    <row r="127" spans="2:15">
      <c r="B127" s="181"/>
      <c r="C127" s="165" t="s">
        <v>131</v>
      </c>
      <c r="D127" s="162"/>
      <c r="E127" s="148">
        <v>0.93671815333377195</v>
      </c>
      <c r="F127" s="150">
        <v>0.52069977445099802</v>
      </c>
      <c r="G127" s="148">
        <v>0.65032223095893205</v>
      </c>
      <c r="H127" s="148">
        <v>0.54238204542796997</v>
      </c>
      <c r="I127" s="148"/>
      <c r="J127" s="148">
        <v>0.74513774768030006</v>
      </c>
      <c r="K127" s="148">
        <v>0.4460038100109</v>
      </c>
      <c r="L127" s="148">
        <v>0.29521887308831601</v>
      </c>
      <c r="M127" s="148">
        <v>0.138727343795677</v>
      </c>
      <c r="N127" s="148">
        <v>4.0866813495865302E-2</v>
      </c>
      <c r="O127" s="150">
        <v>0.16822053254876601</v>
      </c>
    </row>
    <row r="128" spans="2:15">
      <c r="B128" s="181"/>
      <c r="C128" s="165" t="s">
        <v>44</v>
      </c>
      <c r="D128" s="162">
        <v>0.49507878414199302</v>
      </c>
      <c r="E128" s="148">
        <v>0.55447883223704597</v>
      </c>
      <c r="F128" s="150">
        <v>0.840732864584121</v>
      </c>
      <c r="G128" s="148">
        <v>0.68123858771391599</v>
      </c>
      <c r="H128" s="148">
        <v>5.43280049343043E-3</v>
      </c>
      <c r="I128" s="148">
        <v>0.74513774768030006</v>
      </c>
      <c r="J128" s="148"/>
      <c r="K128" s="148">
        <v>5.99243522949729E-2</v>
      </c>
      <c r="L128" s="148">
        <v>0.15431607551924201</v>
      </c>
      <c r="M128" s="148">
        <v>0.25741560211544101</v>
      </c>
      <c r="N128" s="148">
        <v>0.59982364174305203</v>
      </c>
      <c r="O128" s="150">
        <v>0.16950783236671299</v>
      </c>
    </row>
    <row r="129" spans="2:15">
      <c r="B129" s="181"/>
      <c r="C129" s="165" t="s">
        <v>45</v>
      </c>
      <c r="D129" s="162">
        <v>9.5990246388250003E-2</v>
      </c>
      <c r="E129" s="148">
        <v>0.35240827789919998</v>
      </c>
      <c r="F129" s="150">
        <v>0.68001352245205304</v>
      </c>
      <c r="G129" s="148">
        <v>0.98277334494265001</v>
      </c>
      <c r="H129" s="148">
        <v>1.51910368162792E-2</v>
      </c>
      <c r="I129" s="148">
        <v>0.4460038100109</v>
      </c>
      <c r="J129" s="148">
        <v>5.99243522949729E-2</v>
      </c>
      <c r="K129" s="148"/>
      <c r="L129" s="148">
        <v>9.6077011648399799E-3</v>
      </c>
      <c r="M129" s="148">
        <v>5.0144381656999401E-2</v>
      </c>
      <c r="N129" s="148">
        <v>0.46964253698451502</v>
      </c>
      <c r="O129" s="150">
        <v>3.3202388422647201E-2</v>
      </c>
    </row>
    <row r="130" spans="2:15">
      <c r="B130" s="181"/>
      <c r="C130" s="165" t="s">
        <v>141</v>
      </c>
      <c r="D130" s="162">
        <v>0.84389147632585704</v>
      </c>
      <c r="E130" s="148">
        <v>0.33543576127054697</v>
      </c>
      <c r="F130" s="150">
        <v>0.80751229327742902</v>
      </c>
      <c r="G130" s="148">
        <v>0.95811521601058103</v>
      </c>
      <c r="H130" s="148">
        <v>1.28609547600768E-3</v>
      </c>
      <c r="I130" s="148">
        <v>0.29521887308831601</v>
      </c>
      <c r="J130" s="148">
        <v>0.15431607551924201</v>
      </c>
      <c r="K130" s="148">
        <v>9.6077011648399799E-3</v>
      </c>
      <c r="L130" s="148"/>
      <c r="M130" s="148">
        <v>7.3198902327208503E-3</v>
      </c>
      <c r="N130" s="148">
        <v>0.31839729364823599</v>
      </c>
      <c r="O130" s="150">
        <v>4.4494571129161699E-3</v>
      </c>
    </row>
    <row r="131" spans="2:15">
      <c r="B131" s="181"/>
      <c r="C131" s="165" t="s">
        <v>134</v>
      </c>
      <c r="D131" s="162">
        <v>0.83011040696330396</v>
      </c>
      <c r="E131" s="148">
        <v>0.48113022191176802</v>
      </c>
      <c r="F131" s="150">
        <v>0.89019244085373495</v>
      </c>
      <c r="G131" s="148">
        <v>0.72969342039895602</v>
      </c>
      <c r="H131" s="148">
        <v>3.4210478728964003E-2</v>
      </c>
      <c r="I131" s="148">
        <v>0.138727343795677</v>
      </c>
      <c r="J131" s="148">
        <v>0.25741560211544101</v>
      </c>
      <c r="K131" s="148">
        <v>5.0144381656999401E-2</v>
      </c>
      <c r="L131" s="148">
        <v>7.3198902327208503E-3</v>
      </c>
      <c r="M131" s="148"/>
      <c r="N131" s="148">
        <v>0.14592160988873201</v>
      </c>
      <c r="O131" s="150">
        <v>1.92472423630399E-4</v>
      </c>
    </row>
    <row r="132" spans="2:15">
      <c r="B132" s="181"/>
      <c r="C132" s="165" t="s">
        <v>100</v>
      </c>
      <c r="D132" s="162">
        <v>0.60967507757397099</v>
      </c>
      <c r="E132" s="148">
        <v>0.79106206829685899</v>
      </c>
      <c r="F132" s="150">
        <v>0.16919901891363201</v>
      </c>
      <c r="G132" s="148">
        <v>0.14542770436452801</v>
      </c>
      <c r="H132" s="148">
        <v>0.48161765359708297</v>
      </c>
      <c r="I132" s="148">
        <v>4.0866813495865302E-2</v>
      </c>
      <c r="J132" s="148">
        <v>0.59982364174305203</v>
      </c>
      <c r="K132" s="148">
        <v>0.46964253698451502</v>
      </c>
      <c r="L132" s="148">
        <v>0.31839729364823599</v>
      </c>
      <c r="M132" s="148">
        <v>0.14592160988873201</v>
      </c>
      <c r="N132" s="148"/>
      <c r="O132" s="150">
        <v>0.16833228356285801</v>
      </c>
    </row>
    <row r="133" spans="2:15" ht="15" thickBot="1">
      <c r="B133" s="182"/>
      <c r="C133" s="166" t="s">
        <v>139</v>
      </c>
      <c r="D133" s="163">
        <v>0.80789531785693602</v>
      </c>
      <c r="E133" s="164">
        <v>0.47447198018039199</v>
      </c>
      <c r="F133" s="152">
        <v>0.92890079827140004</v>
      </c>
      <c r="G133" s="164">
        <v>0.74493926720689996</v>
      </c>
      <c r="H133" s="164">
        <v>3.0020073207967801E-2</v>
      </c>
      <c r="I133" s="164">
        <v>0.16822053254876601</v>
      </c>
      <c r="J133" s="164">
        <v>0.16950783236671299</v>
      </c>
      <c r="K133" s="164">
        <v>3.3202388422647201E-2</v>
      </c>
      <c r="L133" s="164">
        <v>4.4494571129161699E-3</v>
      </c>
      <c r="M133" s="164">
        <v>1.92472423630399E-4</v>
      </c>
      <c r="N133" s="164">
        <v>0.16833228356285801</v>
      </c>
      <c r="O133" s="152"/>
    </row>
  </sheetData>
  <mergeCells count="4">
    <mergeCell ref="B2:B33"/>
    <mergeCell ref="B36:B73"/>
    <mergeCell ref="B76:B103"/>
    <mergeCell ref="B106:B133"/>
  </mergeCells>
  <conditionalFormatting sqref="D20:Q33">
    <cfRule type="colorScale" priority="8">
      <colorScale>
        <cfvo type="num" val="4.9000000000000002E-2"/>
        <cfvo type="num" val="0.05"/>
        <cfvo type="max"/>
        <color theme="8" tint="0.39997558519241921"/>
        <color rgb="FFFFEFEF"/>
        <color rgb="FFFF7C80"/>
      </colorScale>
    </cfRule>
  </conditionalFormatting>
  <conditionalFormatting sqref="D3:Q16">
    <cfRule type="colorScale" priority="7">
      <colorScale>
        <cfvo type="min"/>
        <cfvo type="num" val="0.8"/>
        <cfvo type="max"/>
        <color rgb="FFF8696B"/>
        <color rgb="FFFCFCFF"/>
        <color rgb="FF5A8AC6"/>
      </colorScale>
    </cfRule>
  </conditionalFormatting>
  <conditionalFormatting sqref="C36:T53">
    <cfRule type="colorScale" priority="6">
      <colorScale>
        <cfvo type="min"/>
        <cfvo type="num" val="0.8"/>
        <cfvo type="max"/>
        <color rgb="FFF8696B"/>
        <color rgb="FFFCFCFF"/>
        <color rgb="FF5A8AC6"/>
      </colorScale>
    </cfRule>
  </conditionalFormatting>
  <conditionalFormatting sqref="D57:T73">
    <cfRule type="colorScale" priority="5">
      <colorScale>
        <cfvo type="num" val="4.9000000000000002E-2"/>
        <cfvo type="percentile" val="0.05"/>
        <cfvo type="max"/>
        <color theme="8" tint="0.39997558519241921"/>
        <color rgb="FFFFEFEF"/>
        <color rgb="FFFF9999"/>
      </colorScale>
    </cfRule>
  </conditionalFormatting>
  <conditionalFormatting sqref="D77:O88">
    <cfRule type="colorScale" priority="4">
      <colorScale>
        <cfvo type="min"/>
        <cfvo type="num" val="0.8"/>
        <cfvo type="max"/>
        <color rgb="FFF8696B"/>
        <color rgb="FFFCFCFF"/>
        <color rgb="FF5A8AC6"/>
      </colorScale>
    </cfRule>
  </conditionalFormatting>
  <conditionalFormatting sqref="D92:O103">
    <cfRule type="colorScale" priority="3">
      <colorScale>
        <cfvo type="num" val="4.9000000000000002E-2"/>
        <cfvo type="num" val="0.05"/>
        <cfvo type="max"/>
        <color theme="8" tint="0.39997558519241921"/>
        <color rgb="FFFFEFEF"/>
        <color rgb="FFFF9999"/>
      </colorScale>
    </cfRule>
  </conditionalFormatting>
  <conditionalFormatting sqref="D107:O118">
    <cfRule type="colorScale" priority="2">
      <colorScale>
        <cfvo type="min"/>
        <cfvo type="num" val="0.8"/>
        <cfvo type="max"/>
        <color rgb="FFF8696B"/>
        <color rgb="FFFCFCFF"/>
        <color rgb="FF5A8AC6"/>
      </colorScale>
    </cfRule>
  </conditionalFormatting>
  <conditionalFormatting sqref="D122:O133">
    <cfRule type="colorScale" priority="1">
      <colorScale>
        <cfvo type="num" val="4.9000000000000002E-2"/>
        <cfvo type="num" val="0.05"/>
        <cfvo type="max"/>
        <color theme="8" tint="0.39997558519241921"/>
        <color rgb="FFFFEFEF"/>
        <color rgb="FFFF9999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32AC-DBDB-4EB0-9CA4-3ED153AEC324}">
  <dimension ref="A1:S99"/>
  <sheetViews>
    <sheetView topLeftCell="D1" zoomScale="70" zoomScaleNormal="70" workbookViewId="0">
      <selection activeCell="S1" sqref="S1:X1048576"/>
    </sheetView>
  </sheetViews>
  <sheetFormatPr defaultRowHeight="14.4"/>
  <cols>
    <col min="2" max="2" width="12.5546875" customWidth="1"/>
    <col min="3" max="3" width="17.6640625" customWidth="1"/>
    <col min="4" max="6" width="20.33203125" customWidth="1"/>
    <col min="7" max="7" width="17.33203125" customWidth="1"/>
    <col min="8" max="8" width="18.77734375" customWidth="1"/>
  </cols>
  <sheetData>
    <row r="1" spans="1:19">
      <c r="A1" s="4"/>
      <c r="B1" s="4"/>
      <c r="C1" s="4"/>
      <c r="D1" s="4"/>
      <c r="E1" s="4"/>
      <c r="F1" s="4"/>
    </row>
    <row r="2" spans="1:19" ht="23.4">
      <c r="A2" s="4"/>
      <c r="B2" s="188" t="s">
        <v>12</v>
      </c>
      <c r="C2" s="188"/>
      <c r="D2" s="188"/>
      <c r="E2" s="188"/>
      <c r="F2" s="188"/>
      <c r="G2" s="188"/>
      <c r="H2" s="188"/>
    </row>
    <row r="3" spans="1:19">
      <c r="A3" s="4"/>
      <c r="B3" s="7" t="s">
        <v>0</v>
      </c>
      <c r="C3" s="100" t="s">
        <v>168</v>
      </c>
      <c r="D3" s="39" t="s">
        <v>82</v>
      </c>
      <c r="E3" s="41" t="s">
        <v>3</v>
      </c>
      <c r="F3" s="184" t="s">
        <v>2</v>
      </c>
      <c r="G3" s="184"/>
      <c r="H3" s="38" t="s">
        <v>109</v>
      </c>
    </row>
    <row r="4" spans="1:19">
      <c r="A4" s="4"/>
      <c r="B4" s="11" t="s">
        <v>4</v>
      </c>
      <c r="C4" s="135">
        <v>0.6067866666666667</v>
      </c>
      <c r="D4" s="136">
        <v>0.52100000000000002</v>
      </c>
      <c r="E4" s="137">
        <v>0.64480000000000004</v>
      </c>
      <c r="F4" s="138">
        <v>0.54949999999999999</v>
      </c>
      <c r="G4" s="36"/>
      <c r="H4" s="140">
        <v>0.46</v>
      </c>
    </row>
    <row r="5" spans="1:19">
      <c r="A5" s="4"/>
      <c r="B5" s="11" t="s">
        <v>5</v>
      </c>
      <c r="C5" s="135">
        <v>1.9781818181818182E-2</v>
      </c>
      <c r="D5" s="136">
        <v>2.3E-2</v>
      </c>
      <c r="E5" s="137">
        <v>2.2099999999999998E-2</v>
      </c>
      <c r="F5" s="138">
        <v>1.3405316489657501E-2</v>
      </c>
      <c r="G5" s="36" t="s">
        <v>11</v>
      </c>
      <c r="H5" s="140">
        <v>0.04</v>
      </c>
      <c r="I5" s="2"/>
      <c r="S5" s="108"/>
    </row>
    <row r="6" spans="1:19">
      <c r="A6" s="4"/>
      <c r="B6" s="11" t="s">
        <v>6</v>
      </c>
      <c r="C6" s="135">
        <v>0.12972666666666666</v>
      </c>
      <c r="D6" s="136">
        <v>0.13100000000000001</v>
      </c>
      <c r="E6" s="137">
        <v>0.1283</v>
      </c>
      <c r="F6" s="138">
        <v>0.14663605851169501</v>
      </c>
      <c r="G6" s="36" t="s">
        <v>11</v>
      </c>
      <c r="H6" s="140">
        <v>0.1</v>
      </c>
    </row>
    <row r="7" spans="1:19">
      <c r="A7" s="4"/>
      <c r="B7" s="11" t="s">
        <v>7</v>
      </c>
      <c r="C7" s="135">
        <v>0.11024444444444444</v>
      </c>
      <c r="D7" s="136">
        <v>8.1000000000000003E-2</v>
      </c>
      <c r="E7" s="137">
        <v>9.5263780079051369E-2</v>
      </c>
      <c r="F7" s="138">
        <v>7.46E-2</v>
      </c>
      <c r="G7" s="36"/>
      <c r="H7" s="140">
        <v>0.15</v>
      </c>
    </row>
    <row r="8" spans="1:19">
      <c r="A8" s="4"/>
      <c r="B8" s="11" t="s">
        <v>8</v>
      </c>
      <c r="C8" s="135">
        <v>1.6280000000000003E-2</v>
      </c>
      <c r="D8" s="136">
        <v>0.187</v>
      </c>
      <c r="E8" s="139">
        <v>0.09</v>
      </c>
      <c r="F8" s="136">
        <v>4.0000000000000001E-3</v>
      </c>
      <c r="G8" s="36"/>
      <c r="H8" s="140">
        <v>0.15</v>
      </c>
    </row>
    <row r="9" spans="1:19">
      <c r="A9" s="4"/>
      <c r="B9" s="4"/>
      <c r="C9" s="4"/>
      <c r="D9" s="4"/>
      <c r="E9" s="4"/>
      <c r="F9" s="4"/>
    </row>
    <row r="10" spans="1:19">
      <c r="A10" s="4"/>
      <c r="B10" s="5" t="s">
        <v>9</v>
      </c>
      <c r="C10" s="103" t="s">
        <v>169</v>
      </c>
      <c r="D10" s="4" t="s">
        <v>10</v>
      </c>
      <c r="E10" s="4" t="s">
        <v>83</v>
      </c>
      <c r="F10" s="4" t="s">
        <v>43</v>
      </c>
      <c r="G10" s="4"/>
      <c r="H10" s="4" t="s">
        <v>110</v>
      </c>
    </row>
    <row r="11" spans="1:19">
      <c r="A11" s="4"/>
      <c r="B11" s="4"/>
      <c r="C11" s="4"/>
      <c r="D11" s="4"/>
      <c r="F11" s="4"/>
    </row>
    <row r="12" spans="1:19">
      <c r="D12" s="1"/>
    </row>
    <row r="13" spans="1:19">
      <c r="D13" s="1"/>
      <c r="S13" s="108"/>
    </row>
    <row r="14" spans="1:19">
      <c r="D14" s="1"/>
    </row>
    <row r="15" spans="1:19" ht="23.4">
      <c r="B15" s="185" t="s">
        <v>20</v>
      </c>
      <c r="C15" s="185"/>
      <c r="D15" s="185"/>
      <c r="E15" s="185"/>
      <c r="F15" s="185"/>
    </row>
    <row r="16" spans="1:19">
      <c r="B16" s="11" t="s">
        <v>21</v>
      </c>
      <c r="C16" s="100" t="s">
        <v>168</v>
      </c>
      <c r="D16" s="37" t="s">
        <v>1</v>
      </c>
      <c r="E16" s="37" t="s">
        <v>3</v>
      </c>
      <c r="F16" s="40" t="s">
        <v>96</v>
      </c>
    </row>
    <row r="17" spans="2:6">
      <c r="B17" s="17" t="s">
        <v>22</v>
      </c>
      <c r="C17" s="101">
        <v>0.109</v>
      </c>
      <c r="D17" s="42">
        <v>0.11994814644872114</v>
      </c>
      <c r="E17" s="43">
        <v>0.13587537112387865</v>
      </c>
      <c r="F17" s="45">
        <v>0.12019944833439422</v>
      </c>
    </row>
    <row r="18" spans="2:6">
      <c r="B18" s="17" t="s">
        <v>23</v>
      </c>
      <c r="C18" s="101">
        <v>5.0999999999999997E-2</v>
      </c>
      <c r="D18" s="42">
        <v>5.9135501787233542E-2</v>
      </c>
      <c r="E18" s="43">
        <v>5.3964400080145837E-2</v>
      </c>
      <c r="F18" s="45">
        <v>5.2302143008699342E-2</v>
      </c>
    </row>
    <row r="19" spans="2:6">
      <c r="B19" s="17" t="s">
        <v>24</v>
      </c>
      <c r="C19" s="101">
        <v>5.1999999999999998E-2</v>
      </c>
      <c r="D19" s="42">
        <v>3.941749053633524E-2</v>
      </c>
      <c r="E19" s="43">
        <v>4.1090535005295907E-2</v>
      </c>
      <c r="F19" s="45">
        <v>4.3496711224273281E-2</v>
      </c>
    </row>
    <row r="20" spans="2:6">
      <c r="B20" s="17" t="s">
        <v>25</v>
      </c>
      <c r="C20" s="101">
        <v>5.1999999999999998E-2</v>
      </c>
      <c r="D20" s="42">
        <v>5.9811918526573568E-2</v>
      </c>
      <c r="E20" s="43">
        <v>5.3646042032905912E-2</v>
      </c>
      <c r="F20" s="45">
        <v>4.3496711224273281E-2</v>
      </c>
    </row>
    <row r="21" spans="2:6">
      <c r="B21" s="17" t="s">
        <v>26</v>
      </c>
      <c r="C21" s="101">
        <v>1.7000000000000001E-2</v>
      </c>
      <c r="D21" s="42">
        <v>1.5100568204577749E-2</v>
      </c>
      <c r="E21" s="42">
        <v>1.0087769374104419E-2</v>
      </c>
      <c r="F21" s="45">
        <v>1.0184595798854232E-2</v>
      </c>
    </row>
    <row r="22" spans="2:6">
      <c r="B22" s="17" t="s">
        <v>27</v>
      </c>
      <c r="C22" s="101">
        <v>5.8000000000000003E-2</v>
      </c>
      <c r="D22" s="44">
        <v>4.8380784497818144E-2</v>
      </c>
      <c r="E22" s="44">
        <v>4.5509213357641368E-2</v>
      </c>
      <c r="F22" s="45">
        <v>5.2938680246127731E-2</v>
      </c>
    </row>
    <row r="23" spans="2:6">
      <c r="B23" s="17" t="s">
        <v>28</v>
      </c>
      <c r="C23" s="101">
        <v>5.8000000000000003E-2</v>
      </c>
      <c r="D23" s="44">
        <v>5.8715443903442473E-2</v>
      </c>
      <c r="E23" s="44">
        <v>7.3158982575007567E-2</v>
      </c>
      <c r="F23" s="45">
        <v>5.2938680246127731E-2</v>
      </c>
    </row>
    <row r="24" spans="2:6">
      <c r="B24" s="17" t="s">
        <v>29</v>
      </c>
      <c r="C24" s="101">
        <v>8.2000000000000003E-2</v>
      </c>
      <c r="D24" s="44">
        <v>0.10406007472650608</v>
      </c>
      <c r="E24" s="44">
        <v>9.2903166110579569E-2</v>
      </c>
      <c r="F24" s="45">
        <v>0.11043921069382558</v>
      </c>
    </row>
    <row r="25" spans="2:6">
      <c r="B25" s="17" t="s">
        <v>30</v>
      </c>
      <c r="C25" s="101">
        <v>1.7999999999999999E-2</v>
      </c>
      <c r="D25" s="44">
        <v>1.7089560816293908E-2</v>
      </c>
      <c r="E25" s="44">
        <v>1.7319024633954763E-2</v>
      </c>
      <c r="F25" s="45">
        <v>2.0157012518565668E-2</v>
      </c>
    </row>
    <row r="26" spans="2:6">
      <c r="B26" s="17" t="s">
        <v>31</v>
      </c>
      <c r="C26" s="101">
        <v>0.05</v>
      </c>
      <c r="D26" s="44">
        <v>3.8429119045062139E-2</v>
      </c>
      <c r="E26" s="44">
        <v>4.8087215734222997E-2</v>
      </c>
      <c r="F26" s="45">
        <v>4.625503925312964E-2</v>
      </c>
    </row>
    <row r="27" spans="2:6">
      <c r="B27" s="17" t="s">
        <v>32</v>
      </c>
      <c r="C27" s="101">
        <v>7.3999999999999996E-2</v>
      </c>
      <c r="D27" s="44">
        <v>7.3914744242676592E-2</v>
      </c>
      <c r="E27" s="44">
        <v>7.7443711072965632E-2</v>
      </c>
      <c r="F27" s="45">
        <v>8.1476766390833857E-2</v>
      </c>
    </row>
    <row r="28" spans="2:6">
      <c r="B28" s="17" t="s">
        <v>33</v>
      </c>
      <c r="C28" s="101">
        <v>0.06</v>
      </c>
      <c r="D28" s="44">
        <v>4.6116796050620704E-2</v>
      </c>
      <c r="E28" s="44">
        <v>5.9856626575826369E-2</v>
      </c>
      <c r="F28" s="45">
        <v>4.7528113727986418E-2</v>
      </c>
    </row>
    <row r="29" spans="2:6">
      <c r="B29" s="17" t="s">
        <v>34</v>
      </c>
      <c r="C29" s="101">
        <v>2.5999999999999999E-2</v>
      </c>
      <c r="D29" s="44">
        <v>1.8275606605821629E-2</v>
      </c>
      <c r="E29" s="44">
        <v>2.0028576664908378E-2</v>
      </c>
      <c r="F29" s="45">
        <v>2.5249310417992783E-2</v>
      </c>
    </row>
    <row r="30" spans="2:6">
      <c r="B30" s="17" t="s">
        <v>35</v>
      </c>
      <c r="C30" s="101">
        <v>3.5000000000000003E-2</v>
      </c>
      <c r="D30" s="44">
        <v>4.0733260084092546E-2</v>
      </c>
      <c r="E30" s="44">
        <v>3.3192465253377906E-2</v>
      </c>
      <c r="F30" s="45">
        <v>3.0659876936134093E-2</v>
      </c>
    </row>
    <row r="31" spans="2:6">
      <c r="B31" s="17" t="s">
        <v>36</v>
      </c>
      <c r="C31" s="101">
        <v>4.1000000000000002E-2</v>
      </c>
      <c r="D31" s="44">
        <v>3.6850813319935415E-2</v>
      </c>
      <c r="E31" s="44">
        <v>3.8210352180348725E-2</v>
      </c>
      <c r="F31" s="45">
        <v>4.4557606619987269E-2</v>
      </c>
    </row>
    <row r="32" spans="2:6">
      <c r="B32" s="17" t="s">
        <v>37</v>
      </c>
      <c r="C32" s="101">
        <v>4.9000000000000002E-2</v>
      </c>
      <c r="D32" s="44">
        <v>8.5738138207031009E-2</v>
      </c>
      <c r="E32" s="44">
        <v>4.5684555904826986E-2</v>
      </c>
      <c r="F32" s="45">
        <v>5.6651814131126674E-2</v>
      </c>
    </row>
    <row r="33" spans="2:9">
      <c r="B33" s="17" t="s">
        <v>38</v>
      </c>
      <c r="C33" s="101">
        <v>5.2999999999999999E-2</v>
      </c>
      <c r="D33" s="44">
        <v>5.1209997891587394E-2</v>
      </c>
      <c r="E33" s="44">
        <v>4.7859141265501545E-2</v>
      </c>
      <c r="F33" s="45">
        <v>6.1850201570125184E-2</v>
      </c>
    </row>
    <row r="34" spans="2:9">
      <c r="B34" s="17" t="s">
        <v>39</v>
      </c>
      <c r="C34" s="101">
        <v>1.0999999999999999E-2</v>
      </c>
      <c r="D34" s="44">
        <v>1.2690903065549384E-2</v>
      </c>
      <c r="E34" s="44">
        <v>1.1804694685639782E-2</v>
      </c>
      <c r="F34" s="45">
        <v>1.4852535539995756E-3</v>
      </c>
    </row>
    <row r="35" spans="2:9">
      <c r="B35" s="17" t="s">
        <v>40</v>
      </c>
      <c r="C35" s="101">
        <v>2.9000000000000001E-2</v>
      </c>
      <c r="D35" s="44">
        <v>1.2830297421088903E-2</v>
      </c>
      <c r="E35" s="44">
        <v>2.2245563317666323E-2</v>
      </c>
      <c r="F35" s="45">
        <v>2.7477190748992148E-2</v>
      </c>
    </row>
    <row r="36" spans="2:9">
      <c r="B36" s="17" t="s">
        <v>41</v>
      </c>
      <c r="C36" s="101">
        <v>7.4999999999999997E-2</v>
      </c>
      <c r="D36" s="44">
        <v>6.1550834619032178E-2</v>
      </c>
      <c r="E36" s="44">
        <v>7.2032593051201174E-2</v>
      </c>
      <c r="F36" s="45">
        <v>7.0655633354551245E-2</v>
      </c>
    </row>
    <row r="37" spans="2:9">
      <c r="D37" s="46"/>
      <c r="E37" s="46"/>
      <c r="F37" s="46"/>
    </row>
    <row r="38" spans="2:9">
      <c r="B38" s="5" t="s">
        <v>9</v>
      </c>
      <c r="C38" s="103" t="s">
        <v>169</v>
      </c>
      <c r="D38" s="46" t="s">
        <v>10</v>
      </c>
      <c r="E38" s="46" t="s">
        <v>42</v>
      </c>
      <c r="F38" s="46" t="s">
        <v>97</v>
      </c>
    </row>
    <row r="39" spans="2:9">
      <c r="D39" s="19"/>
      <c r="F39" s="23"/>
    </row>
    <row r="43" spans="2:9" ht="23.4">
      <c r="B43" s="188" t="s">
        <v>153</v>
      </c>
      <c r="C43" s="188"/>
      <c r="D43" s="188"/>
      <c r="E43" s="188"/>
      <c r="F43" s="188"/>
      <c r="G43" s="188"/>
      <c r="I43" s="21"/>
    </row>
    <row r="44" spans="2:9">
      <c r="B44" s="51"/>
      <c r="C44" s="100" t="s">
        <v>168</v>
      </c>
      <c r="D44" s="51" t="s">
        <v>155</v>
      </c>
      <c r="E44" s="51" t="s">
        <v>156</v>
      </c>
      <c r="F44" s="51" t="s">
        <v>157</v>
      </c>
      <c r="G44" s="51" t="s">
        <v>158</v>
      </c>
    </row>
    <row r="45" spans="2:9">
      <c r="B45" s="57" t="s">
        <v>105</v>
      </c>
      <c r="C45" s="57">
        <v>0.248</v>
      </c>
      <c r="D45" s="76">
        <v>0.22832980972515857</v>
      </c>
      <c r="E45" s="57">
        <v>0.25700000000000001</v>
      </c>
      <c r="F45" s="57">
        <v>0.25</v>
      </c>
      <c r="G45" s="57">
        <v>0.246</v>
      </c>
    </row>
    <row r="46" spans="2:9">
      <c r="B46" s="57" t="s">
        <v>106</v>
      </c>
      <c r="C46" s="57">
        <v>0.21199999999999999</v>
      </c>
      <c r="D46" s="76">
        <v>0.23467230443974632</v>
      </c>
      <c r="E46" s="57">
        <v>0.20799999999999999</v>
      </c>
      <c r="F46" s="57">
        <v>0.20699999999999999</v>
      </c>
      <c r="G46" s="57">
        <v>0.20799999999999999</v>
      </c>
    </row>
    <row r="47" spans="2:9">
      <c r="B47" s="57" t="s">
        <v>104</v>
      </c>
      <c r="C47" s="57">
        <v>0.219</v>
      </c>
      <c r="D47" s="76">
        <v>0.2536997885835095</v>
      </c>
      <c r="E47" s="57">
        <v>0.222</v>
      </c>
      <c r="F47" s="57">
        <v>0.22600000000000001</v>
      </c>
      <c r="G47" s="57">
        <v>0.22600000000000001</v>
      </c>
    </row>
    <row r="48" spans="2:9">
      <c r="B48" s="57" t="s">
        <v>107</v>
      </c>
      <c r="C48" s="57">
        <v>0.32100000000000001</v>
      </c>
      <c r="D48" s="76">
        <v>0.28329809725158567</v>
      </c>
      <c r="E48" s="57">
        <v>0.313</v>
      </c>
      <c r="F48" s="57">
        <v>0.317</v>
      </c>
      <c r="G48" s="57">
        <v>0.32</v>
      </c>
    </row>
    <row r="49" spans="2:10">
      <c r="C49" s="102"/>
    </row>
    <row r="50" spans="2:10">
      <c r="B50" s="5" t="s">
        <v>9</v>
      </c>
      <c r="C50" s="103" t="s">
        <v>169</v>
      </c>
      <c r="D50" t="s">
        <v>159</v>
      </c>
      <c r="E50" s="4" t="s">
        <v>162</v>
      </c>
      <c r="F50" s="4" t="s">
        <v>162</v>
      </c>
      <c r="G50" s="4" t="s">
        <v>162</v>
      </c>
    </row>
    <row r="51" spans="2:10">
      <c r="C51" s="102"/>
      <c r="D51" s="24"/>
      <c r="E51" s="24"/>
      <c r="F51" s="24"/>
      <c r="G51" s="24"/>
    </row>
    <row r="52" spans="2:10">
      <c r="C52" s="102"/>
    </row>
    <row r="55" spans="2:10" ht="23.4">
      <c r="B55" s="187" t="s">
        <v>57</v>
      </c>
      <c r="C55" s="187"/>
      <c r="D55" s="187"/>
      <c r="E55" s="187"/>
      <c r="F55" s="96"/>
      <c r="G55" s="96"/>
      <c r="H55" s="96"/>
      <c r="I55" s="96"/>
      <c r="J55" s="96"/>
    </row>
    <row r="56" spans="2:10">
      <c r="B56" s="183" t="s">
        <v>3</v>
      </c>
      <c r="C56" s="183"/>
      <c r="D56" s="183"/>
      <c r="E56" s="183"/>
      <c r="F56" s="4"/>
      <c r="I56" s="77"/>
      <c r="J56" s="77"/>
    </row>
    <row r="57" spans="2:10">
      <c r="B57" s="9" t="s">
        <v>67</v>
      </c>
      <c r="C57" s="9" t="s">
        <v>66</v>
      </c>
      <c r="D57" s="9" t="s">
        <v>65</v>
      </c>
      <c r="E57" s="9" t="s">
        <v>64</v>
      </c>
    </row>
    <row r="58" spans="2:10">
      <c r="B58" s="9" t="s">
        <v>63</v>
      </c>
      <c r="C58" s="9">
        <v>6.19</v>
      </c>
      <c r="D58" s="9">
        <v>6.55</v>
      </c>
      <c r="E58" s="9">
        <v>6.8</v>
      </c>
    </row>
    <row r="59" spans="2:10">
      <c r="B59" s="81" t="s">
        <v>75</v>
      </c>
      <c r="C59" s="81">
        <v>7.66</v>
      </c>
      <c r="D59" s="81">
        <v>7.39</v>
      </c>
      <c r="E59" s="81">
        <v>7.54</v>
      </c>
      <c r="F59" s="46"/>
    </row>
    <row r="60" spans="2:10">
      <c r="B60" s="81" t="s">
        <v>74</v>
      </c>
      <c r="C60" s="81">
        <v>8.65</v>
      </c>
      <c r="D60" s="81">
        <v>8.35</v>
      </c>
      <c r="E60" s="81">
        <v>8.52</v>
      </c>
      <c r="F60" s="46"/>
    </row>
    <row r="61" spans="2:10">
      <c r="B61" s="81" t="s">
        <v>62</v>
      </c>
      <c r="C61" s="81">
        <v>2.82</v>
      </c>
      <c r="D61" s="81">
        <v>2.99</v>
      </c>
      <c r="E61" s="81">
        <v>3.13</v>
      </c>
      <c r="F61" s="46"/>
    </row>
    <row r="62" spans="2:10">
      <c r="B62" s="81" t="s">
        <v>73</v>
      </c>
      <c r="C62" s="81">
        <v>24.33</v>
      </c>
      <c r="D62" s="81">
        <v>24.33</v>
      </c>
      <c r="E62" s="81">
        <v>22.3</v>
      </c>
      <c r="F62" s="46"/>
    </row>
    <row r="63" spans="2:10">
      <c r="B63" s="81" t="s">
        <v>72</v>
      </c>
      <c r="C63" s="81">
        <v>0.52</v>
      </c>
      <c r="D63" s="81">
        <v>0.55000000000000004</v>
      </c>
      <c r="E63" s="81">
        <v>0.56000000000000005</v>
      </c>
      <c r="F63" s="46"/>
    </row>
    <row r="64" spans="2:10">
      <c r="B64" s="81" t="s">
        <v>61</v>
      </c>
      <c r="C64" s="81">
        <v>37.96</v>
      </c>
      <c r="D64" s="81">
        <v>37.479999999999997</v>
      </c>
      <c r="E64" s="81">
        <v>38.450000000000003</v>
      </c>
      <c r="F64" s="46"/>
    </row>
    <row r="65" spans="1:8" ht="15.6">
      <c r="B65" s="82" t="s">
        <v>69</v>
      </c>
      <c r="C65" s="81">
        <v>10.71</v>
      </c>
      <c r="D65" s="81">
        <v>11.32</v>
      </c>
      <c r="E65" s="81">
        <v>11.6</v>
      </c>
      <c r="F65" s="46"/>
    </row>
    <row r="66" spans="1:8" ht="15.6">
      <c r="B66" s="82" t="s">
        <v>58</v>
      </c>
      <c r="C66" s="81">
        <v>1.17</v>
      </c>
      <c r="D66" s="81">
        <v>1.04</v>
      </c>
      <c r="E66" s="81">
        <v>1.1100000000000001</v>
      </c>
      <c r="F66" s="46"/>
      <c r="G66" s="46"/>
      <c r="H66" s="4"/>
    </row>
    <row r="67" spans="1:8">
      <c r="G67" s="21"/>
    </row>
    <row r="68" spans="1:8">
      <c r="A68" s="85" t="s">
        <v>166</v>
      </c>
      <c r="B68" s="81" t="s">
        <v>67</v>
      </c>
      <c r="C68" s="81" t="s">
        <v>66</v>
      </c>
      <c r="D68" s="81" t="s">
        <v>65</v>
      </c>
      <c r="E68" s="81" t="s">
        <v>64</v>
      </c>
      <c r="G68" s="21"/>
    </row>
    <row r="69" spans="1:8">
      <c r="B69" s="81" t="s">
        <v>63</v>
      </c>
      <c r="C69" s="81">
        <f>SUM(C58:C59)</f>
        <v>13.850000000000001</v>
      </c>
      <c r="D69" s="81">
        <f>SUM(D58:D59)</f>
        <v>13.94</v>
      </c>
      <c r="E69" s="81">
        <f>SUM(E58:E59)</f>
        <v>14.34</v>
      </c>
      <c r="G69" s="21"/>
    </row>
    <row r="70" spans="1:8">
      <c r="B70" s="81" t="s">
        <v>62</v>
      </c>
      <c r="C70" s="81">
        <f>SUM(C60:C61)</f>
        <v>11.47</v>
      </c>
      <c r="D70" s="81">
        <f>SUM(D60:D61)</f>
        <v>11.34</v>
      </c>
      <c r="E70" s="81">
        <f>SUM(E60:E61)</f>
        <v>11.649999999999999</v>
      </c>
      <c r="H70" s="8"/>
    </row>
    <row r="71" spans="1:8">
      <c r="B71" s="81" t="s">
        <v>61</v>
      </c>
      <c r="C71" s="81">
        <v>37.96</v>
      </c>
      <c r="D71" s="81">
        <v>37.479999999999997</v>
      </c>
      <c r="E71" s="81">
        <v>38.450000000000003</v>
      </c>
      <c r="G71" s="21"/>
    </row>
    <row r="72" spans="1:8">
      <c r="B72" s="81" t="s">
        <v>60</v>
      </c>
      <c r="C72" s="81">
        <f>SUM(C62:C63)</f>
        <v>24.849999999999998</v>
      </c>
      <c r="D72" s="81">
        <f>SUM(D62:D63)</f>
        <v>24.88</v>
      </c>
      <c r="E72" s="81">
        <f>SUM(E62:E63)</f>
        <v>22.86</v>
      </c>
      <c r="G72" s="21"/>
    </row>
    <row r="73" spans="1:8" ht="15.6">
      <c r="B73" s="82" t="s">
        <v>59</v>
      </c>
      <c r="C73" s="81">
        <v>10.71</v>
      </c>
      <c r="D73" s="81">
        <v>11.32</v>
      </c>
      <c r="E73" s="81">
        <v>11.6</v>
      </c>
      <c r="G73" s="21"/>
    </row>
    <row r="74" spans="1:8" ht="15.6">
      <c r="B74" s="82" t="s">
        <v>58</v>
      </c>
      <c r="C74" s="81">
        <v>1.17</v>
      </c>
      <c r="D74" s="81">
        <v>1.04</v>
      </c>
      <c r="E74" s="81">
        <v>1.1100000000000001</v>
      </c>
      <c r="G74" s="21"/>
    </row>
    <row r="77" spans="1:8">
      <c r="B77" s="184" t="s">
        <v>2</v>
      </c>
      <c r="C77" s="184"/>
    </row>
    <row r="78" spans="1:8">
      <c r="B78" s="9" t="s">
        <v>165</v>
      </c>
      <c r="C78" s="9" t="s">
        <v>163</v>
      </c>
    </row>
    <row r="79" spans="1:8">
      <c r="B79" s="84" t="s">
        <v>62</v>
      </c>
      <c r="C79" s="84">
        <v>13</v>
      </c>
    </row>
    <row r="80" spans="1:8">
      <c r="B80" s="83" t="s">
        <v>61</v>
      </c>
      <c r="C80" s="84">
        <v>69</v>
      </c>
    </row>
    <row r="81" spans="2:8">
      <c r="B81" s="83" t="s">
        <v>60</v>
      </c>
      <c r="C81" s="84">
        <v>4</v>
      </c>
    </row>
    <row r="82" spans="2:8">
      <c r="B82" s="83" t="s">
        <v>58</v>
      </c>
      <c r="C82" s="84">
        <v>2</v>
      </c>
    </row>
    <row r="83" spans="2:8">
      <c r="B83" s="83" t="s">
        <v>59</v>
      </c>
      <c r="C83" s="84">
        <v>3</v>
      </c>
    </row>
    <row r="84" spans="2:8">
      <c r="B84" s="83" t="s">
        <v>80</v>
      </c>
      <c r="C84" s="84">
        <v>3</v>
      </c>
    </row>
    <row r="85" spans="2:8">
      <c r="B85" s="83" t="s">
        <v>81</v>
      </c>
      <c r="C85" s="84">
        <v>6</v>
      </c>
    </row>
    <row r="86" spans="2:8">
      <c r="B86" s="46"/>
    </row>
    <row r="88" spans="2:8" ht="21">
      <c r="B88" s="186" t="s">
        <v>164</v>
      </c>
      <c r="C88" s="186"/>
      <c r="D88" s="186"/>
      <c r="E88" s="186"/>
    </row>
    <row r="89" spans="2:8">
      <c r="B89" s="118" t="s">
        <v>165</v>
      </c>
      <c r="C89" s="56" t="s">
        <v>168</v>
      </c>
      <c r="D89" s="98" t="s">
        <v>3</v>
      </c>
      <c r="E89" s="111" t="s">
        <v>2</v>
      </c>
      <c r="F89" s="112"/>
    </row>
    <row r="90" spans="2:8" ht="15.6">
      <c r="B90" s="107" t="s">
        <v>63</v>
      </c>
      <c r="C90" s="121">
        <v>4.7335677224411068</v>
      </c>
      <c r="D90" s="78">
        <f>AVERAGE(C69:E69)</f>
        <v>14.043333333333331</v>
      </c>
      <c r="E90" s="109"/>
    </row>
    <row r="91" spans="2:8" ht="15.6">
      <c r="B91" s="104" t="s">
        <v>62</v>
      </c>
      <c r="C91" s="121">
        <v>2.7076241146148647</v>
      </c>
      <c r="D91" s="78">
        <f>AVERAGE(C70:E70)</f>
        <v>11.486666666666666</v>
      </c>
      <c r="E91" s="78">
        <f>C79</f>
        <v>13</v>
      </c>
      <c r="H91" s="108"/>
    </row>
    <row r="92" spans="2:8" ht="15.6">
      <c r="B92" s="104" t="s">
        <v>61</v>
      </c>
      <c r="C92" s="121">
        <v>28.420450607923513</v>
      </c>
      <c r="D92" s="78">
        <f t="shared" ref="D92:D94" si="0">AVERAGE(C71:E71)</f>
        <v>37.963333333333331</v>
      </c>
      <c r="E92" s="78">
        <f t="shared" ref="E92:E97" si="1">C80</f>
        <v>69</v>
      </c>
      <c r="H92" s="108"/>
    </row>
    <row r="93" spans="2:8" ht="15.6">
      <c r="B93" s="104" t="s">
        <v>60</v>
      </c>
      <c r="C93" s="121">
        <v>29.290760833822571</v>
      </c>
      <c r="D93" s="78">
        <f t="shared" si="0"/>
        <v>24.196666666666669</v>
      </c>
      <c r="E93" s="78">
        <f t="shared" si="1"/>
        <v>4</v>
      </c>
      <c r="H93" s="108"/>
    </row>
    <row r="94" spans="2:8" ht="15.6">
      <c r="B94" s="104" t="s">
        <v>58</v>
      </c>
      <c r="C94" s="121">
        <v>34.847596721197945</v>
      </c>
      <c r="D94" s="78">
        <f t="shared" si="0"/>
        <v>11.21</v>
      </c>
      <c r="E94" s="78">
        <f t="shared" si="1"/>
        <v>2</v>
      </c>
      <c r="H94" s="108"/>
    </row>
    <row r="95" spans="2:8">
      <c r="B95" s="104" t="s">
        <v>59</v>
      </c>
      <c r="C95" s="109"/>
      <c r="D95" s="78">
        <f>AVERAGE(C74:E74)</f>
        <v>1.1066666666666667</v>
      </c>
      <c r="E95" s="78">
        <f t="shared" si="1"/>
        <v>3</v>
      </c>
      <c r="H95" s="108"/>
    </row>
    <row r="96" spans="2:8">
      <c r="B96" s="104" t="s">
        <v>71</v>
      </c>
      <c r="C96" s="109"/>
      <c r="D96" s="78"/>
      <c r="E96" s="78">
        <f t="shared" si="1"/>
        <v>3</v>
      </c>
    </row>
    <row r="97" spans="2:5">
      <c r="B97" s="104" t="s">
        <v>167</v>
      </c>
      <c r="C97" s="109"/>
      <c r="D97" s="78"/>
      <c r="E97" s="78">
        <f t="shared" si="1"/>
        <v>6</v>
      </c>
    </row>
    <row r="98" spans="2:5">
      <c r="C98" s="105"/>
    </row>
    <row r="99" spans="2:5">
      <c r="B99" s="5" t="s">
        <v>9</v>
      </c>
      <c r="C99" s="103" t="s">
        <v>169</v>
      </c>
      <c r="D99" s="105" t="s">
        <v>170</v>
      </c>
      <c r="E99" s="106" t="s">
        <v>163</v>
      </c>
    </row>
  </sheetData>
  <mergeCells count="8">
    <mergeCell ref="B2:H2"/>
    <mergeCell ref="B43:G43"/>
    <mergeCell ref="B56:E56"/>
    <mergeCell ref="B77:C77"/>
    <mergeCell ref="B15:F15"/>
    <mergeCell ref="B88:E88"/>
    <mergeCell ref="F3:G3"/>
    <mergeCell ref="B55:E55"/>
  </mergeCells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5FCF3-1B12-4018-BA20-119270ED9ACD}">
  <dimension ref="B2:T146"/>
  <sheetViews>
    <sheetView topLeftCell="F1" zoomScale="55" zoomScaleNormal="55" workbookViewId="0">
      <selection activeCell="U1" sqref="U1:AE1048576"/>
    </sheetView>
  </sheetViews>
  <sheetFormatPr defaultRowHeight="14.4"/>
  <cols>
    <col min="2" max="2" width="13" customWidth="1"/>
    <col min="3" max="4" width="26" bestFit="1" customWidth="1"/>
    <col min="5" max="5" width="25.33203125" bestFit="1" customWidth="1"/>
    <col min="6" max="11" width="22.44140625" customWidth="1"/>
    <col min="12" max="12" width="19.21875" customWidth="1"/>
    <col min="14" max="14" width="10.6640625" customWidth="1"/>
    <col min="19" max="19" width="9.88671875" customWidth="1"/>
  </cols>
  <sheetData>
    <row r="2" spans="2:16" ht="23.4">
      <c r="B2" s="188" t="s">
        <v>12</v>
      </c>
      <c r="C2" s="188"/>
      <c r="D2" s="188"/>
      <c r="E2" s="188"/>
      <c r="F2" s="188"/>
      <c r="G2" s="188"/>
      <c r="H2" s="10"/>
      <c r="I2" s="10"/>
      <c r="J2" s="10"/>
      <c r="K2" s="10"/>
      <c r="L2" s="10"/>
      <c r="M2" s="10"/>
      <c r="N2" s="10"/>
      <c r="O2" s="10"/>
    </row>
    <row r="3" spans="2:16">
      <c r="B3" s="7" t="s">
        <v>0</v>
      </c>
      <c r="C3" s="7" t="s">
        <v>172</v>
      </c>
      <c r="D3" s="51" t="s">
        <v>13</v>
      </c>
      <c r="E3" s="51" t="s">
        <v>84</v>
      </c>
      <c r="F3" s="51" t="s">
        <v>14</v>
      </c>
      <c r="G3" s="51" t="s">
        <v>15</v>
      </c>
      <c r="H3" s="30"/>
      <c r="I3" s="10"/>
      <c r="J3" s="10"/>
      <c r="K3" s="10"/>
      <c r="L3" s="10"/>
      <c r="M3" s="10"/>
      <c r="N3" s="10"/>
      <c r="O3" s="10"/>
      <c r="P3" s="10"/>
    </row>
    <row r="4" spans="2:16">
      <c r="B4" s="11" t="s">
        <v>4</v>
      </c>
      <c r="C4" s="131">
        <v>0.45</v>
      </c>
      <c r="D4" s="44">
        <v>0.53100000000000003</v>
      </c>
      <c r="E4" s="44">
        <v>0.44</v>
      </c>
      <c r="F4" s="44">
        <v>0.379</v>
      </c>
      <c r="G4" s="44">
        <v>0.38</v>
      </c>
      <c r="I4" s="10"/>
      <c r="J4" s="31"/>
      <c r="K4" s="31"/>
      <c r="L4" s="31"/>
      <c r="M4" s="31"/>
      <c r="N4" s="31"/>
      <c r="O4" s="10"/>
      <c r="P4" s="10"/>
    </row>
    <row r="5" spans="2:16">
      <c r="B5" s="11" t="s">
        <v>5</v>
      </c>
      <c r="C5" s="131">
        <v>0</v>
      </c>
      <c r="D5" s="44">
        <v>9.0000000000000011E-3</v>
      </c>
      <c r="E5" s="44">
        <v>3.5999999999999997E-2</v>
      </c>
      <c r="F5" s="44">
        <v>1.2999999999999999E-3</v>
      </c>
      <c r="G5" s="44">
        <v>5.7999999999999996E-2</v>
      </c>
      <c r="I5" s="10"/>
      <c r="J5" s="32"/>
      <c r="K5" s="33"/>
      <c r="L5" s="32"/>
      <c r="M5" s="32"/>
      <c r="N5" s="32"/>
      <c r="O5" s="10"/>
      <c r="P5" s="10"/>
    </row>
    <row r="6" spans="2:16">
      <c r="B6" s="11" t="s">
        <v>6</v>
      </c>
      <c r="C6" s="131">
        <v>0.08</v>
      </c>
      <c r="D6" s="44">
        <v>5.7000000000000002E-2</v>
      </c>
      <c r="E6" s="44">
        <v>7.0000000000000007E-2</v>
      </c>
      <c r="F6" s="44">
        <v>5.8333333333333327E-2</v>
      </c>
      <c r="G6" s="44">
        <v>1.2500000000000001E-2</v>
      </c>
      <c r="I6" s="10"/>
      <c r="J6" s="32"/>
      <c r="K6" s="33"/>
      <c r="L6" s="32"/>
      <c r="M6" s="32"/>
      <c r="N6" s="32"/>
      <c r="O6" s="10"/>
      <c r="P6" s="10"/>
    </row>
    <row r="7" spans="2:16">
      <c r="B7" s="11" t="s">
        <v>7</v>
      </c>
      <c r="C7" s="131">
        <v>0.06</v>
      </c>
      <c r="D7" s="44">
        <v>7.2000000000000008E-2</v>
      </c>
      <c r="E7" s="44">
        <v>7.0000000000000007E-2</v>
      </c>
      <c r="F7" s="44">
        <v>7.566666666666666E-2</v>
      </c>
      <c r="G7" s="44">
        <v>0.115</v>
      </c>
      <c r="I7" s="10"/>
      <c r="J7" s="32"/>
      <c r="K7" s="33"/>
      <c r="L7" s="32"/>
      <c r="M7" s="32"/>
      <c r="N7" s="32"/>
      <c r="O7" s="10"/>
      <c r="P7" s="10"/>
    </row>
    <row r="8" spans="2:16">
      <c r="B8" s="11" t="s">
        <v>8</v>
      </c>
      <c r="C8" s="131">
        <v>0.34</v>
      </c>
      <c r="D8" s="44">
        <v>0.26800000000000002</v>
      </c>
      <c r="E8" s="44">
        <v>0.28000000000000003</v>
      </c>
      <c r="F8" s="44">
        <v>0.374</v>
      </c>
      <c r="G8" s="44">
        <v>0.32049999999999995</v>
      </c>
      <c r="I8" s="10"/>
      <c r="J8" s="32"/>
      <c r="K8" s="33"/>
      <c r="L8" s="32"/>
      <c r="M8" s="32"/>
      <c r="N8" s="32"/>
      <c r="O8" s="10"/>
      <c r="P8" s="10"/>
    </row>
    <row r="9" spans="2:16">
      <c r="B9" s="3"/>
      <c r="C9" s="3"/>
      <c r="D9" s="47"/>
      <c r="E9" s="47"/>
      <c r="F9" s="47"/>
      <c r="G9" s="46"/>
      <c r="I9" s="10"/>
      <c r="J9" s="32"/>
      <c r="K9" s="33"/>
      <c r="L9" s="32"/>
      <c r="M9" s="32"/>
      <c r="N9" s="32"/>
      <c r="O9" s="10"/>
      <c r="P9" s="10"/>
    </row>
    <row r="10" spans="2:16">
      <c r="B10" s="5" t="s">
        <v>9</v>
      </c>
      <c r="C10" s="115" t="s">
        <v>173</v>
      </c>
      <c r="D10" s="52" t="s">
        <v>16</v>
      </c>
      <c r="E10" s="52" t="s">
        <v>85</v>
      </c>
      <c r="F10" s="52" t="s">
        <v>17</v>
      </c>
      <c r="G10" s="52" t="s">
        <v>46</v>
      </c>
      <c r="H10" s="30"/>
      <c r="I10" s="10"/>
      <c r="J10" s="32"/>
      <c r="K10" s="33"/>
      <c r="L10" s="32"/>
      <c r="M10" s="32"/>
      <c r="N10" s="32"/>
      <c r="O10" s="10"/>
      <c r="P10" s="10"/>
    </row>
    <row r="11" spans="2:16">
      <c r="C11" s="108"/>
      <c r="D11" s="46"/>
      <c r="E11" s="46"/>
      <c r="F11" s="46"/>
      <c r="G11" s="46"/>
      <c r="I11" s="10"/>
      <c r="J11" s="32"/>
      <c r="K11" s="33"/>
      <c r="L11" s="32"/>
      <c r="M11" s="32"/>
      <c r="N11" s="32"/>
      <c r="O11" s="10"/>
      <c r="P11" s="10"/>
    </row>
    <row r="12" spans="2:16">
      <c r="I12" s="14"/>
      <c r="J12" s="15"/>
      <c r="K12" s="14"/>
      <c r="L12" s="14"/>
      <c r="M12" s="14"/>
    </row>
    <row r="13" spans="2:16">
      <c r="I13" s="14"/>
      <c r="J13" s="15"/>
      <c r="K13" s="14"/>
      <c r="L13" s="14"/>
      <c r="M13" s="14"/>
    </row>
    <row r="15" spans="2:16" ht="23.4">
      <c r="B15" s="188" t="s">
        <v>20</v>
      </c>
      <c r="C15" s="188"/>
      <c r="D15" s="188"/>
      <c r="E15" s="188"/>
      <c r="F15" s="188"/>
      <c r="G15" s="188"/>
    </row>
    <row r="16" spans="2:16">
      <c r="B16" s="7" t="s">
        <v>21</v>
      </c>
      <c r="C16" s="7" t="s">
        <v>172</v>
      </c>
      <c r="D16" s="51" t="s">
        <v>84</v>
      </c>
      <c r="E16" s="51" t="s">
        <v>14</v>
      </c>
      <c r="F16" s="51" t="s">
        <v>15</v>
      </c>
      <c r="G16" s="37" t="s">
        <v>79</v>
      </c>
    </row>
    <row r="17" spans="2:7">
      <c r="B17" s="16" t="s">
        <v>22</v>
      </c>
      <c r="C17" s="114">
        <v>0.112</v>
      </c>
      <c r="D17" s="48">
        <v>9.8228003687391166E-2</v>
      </c>
      <c r="E17" s="49">
        <v>0.10100000000000002</v>
      </c>
      <c r="F17" s="49">
        <v>0.16650856698156585</v>
      </c>
      <c r="G17" s="50">
        <v>0.12455281986531988</v>
      </c>
    </row>
    <row r="18" spans="2:7">
      <c r="B18" s="16" t="s">
        <v>23</v>
      </c>
      <c r="C18" s="114">
        <v>4.3999999999999997E-2</v>
      </c>
      <c r="D18" s="48">
        <v>3.0318549626139505E-2</v>
      </c>
      <c r="E18" s="49">
        <v>5.9566666666666671E-2</v>
      </c>
      <c r="F18" s="49">
        <v>3.2182180150016941E-2</v>
      </c>
      <c r="G18" s="50">
        <v>4.7900883838383854E-2</v>
      </c>
    </row>
    <row r="19" spans="2:7">
      <c r="B19" s="16" t="s">
        <v>24</v>
      </c>
      <c r="C19" s="114">
        <v>0.04</v>
      </c>
      <c r="D19" s="48">
        <v>2.9294274300932087E-2</v>
      </c>
      <c r="E19" s="49">
        <v>4.6783333333333336E-2</v>
      </c>
      <c r="F19" s="49">
        <v>4.8193787749778394E-2</v>
      </c>
      <c r="G19" s="50">
        <v>3.9746422558922571E-2</v>
      </c>
    </row>
    <row r="20" spans="2:7">
      <c r="B20" s="16" t="s">
        <v>25</v>
      </c>
      <c r="C20" s="114">
        <v>5.8000000000000003E-2</v>
      </c>
      <c r="D20" s="48">
        <v>2.9294274300932087E-2</v>
      </c>
      <c r="E20" s="49">
        <v>4.6783333333333336E-2</v>
      </c>
      <c r="F20" s="49">
        <v>4.8193787749778394E-2</v>
      </c>
      <c r="G20" s="50">
        <v>4.1193181818181823E-2</v>
      </c>
    </row>
    <row r="21" spans="2:7">
      <c r="B21" s="16" t="s">
        <v>26</v>
      </c>
      <c r="C21" s="114">
        <v>5.0000000000000001E-3</v>
      </c>
      <c r="D21" s="48">
        <v>3.4825361057052137E-3</v>
      </c>
      <c r="E21" s="49">
        <v>1.7499999999999998E-3</v>
      </c>
      <c r="F21" s="49">
        <v>9.5251244859132053E-4</v>
      </c>
      <c r="G21" s="50">
        <v>1.3441708754208756E-2</v>
      </c>
    </row>
    <row r="22" spans="2:7">
      <c r="B22" s="16" t="s">
        <v>27</v>
      </c>
      <c r="C22" s="114">
        <v>5.5E-2</v>
      </c>
      <c r="D22" s="48">
        <v>3.7488476902591418E-2</v>
      </c>
      <c r="E22" s="49">
        <v>8.1783333333333333E-2</v>
      </c>
      <c r="F22" s="49">
        <v>6.0551514017090434E-2</v>
      </c>
      <c r="G22" s="50">
        <v>4.7795664983164995E-2</v>
      </c>
    </row>
    <row r="23" spans="2:7">
      <c r="B23" s="16" t="s">
        <v>28</v>
      </c>
      <c r="C23" s="114">
        <v>7.5999999999999998E-2</v>
      </c>
      <c r="D23" s="48">
        <v>3.7488476902591418E-2</v>
      </c>
      <c r="E23" s="49">
        <v>8.1783333333333333E-2</v>
      </c>
      <c r="F23" s="49">
        <v>6.0551514017090434E-2</v>
      </c>
      <c r="G23" s="50">
        <v>8.3912037037037063E-2</v>
      </c>
    </row>
    <row r="24" spans="2:7">
      <c r="B24" s="16" t="s">
        <v>29</v>
      </c>
      <c r="C24" s="114">
        <v>8.5999999999999993E-2</v>
      </c>
      <c r="D24" s="48">
        <v>0.12178633616716174</v>
      </c>
      <c r="E24" s="49">
        <v>7.3099999999999998E-2</v>
      </c>
      <c r="F24" s="49">
        <v>0.15060558671805749</v>
      </c>
      <c r="G24" s="50">
        <v>0.12426346801346803</v>
      </c>
    </row>
    <row r="25" spans="2:7">
      <c r="B25" s="16" t="s">
        <v>30</v>
      </c>
      <c r="C25" s="114">
        <v>1.7999999999999999E-2</v>
      </c>
      <c r="D25" s="48">
        <v>2.5709310662706136E-2</v>
      </c>
      <c r="E25" s="49">
        <v>1.7499999999999998E-3</v>
      </c>
      <c r="F25" s="49">
        <v>1.3248266210151542E-2</v>
      </c>
      <c r="G25" s="50">
        <v>1.3441708754208756E-2</v>
      </c>
    </row>
    <row r="26" spans="2:7">
      <c r="B26" s="16" t="s">
        <v>31</v>
      </c>
      <c r="C26" s="114">
        <v>5.2999999999999999E-2</v>
      </c>
      <c r="D26" s="48">
        <v>6.0739526784799755E-2</v>
      </c>
      <c r="E26" s="49">
        <v>4.4233333333333326E-2</v>
      </c>
      <c r="F26" s="49">
        <v>2.4310140723339542E-2</v>
      </c>
      <c r="G26" s="50">
        <v>3.8247053872053884E-2</v>
      </c>
    </row>
    <row r="27" spans="2:7">
      <c r="B27" s="16" t="s">
        <v>32</v>
      </c>
      <c r="C27" s="114">
        <v>7.6999999999999999E-2</v>
      </c>
      <c r="D27" s="48">
        <v>7.7844924715763597E-2</v>
      </c>
      <c r="E27" s="49">
        <v>7.3866666666666664E-2</v>
      </c>
      <c r="F27" s="49">
        <v>5.1659049037096526E-2</v>
      </c>
      <c r="G27" s="50">
        <v>6.447285353535355E-2</v>
      </c>
    </row>
    <row r="28" spans="2:7">
      <c r="B28" s="16" t="s">
        <v>33</v>
      </c>
      <c r="C28" s="114">
        <v>7.0000000000000007E-2</v>
      </c>
      <c r="D28" s="48">
        <v>2.2534057154563147E-2</v>
      </c>
      <c r="E28" s="49">
        <v>6.7633333333333323E-2</v>
      </c>
      <c r="F28" s="49">
        <v>6.3884788412496923E-2</v>
      </c>
      <c r="G28" s="50">
        <v>6.9023569023569042E-2</v>
      </c>
    </row>
    <row r="29" spans="2:7">
      <c r="B29" s="16" t="s">
        <v>34</v>
      </c>
      <c r="C29" s="114">
        <v>1.2999999999999999E-2</v>
      </c>
      <c r="D29" s="48">
        <v>1.5159274813069753E-2</v>
      </c>
      <c r="E29" s="49">
        <v>7.5666666666666669E-3</v>
      </c>
      <c r="F29" s="49">
        <v>8.2381420172058482E-3</v>
      </c>
      <c r="G29" s="50">
        <v>1.470433501683502E-2</v>
      </c>
    </row>
    <row r="30" spans="2:7">
      <c r="B30" s="16" t="s">
        <v>35</v>
      </c>
      <c r="C30" s="114">
        <v>3.5000000000000003E-2</v>
      </c>
      <c r="D30" s="48">
        <v>4.8857933012393731E-2</v>
      </c>
      <c r="E30" s="49">
        <v>3.203333333333333E-2</v>
      </c>
      <c r="F30" s="49">
        <v>2.1357013813312876E-2</v>
      </c>
      <c r="G30" s="50">
        <v>2.9645412457912464E-2</v>
      </c>
    </row>
    <row r="31" spans="2:7">
      <c r="B31" s="16" t="s">
        <v>36</v>
      </c>
      <c r="C31" s="114">
        <v>4.2000000000000003E-2</v>
      </c>
      <c r="D31" s="48">
        <v>0.12270818395984841</v>
      </c>
      <c r="E31" s="49">
        <v>4.1433333333333336E-2</v>
      </c>
      <c r="F31" s="49">
        <v>5.3605829452165146E-2</v>
      </c>
      <c r="G31" s="50">
        <v>4.1877104377104388E-2</v>
      </c>
    </row>
    <row r="32" spans="2:7">
      <c r="B32" s="16" t="s">
        <v>37</v>
      </c>
      <c r="C32" s="114">
        <v>5.7000000000000002E-2</v>
      </c>
      <c r="D32" s="48">
        <v>6.6373041073440539E-2</v>
      </c>
      <c r="E32" s="49">
        <v>6.696666666666666E-2</v>
      </c>
      <c r="F32" s="49">
        <v>8.1193474928198062E-2</v>
      </c>
      <c r="G32" s="50">
        <v>6.1289983164983179E-2</v>
      </c>
    </row>
    <row r="33" spans="2:9">
      <c r="B33" s="16" t="s">
        <v>38</v>
      </c>
      <c r="C33" s="114">
        <v>5.3999999999999999E-2</v>
      </c>
      <c r="D33" s="48">
        <v>7.8664344975929529E-2</v>
      </c>
      <c r="E33" s="49">
        <v>5.9433333333333324E-2</v>
      </c>
      <c r="F33" s="49">
        <v>5.6825383752346546E-2</v>
      </c>
      <c r="G33" s="50">
        <v>4.7585227272727286E-2</v>
      </c>
    </row>
    <row r="34" spans="2:9">
      <c r="B34" s="16" t="s">
        <v>39</v>
      </c>
      <c r="C34" s="114">
        <v>8.0000000000000002E-3</v>
      </c>
      <c r="D34" s="48">
        <v>4.097101300829663E-4</v>
      </c>
      <c r="E34" s="49">
        <v>1.3999999999999997E-2</v>
      </c>
      <c r="F34" s="49">
        <v>5.274665709941184E-4</v>
      </c>
      <c r="G34" s="50">
        <v>6.5235690235690251E-3</v>
      </c>
    </row>
    <row r="35" spans="2:9">
      <c r="B35" s="16" t="s">
        <v>40</v>
      </c>
      <c r="C35" s="114">
        <v>2.3E-2</v>
      </c>
      <c r="D35" s="48">
        <v>1.1574311174843798E-2</v>
      </c>
      <c r="E35" s="49">
        <v>2.2700000000000001E-2</v>
      </c>
      <c r="F35" s="49">
        <v>1.0834098648394528E-2</v>
      </c>
      <c r="G35" s="50">
        <v>1.9491792929292932E-2</v>
      </c>
    </row>
    <row r="36" spans="2:9">
      <c r="B36" s="16" t="s">
        <v>41</v>
      </c>
      <c r="C36" s="114">
        <v>7.0000000000000007E-2</v>
      </c>
      <c r="D36" s="48">
        <v>8.2044453549114008E-2</v>
      </c>
      <c r="E36" s="49">
        <v>6.1733333333333328E-2</v>
      </c>
      <c r="F36" s="49">
        <v>4.657689660232911E-2</v>
      </c>
      <c r="G36" s="50">
        <v>5.7896675084175092E-2</v>
      </c>
    </row>
    <row r="37" spans="2:9">
      <c r="C37" s="108"/>
      <c r="D37" s="46"/>
      <c r="E37" s="46"/>
      <c r="F37" s="46"/>
      <c r="G37" s="46"/>
    </row>
    <row r="38" spans="2:9">
      <c r="B38" s="5" t="s">
        <v>9</v>
      </c>
      <c r="C38" s="115" t="s">
        <v>173</v>
      </c>
      <c r="D38" s="53" t="s">
        <v>85</v>
      </c>
      <c r="E38" s="54" t="s">
        <v>17</v>
      </c>
      <c r="F38" s="54" t="s">
        <v>46</v>
      </c>
      <c r="G38" s="55" t="s">
        <v>78</v>
      </c>
    </row>
    <row r="39" spans="2:9">
      <c r="C39" s="108"/>
      <c r="D39" s="46"/>
      <c r="E39" s="46" t="s">
        <v>76</v>
      </c>
      <c r="F39" s="46"/>
      <c r="G39" s="46"/>
    </row>
    <row r="40" spans="2:9">
      <c r="C40" s="108"/>
      <c r="D40" s="46"/>
      <c r="E40" s="46" t="s">
        <v>77</v>
      </c>
      <c r="F40" s="46"/>
      <c r="G40" s="46"/>
    </row>
    <row r="41" spans="2:9">
      <c r="C41" s="108"/>
      <c r="D41" s="46"/>
      <c r="E41" s="46"/>
      <c r="F41" s="46"/>
      <c r="G41" s="46"/>
    </row>
    <row r="42" spans="2:9">
      <c r="C42" s="108"/>
    </row>
    <row r="43" spans="2:9" ht="23.4">
      <c r="B43" s="188" t="s">
        <v>153</v>
      </c>
      <c r="C43" s="188"/>
      <c r="D43" s="188"/>
      <c r="E43" s="188"/>
      <c r="F43" s="188"/>
      <c r="G43" s="188"/>
      <c r="H43" s="188"/>
      <c r="I43" s="188"/>
    </row>
    <row r="44" spans="2:9">
      <c r="B44" s="51"/>
      <c r="C44" s="7" t="s">
        <v>172</v>
      </c>
      <c r="D44" s="51" t="s">
        <v>98</v>
      </c>
      <c r="E44" s="51" t="s">
        <v>99</v>
      </c>
      <c r="F44" s="51" t="s">
        <v>100</v>
      </c>
      <c r="G44" s="51" t="s">
        <v>101</v>
      </c>
      <c r="H44" s="51" t="s">
        <v>102</v>
      </c>
      <c r="I44" s="51" t="s">
        <v>103</v>
      </c>
    </row>
    <row r="45" spans="2:9">
      <c r="B45" s="57" t="s">
        <v>105</v>
      </c>
      <c r="C45" s="57">
        <v>0.25600000000000001</v>
      </c>
      <c r="D45" s="57">
        <v>0.26800000000000002</v>
      </c>
      <c r="E45" s="57">
        <v>0.27200000000000002</v>
      </c>
      <c r="F45" s="57">
        <v>0.23</v>
      </c>
      <c r="G45" s="57">
        <v>0.248</v>
      </c>
      <c r="H45" s="57">
        <v>0.27100000000000002</v>
      </c>
      <c r="I45" s="57">
        <v>0.24</v>
      </c>
    </row>
    <row r="46" spans="2:9">
      <c r="B46" s="57" t="s">
        <v>106</v>
      </c>
      <c r="C46" s="57">
        <v>0.27500000000000002</v>
      </c>
      <c r="D46" s="57">
        <v>0.254</v>
      </c>
      <c r="E46" s="57">
        <v>0.254</v>
      </c>
      <c r="F46" s="57">
        <v>0.22600000000000001</v>
      </c>
      <c r="G46" s="57">
        <v>0.22600000000000001</v>
      </c>
      <c r="H46" s="57">
        <v>0.254</v>
      </c>
      <c r="I46" s="57">
        <v>0.24399999999999999</v>
      </c>
    </row>
    <row r="47" spans="2:9">
      <c r="B47" s="57" t="s">
        <v>104</v>
      </c>
      <c r="C47" s="57">
        <v>0.23499999999999999</v>
      </c>
      <c r="D47" s="57">
        <v>0.19600000000000001</v>
      </c>
      <c r="E47" s="57">
        <v>0.20199999999999999</v>
      </c>
      <c r="F47" s="57">
        <v>0.23199999999999998</v>
      </c>
      <c r="G47" s="57">
        <v>0.24</v>
      </c>
      <c r="H47" s="57">
        <v>0.21899999999999997</v>
      </c>
      <c r="I47" s="57">
        <v>0.23100000000000001</v>
      </c>
    </row>
    <row r="48" spans="2:9">
      <c r="B48" s="57" t="s">
        <v>107</v>
      </c>
      <c r="C48" s="57">
        <v>0.23400000000000001</v>
      </c>
      <c r="D48" s="57">
        <v>0.28199999999999997</v>
      </c>
      <c r="E48" s="57">
        <v>0.27200000000000002</v>
      </c>
      <c r="F48" s="57">
        <v>0.313</v>
      </c>
      <c r="G48" s="57">
        <v>0.28600000000000003</v>
      </c>
      <c r="H48" s="57">
        <v>0.25600000000000001</v>
      </c>
      <c r="I48" s="57">
        <v>0.28399999999999997</v>
      </c>
    </row>
    <row r="49" spans="2:19">
      <c r="B49" s="58"/>
      <c r="C49" s="58"/>
      <c r="D49" s="58"/>
      <c r="E49" s="58"/>
      <c r="F49" s="58"/>
      <c r="G49" s="58"/>
      <c r="H49" s="58"/>
      <c r="I49" s="58"/>
    </row>
    <row r="50" spans="2:19">
      <c r="B50" s="5" t="s">
        <v>9</v>
      </c>
      <c r="C50" s="115" t="s">
        <v>173</v>
      </c>
      <c r="D50" s="68" t="s">
        <v>154</v>
      </c>
      <c r="E50" s="68" t="s">
        <v>154</v>
      </c>
      <c r="F50" s="68" t="s">
        <v>154</v>
      </c>
      <c r="G50" s="68" t="s">
        <v>154</v>
      </c>
      <c r="H50" s="68" t="s">
        <v>154</v>
      </c>
      <c r="I50" s="68" t="s">
        <v>154</v>
      </c>
    </row>
    <row r="51" spans="2:19">
      <c r="C51" s="108"/>
    </row>
    <row r="52" spans="2:19">
      <c r="C52" s="108"/>
    </row>
    <row r="56" spans="2:19">
      <c r="B56" s="4"/>
      <c r="C56" s="86"/>
      <c r="D56" s="87"/>
      <c r="E56" s="86"/>
      <c r="F56" s="86"/>
      <c r="G56" s="86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2:19" ht="23.4">
      <c r="C57" s="191" t="s">
        <v>57</v>
      </c>
      <c r="D57" s="191"/>
      <c r="E57" s="191"/>
      <c r="F57" s="191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</row>
    <row r="58" spans="2:19">
      <c r="B58" s="4"/>
      <c r="C58" s="190" t="s">
        <v>84</v>
      </c>
      <c r="D58" s="190"/>
      <c r="E58" s="190"/>
      <c r="F58" s="190"/>
      <c r="G58" s="73"/>
      <c r="H58" s="7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2:19">
      <c r="B59" s="4"/>
      <c r="C59" s="88" t="s">
        <v>67</v>
      </c>
      <c r="D59" s="88" t="s">
        <v>126</v>
      </c>
      <c r="E59" s="88" t="s">
        <v>127</v>
      </c>
      <c r="F59" s="88" t="s">
        <v>128</v>
      </c>
      <c r="G59" s="75"/>
      <c r="H59" s="75"/>
      <c r="I59" s="4"/>
      <c r="J59" s="4"/>
      <c r="K59" s="4"/>
      <c r="L59" s="75"/>
      <c r="M59" s="75"/>
      <c r="N59" s="4"/>
      <c r="O59" s="4"/>
      <c r="P59" s="75"/>
      <c r="Q59" s="75"/>
      <c r="R59" s="4"/>
      <c r="S59" s="4"/>
    </row>
    <row r="60" spans="2:19">
      <c r="B60" s="4"/>
      <c r="C60" s="89" t="s">
        <v>63</v>
      </c>
      <c r="D60" s="88">
        <v>0.4</v>
      </c>
      <c r="E60" s="88">
        <v>0.3</v>
      </c>
      <c r="F60" s="88">
        <v>0.2</v>
      </c>
      <c r="G60" s="75"/>
      <c r="H60" s="75"/>
      <c r="I60" s="4"/>
      <c r="J60" s="4"/>
      <c r="K60" s="4"/>
      <c r="L60" s="75"/>
      <c r="M60" s="75"/>
      <c r="N60" s="4"/>
      <c r="O60" s="4"/>
      <c r="P60" s="75"/>
      <c r="Q60" s="75"/>
      <c r="R60" s="4"/>
      <c r="S60" s="4"/>
    </row>
    <row r="61" spans="2:19">
      <c r="B61" s="4"/>
      <c r="C61" s="74" t="s">
        <v>62</v>
      </c>
      <c r="D61" s="88">
        <v>0.3</v>
      </c>
      <c r="E61" s="88">
        <v>0.2</v>
      </c>
      <c r="F61" s="88">
        <v>0.1</v>
      </c>
      <c r="G61" s="75"/>
      <c r="H61" s="75"/>
      <c r="I61" s="4"/>
      <c r="J61" s="4"/>
      <c r="K61" s="4"/>
      <c r="L61" s="75"/>
      <c r="M61" s="75"/>
      <c r="N61" s="4"/>
      <c r="O61" s="4"/>
      <c r="P61" s="75"/>
      <c r="Q61" s="75"/>
      <c r="R61" s="4"/>
      <c r="S61" s="4"/>
    </row>
    <row r="62" spans="2:19">
      <c r="B62" s="4"/>
      <c r="C62" s="74" t="s">
        <v>61</v>
      </c>
      <c r="D62" s="88">
        <v>10.4</v>
      </c>
      <c r="E62" s="88">
        <v>12.2</v>
      </c>
      <c r="F62" s="88">
        <v>13.8</v>
      </c>
      <c r="G62" s="75"/>
      <c r="H62" s="75"/>
      <c r="I62" s="4"/>
      <c r="J62" s="4"/>
      <c r="K62" s="4"/>
      <c r="L62" s="75"/>
      <c r="M62" s="75"/>
      <c r="N62" s="4"/>
      <c r="O62" s="4"/>
      <c r="P62" s="75"/>
      <c r="Q62" s="75"/>
      <c r="R62" s="4"/>
      <c r="S62" s="4"/>
    </row>
    <row r="63" spans="2:19">
      <c r="B63" s="4"/>
      <c r="C63" s="74" t="s">
        <v>60</v>
      </c>
      <c r="D63" s="88">
        <v>1.1000000000000001</v>
      </c>
      <c r="E63" s="88">
        <v>1</v>
      </c>
      <c r="F63" s="88">
        <v>0.7</v>
      </c>
      <c r="G63" s="75"/>
      <c r="H63" s="75"/>
      <c r="I63" s="4"/>
      <c r="J63" s="4"/>
      <c r="K63" s="4"/>
      <c r="L63" s="75"/>
      <c r="M63" s="75"/>
      <c r="N63" s="4"/>
      <c r="O63" s="4"/>
      <c r="P63" s="75"/>
      <c r="Q63" s="75"/>
      <c r="R63" s="4"/>
      <c r="S63" s="4"/>
    </row>
    <row r="64" spans="2:19">
      <c r="B64" s="4"/>
      <c r="C64" s="74" t="s">
        <v>58</v>
      </c>
      <c r="D64" s="88">
        <v>5.5</v>
      </c>
      <c r="E64" s="88">
        <v>8.3000000000000007</v>
      </c>
      <c r="F64" s="88">
        <v>12.9</v>
      </c>
      <c r="G64" s="75"/>
      <c r="H64" s="75"/>
      <c r="I64" s="4"/>
      <c r="J64" s="4"/>
      <c r="K64" s="4"/>
      <c r="L64" s="75"/>
      <c r="M64" s="75"/>
      <c r="N64" s="75"/>
      <c r="O64" s="75"/>
      <c r="P64" s="75"/>
      <c r="Q64" s="75"/>
      <c r="R64" s="4"/>
      <c r="S64" s="4"/>
    </row>
    <row r="65" spans="2:19">
      <c r="B65" s="4"/>
      <c r="C65" s="74" t="s">
        <v>59</v>
      </c>
      <c r="D65" s="88">
        <v>81.8</v>
      </c>
      <c r="E65" s="88">
        <v>78.099999999999994</v>
      </c>
      <c r="F65" s="88">
        <v>72.2</v>
      </c>
      <c r="G65" s="75"/>
      <c r="H65" s="75"/>
      <c r="I65" s="4"/>
      <c r="J65" s="4"/>
      <c r="K65" s="4"/>
      <c r="L65" s="75"/>
      <c r="M65" s="75"/>
      <c r="N65" s="75"/>
      <c r="O65" s="75"/>
      <c r="P65" s="75"/>
      <c r="Q65" s="75"/>
      <c r="R65" s="4"/>
      <c r="S65" s="4"/>
    </row>
    <row r="66" spans="2:19">
      <c r="B66" s="4"/>
      <c r="C66" s="75"/>
      <c r="D66" s="75"/>
      <c r="E66" s="75"/>
      <c r="F66" s="75"/>
      <c r="G66" s="75"/>
      <c r="H66" s="75"/>
      <c r="I66" s="4"/>
      <c r="J66" s="4"/>
      <c r="K66" s="4"/>
      <c r="L66" s="75"/>
      <c r="M66" s="75"/>
      <c r="N66" s="75"/>
      <c r="O66" s="75"/>
      <c r="P66" s="75"/>
      <c r="Q66" s="75"/>
      <c r="R66" s="75"/>
      <c r="S66" s="75"/>
    </row>
    <row r="67" spans="2:19">
      <c r="B67" s="4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</row>
    <row r="68" spans="2:19">
      <c r="B68" s="4"/>
      <c r="C68" s="183" t="s">
        <v>131</v>
      </c>
      <c r="D68" s="183"/>
      <c r="E68" s="183"/>
      <c r="F68" s="75"/>
      <c r="G68" s="75"/>
      <c r="H68" s="4"/>
      <c r="I68" s="4"/>
      <c r="J68" s="4"/>
      <c r="K68" s="75"/>
      <c r="L68" s="75"/>
      <c r="M68" s="4"/>
      <c r="N68" s="4"/>
      <c r="O68" s="4"/>
      <c r="P68" s="75"/>
      <c r="Q68" s="75"/>
      <c r="R68" s="4"/>
      <c r="S68" s="4"/>
    </row>
    <row r="69" spans="2:19">
      <c r="B69" s="4"/>
      <c r="C69" s="88" t="s">
        <v>67</v>
      </c>
      <c r="D69" s="88" t="s">
        <v>133</v>
      </c>
      <c r="E69" s="88" t="s">
        <v>132</v>
      </c>
      <c r="F69" s="75"/>
      <c r="G69" s="75"/>
      <c r="H69" s="4"/>
      <c r="I69" s="4"/>
      <c r="J69" s="4"/>
      <c r="K69" s="75"/>
      <c r="L69" s="75"/>
      <c r="M69" s="4"/>
      <c r="N69" s="4"/>
      <c r="O69" s="4"/>
      <c r="P69" s="75"/>
      <c r="Q69" s="75"/>
      <c r="R69" s="4"/>
      <c r="S69" s="4"/>
    </row>
    <row r="70" spans="2:19">
      <c r="B70" s="4"/>
      <c r="C70" s="89" t="s">
        <v>61</v>
      </c>
      <c r="D70" s="88">
        <v>36</v>
      </c>
      <c r="E70" s="88">
        <v>37</v>
      </c>
      <c r="F70" s="75"/>
      <c r="G70" s="75"/>
      <c r="H70" s="4"/>
      <c r="I70" s="4"/>
      <c r="J70" s="4"/>
      <c r="K70" s="75"/>
      <c r="L70" s="75"/>
      <c r="M70" s="4"/>
      <c r="N70" s="4"/>
      <c r="O70" s="4"/>
      <c r="P70" s="75"/>
      <c r="Q70" s="75"/>
      <c r="R70" s="4"/>
      <c r="S70" s="4"/>
    </row>
    <row r="71" spans="2:19">
      <c r="B71" s="4"/>
      <c r="C71" s="89" t="s">
        <v>60</v>
      </c>
      <c r="D71" s="88"/>
      <c r="E71" s="88"/>
      <c r="F71" s="75"/>
      <c r="G71" s="75"/>
      <c r="H71" s="4"/>
      <c r="I71" s="4"/>
      <c r="J71" s="4"/>
      <c r="K71" s="75"/>
      <c r="L71" s="75"/>
      <c r="M71" s="4"/>
      <c r="N71" s="4"/>
      <c r="O71" s="4"/>
      <c r="P71" s="75"/>
      <c r="Q71" s="75"/>
      <c r="R71" s="4"/>
      <c r="S71" s="4"/>
    </row>
    <row r="72" spans="2:19">
      <c r="B72" s="4"/>
      <c r="C72" s="89" t="s">
        <v>58</v>
      </c>
      <c r="D72" s="88">
        <v>14</v>
      </c>
      <c r="E72" s="88">
        <v>10</v>
      </c>
      <c r="F72" s="75"/>
      <c r="G72" s="75"/>
      <c r="H72" s="4"/>
      <c r="I72" s="4"/>
      <c r="J72" s="4"/>
      <c r="K72" s="75"/>
      <c r="L72" s="75"/>
      <c r="M72" s="4"/>
      <c r="N72" s="4"/>
      <c r="O72" s="4"/>
      <c r="P72" s="75"/>
      <c r="Q72" s="75"/>
      <c r="R72" s="4"/>
      <c r="S72" s="4"/>
    </row>
    <row r="73" spans="2:19">
      <c r="B73" s="4"/>
      <c r="C73" s="89" t="s">
        <v>59</v>
      </c>
      <c r="D73" s="88">
        <v>40</v>
      </c>
      <c r="E73" s="88">
        <v>44</v>
      </c>
      <c r="F73" s="75"/>
      <c r="G73" s="75"/>
      <c r="H73" s="4"/>
      <c r="I73" s="4"/>
      <c r="J73" s="4"/>
      <c r="K73" s="75"/>
      <c r="L73" s="75"/>
      <c r="M73" s="4"/>
      <c r="N73" s="4"/>
      <c r="O73" s="4"/>
      <c r="P73" s="75"/>
      <c r="Q73" s="75"/>
      <c r="R73" s="4"/>
      <c r="S73" s="4"/>
    </row>
    <row r="74" spans="2:19">
      <c r="B74" s="4"/>
      <c r="C74" s="89" t="s">
        <v>71</v>
      </c>
      <c r="D74" s="89">
        <v>7</v>
      </c>
      <c r="E74" s="89">
        <v>6</v>
      </c>
      <c r="F74" s="75"/>
      <c r="G74" s="75"/>
      <c r="H74" s="4"/>
      <c r="I74" s="4"/>
      <c r="J74" s="4"/>
      <c r="K74" s="75"/>
      <c r="L74" s="75"/>
      <c r="M74" s="4"/>
      <c r="N74" s="4"/>
      <c r="O74" s="4"/>
      <c r="P74" s="75"/>
      <c r="Q74" s="75"/>
      <c r="R74" s="4"/>
      <c r="S74" s="4"/>
    </row>
    <row r="75" spans="2:19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2:19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2:19">
      <c r="B77" s="4"/>
      <c r="C77" s="183" t="s">
        <v>44</v>
      </c>
      <c r="D77" s="183"/>
      <c r="E77" s="18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2:19">
      <c r="B78" s="4"/>
      <c r="C78" s="90" t="s">
        <v>67</v>
      </c>
      <c r="D78" s="88" t="s">
        <v>129</v>
      </c>
      <c r="E78" s="88" t="s">
        <v>130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2:19">
      <c r="B79" s="4"/>
      <c r="C79" s="74" t="s">
        <v>62</v>
      </c>
      <c r="D79" s="74">
        <v>0.3</v>
      </c>
      <c r="E79" s="91">
        <v>0.303951367781155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2:19">
      <c r="B80" s="4"/>
      <c r="C80" s="74" t="s">
        <v>61</v>
      </c>
      <c r="D80" s="92">
        <v>12.4</v>
      </c>
      <c r="E80" s="91">
        <v>12.563323201621074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2:19">
      <c r="B81" s="4"/>
      <c r="C81" s="74" t="s">
        <v>60</v>
      </c>
      <c r="D81" s="92">
        <v>3</v>
      </c>
      <c r="E81" s="91">
        <v>3.0395136778115504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2:19">
      <c r="B82" s="4"/>
      <c r="C82" s="74" t="s">
        <v>58</v>
      </c>
      <c r="D82" s="92">
        <v>3.6</v>
      </c>
      <c r="E82" s="91">
        <v>3.6474164133738598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2:19">
      <c r="B83" s="4"/>
      <c r="C83" s="74" t="s">
        <v>59</v>
      </c>
      <c r="D83" s="92">
        <v>30.5</v>
      </c>
      <c r="E83" s="91">
        <v>30.901722391084093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2:19">
      <c r="B84" s="4"/>
      <c r="C84" s="74" t="s">
        <v>71</v>
      </c>
      <c r="D84" s="92">
        <v>27.1</v>
      </c>
      <c r="E84" s="91">
        <v>27.456940222897668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2:19">
      <c r="B85" s="4"/>
      <c r="C85" s="74" t="s">
        <v>70</v>
      </c>
      <c r="D85" s="74">
        <v>21.2</v>
      </c>
      <c r="E85" s="91">
        <v>21.479229989868287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2:19">
      <c r="B86" s="4"/>
      <c r="C86" s="74" t="s">
        <v>68</v>
      </c>
      <c r="D86" s="74">
        <v>0.6</v>
      </c>
      <c r="E86" s="91">
        <v>0.60790273556231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2:19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2:19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2:19">
      <c r="B89" s="4"/>
      <c r="C89" s="183" t="s">
        <v>45</v>
      </c>
      <c r="D89" s="18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2:19">
      <c r="B90" s="4"/>
      <c r="C90" s="88" t="s">
        <v>67</v>
      </c>
      <c r="D90" s="88" t="s">
        <v>46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2:19">
      <c r="B91" s="4"/>
      <c r="C91" s="89" t="s">
        <v>61</v>
      </c>
      <c r="D91" s="89">
        <v>10.32515551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2:19">
      <c r="B92" s="4"/>
      <c r="C92" s="89" t="s">
        <v>60</v>
      </c>
      <c r="D92" s="89">
        <v>8.3547651480000003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2:19">
      <c r="B93" s="4"/>
      <c r="C93" s="89" t="s">
        <v>58</v>
      </c>
      <c r="D93" s="89">
        <v>2.7443644219999999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2:19">
      <c r="B94" s="4"/>
      <c r="C94" s="89" t="s">
        <v>59</v>
      </c>
      <c r="D94" s="89">
        <v>56.580249940000002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2:19">
      <c r="B95" s="4"/>
      <c r="C95" s="89" t="s">
        <v>71</v>
      </c>
      <c r="D95" s="89">
        <v>21.995464980000001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2:19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2:19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2:19">
      <c r="B98" s="4"/>
      <c r="C98" s="183" t="s">
        <v>141</v>
      </c>
      <c r="D98" s="18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2:19">
      <c r="B99" s="4"/>
      <c r="C99" s="88" t="s">
        <v>67</v>
      </c>
      <c r="D99" s="88" t="s">
        <v>142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2:19">
      <c r="B100" s="4"/>
      <c r="C100" s="89" t="s">
        <v>61</v>
      </c>
      <c r="D100" s="88">
        <v>13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2:19">
      <c r="B101" s="4"/>
      <c r="C101" s="89" t="s">
        <v>60</v>
      </c>
      <c r="D101" s="88">
        <v>3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2:19">
      <c r="B102" s="4"/>
      <c r="C102" s="89" t="s">
        <v>58</v>
      </c>
      <c r="D102" s="88">
        <v>7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2:19">
      <c r="B103" s="4"/>
      <c r="C103" s="89" t="s">
        <v>59</v>
      </c>
      <c r="D103" s="88">
        <v>66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2:19">
      <c r="B104" s="4"/>
      <c r="C104" s="89" t="s">
        <v>71</v>
      </c>
      <c r="D104" s="89">
        <v>11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2:19">
      <c r="B105" s="4"/>
      <c r="C105" s="93"/>
      <c r="D105" s="7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2:19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2:19">
      <c r="B107" s="4"/>
      <c r="C107" s="183" t="s">
        <v>134</v>
      </c>
      <c r="D107" s="183"/>
      <c r="E107" s="18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2:19">
      <c r="B108" s="4"/>
      <c r="C108" s="88" t="s">
        <v>67</v>
      </c>
      <c r="D108" s="88" t="s">
        <v>135</v>
      </c>
      <c r="E108" s="74" t="s">
        <v>136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2:19">
      <c r="B109" s="4"/>
      <c r="C109" s="7" t="s">
        <v>61</v>
      </c>
      <c r="D109" s="88">
        <v>20</v>
      </c>
      <c r="E109" s="88">
        <v>26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2:19">
      <c r="B110" s="4"/>
      <c r="C110" s="7" t="s">
        <v>60</v>
      </c>
      <c r="D110" s="88">
        <v>1</v>
      </c>
      <c r="E110" s="94">
        <v>2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2:19">
      <c r="B111" s="4"/>
      <c r="C111" s="7" t="s">
        <v>58</v>
      </c>
      <c r="D111" s="88">
        <v>15</v>
      </c>
      <c r="E111" s="88">
        <v>5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2:19">
      <c r="B112" s="4"/>
      <c r="C112" s="7" t="s">
        <v>59</v>
      </c>
      <c r="D112" s="88">
        <v>47</v>
      </c>
      <c r="E112" s="88">
        <v>62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2:19">
      <c r="B113" s="4"/>
      <c r="C113" s="7" t="s">
        <v>71</v>
      </c>
      <c r="D113" s="88">
        <v>13</v>
      </c>
      <c r="E113" s="88">
        <v>3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2:19">
      <c r="B114" s="4"/>
      <c r="C114" s="89" t="s">
        <v>70</v>
      </c>
      <c r="D114" s="88">
        <v>3</v>
      </c>
      <c r="E114" s="8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2:19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2:19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2:19">
      <c r="B117" s="4"/>
      <c r="C117" s="183" t="s">
        <v>100</v>
      </c>
      <c r="D117" s="183"/>
      <c r="E117" s="18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2:19">
      <c r="B118" s="4"/>
      <c r="C118" s="88" t="s">
        <v>67</v>
      </c>
      <c r="D118" s="88" t="s">
        <v>137</v>
      </c>
      <c r="E118" s="88" t="s">
        <v>138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2:19">
      <c r="B119" s="4"/>
      <c r="C119" s="7" t="s">
        <v>61</v>
      </c>
      <c r="D119" s="88">
        <v>56</v>
      </c>
      <c r="E119" s="88">
        <v>37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2:19">
      <c r="B120" s="4"/>
      <c r="C120" s="7" t="s">
        <v>60</v>
      </c>
      <c r="D120" s="88">
        <v>2</v>
      </c>
      <c r="E120" s="88">
        <v>4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2:19">
      <c r="B121" s="4"/>
      <c r="C121" s="7" t="s">
        <v>58</v>
      </c>
      <c r="D121" s="88">
        <v>4</v>
      </c>
      <c r="E121" s="88">
        <v>6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2:19">
      <c r="B122" s="4"/>
      <c r="C122" s="7" t="s">
        <v>59</v>
      </c>
      <c r="D122" s="88">
        <v>26</v>
      </c>
      <c r="E122" s="88">
        <v>49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2:19">
      <c r="B123" s="4"/>
      <c r="C123" s="7" t="s">
        <v>71</v>
      </c>
      <c r="D123" s="88">
        <v>3</v>
      </c>
      <c r="E123" s="88">
        <v>1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2:19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2:19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2:19">
      <c r="B126" s="4"/>
      <c r="C126" s="183" t="s">
        <v>139</v>
      </c>
      <c r="D126" s="18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2:19">
      <c r="B127" s="4"/>
      <c r="C127" s="88" t="s">
        <v>67</v>
      </c>
      <c r="D127" s="88" t="s">
        <v>140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2:19">
      <c r="B128" s="4"/>
      <c r="C128" s="7" t="s">
        <v>61</v>
      </c>
      <c r="D128" s="88">
        <v>22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2:20">
      <c r="B129" s="4"/>
      <c r="C129" s="7" t="s">
        <v>60</v>
      </c>
      <c r="D129" s="88">
        <v>2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2:20">
      <c r="B130" s="4"/>
      <c r="C130" s="7" t="s">
        <v>58</v>
      </c>
      <c r="D130" s="88">
        <v>9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2:20">
      <c r="B131" s="4"/>
      <c r="C131" s="7" t="s">
        <v>59</v>
      </c>
      <c r="D131" s="88">
        <v>55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2:20">
      <c r="B132" s="4"/>
      <c r="C132" s="7" t="s">
        <v>71</v>
      </c>
      <c r="D132" s="88">
        <v>11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2:20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2:20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2:20" ht="21">
      <c r="B135" s="4"/>
      <c r="C135" s="6"/>
      <c r="D135" s="189" t="s">
        <v>164</v>
      </c>
      <c r="E135" s="189"/>
      <c r="F135" s="189"/>
      <c r="G135" s="189"/>
      <c r="H135" s="189"/>
      <c r="I135" s="189"/>
      <c r="J135" s="189"/>
      <c r="K135" s="189"/>
      <c r="L135" s="6"/>
      <c r="M135" s="4"/>
      <c r="N135" s="4"/>
      <c r="O135" s="4"/>
      <c r="P135" s="4"/>
      <c r="Q135" s="4"/>
      <c r="R135" s="4"/>
      <c r="S135" s="4"/>
    </row>
    <row r="136" spans="2:20">
      <c r="B136" s="4"/>
      <c r="C136" s="88" t="s">
        <v>67</v>
      </c>
      <c r="D136" s="7" t="s">
        <v>172</v>
      </c>
      <c r="E136" s="7" t="s">
        <v>84</v>
      </c>
      <c r="F136" s="7" t="s">
        <v>131</v>
      </c>
      <c r="G136" s="7" t="s">
        <v>44</v>
      </c>
      <c r="H136" s="99" t="s">
        <v>45</v>
      </c>
      <c r="I136" s="99" t="s">
        <v>141</v>
      </c>
      <c r="J136" s="7" t="s">
        <v>134</v>
      </c>
      <c r="K136" s="7" t="s">
        <v>100</v>
      </c>
      <c r="L136" s="7" t="s">
        <v>139</v>
      </c>
      <c r="M136" s="4"/>
      <c r="N136" s="4"/>
      <c r="O136" s="4"/>
      <c r="P136" s="4"/>
      <c r="Q136" s="4"/>
      <c r="R136" s="4"/>
      <c r="S136" s="4"/>
      <c r="T136" s="4"/>
    </row>
    <row r="137" spans="2:20">
      <c r="B137" s="4"/>
      <c r="C137" s="88" t="s">
        <v>63</v>
      </c>
      <c r="D137" s="129">
        <v>10.563845504024068</v>
      </c>
      <c r="E137" s="119">
        <f t="shared" ref="E137:E142" si="0">AVERAGE(D60:F60)</f>
        <v>0.3</v>
      </c>
      <c r="F137" s="119"/>
      <c r="G137" s="119"/>
      <c r="H137" s="79"/>
      <c r="I137" s="79"/>
      <c r="J137" s="119"/>
      <c r="K137" s="119"/>
      <c r="L137" s="6"/>
      <c r="M137" s="4"/>
      <c r="N137" s="4"/>
      <c r="O137" s="4"/>
      <c r="P137" s="4"/>
      <c r="Q137" s="4"/>
      <c r="R137" s="4"/>
      <c r="S137" s="4"/>
      <c r="T137" s="4"/>
    </row>
    <row r="138" spans="2:20">
      <c r="B138" s="4"/>
      <c r="C138" s="122" t="s">
        <v>62</v>
      </c>
      <c r="D138" s="130">
        <v>14.630305756413623</v>
      </c>
      <c r="E138" s="119">
        <f t="shared" si="0"/>
        <v>0.19999999999999998</v>
      </c>
      <c r="F138" s="119"/>
      <c r="G138" s="95">
        <f t="shared" ref="G138:G144" si="1">AVERAGE(D79:E79)</f>
        <v>0.3019756838905775</v>
      </c>
      <c r="H138" s="79"/>
      <c r="I138" s="79"/>
      <c r="J138" s="119"/>
      <c r="K138" s="119"/>
      <c r="L138" s="6"/>
      <c r="M138" s="4"/>
      <c r="N138" s="4"/>
      <c r="O138" s="4"/>
      <c r="P138" s="4"/>
      <c r="Q138" s="4"/>
      <c r="R138" s="4"/>
      <c r="S138" s="4"/>
      <c r="T138" s="4"/>
    </row>
    <row r="139" spans="2:20" ht="15.6">
      <c r="C139" s="123" t="s">
        <v>61</v>
      </c>
      <c r="D139" s="121">
        <v>42.541941246898354</v>
      </c>
      <c r="E139" s="80">
        <f t="shared" si="0"/>
        <v>12.133333333333335</v>
      </c>
      <c r="F139" s="80">
        <f>AVERAGE(D70:E70)</f>
        <v>36.5</v>
      </c>
      <c r="G139" s="80">
        <f t="shared" si="1"/>
        <v>12.481661600810536</v>
      </c>
      <c r="H139" s="80">
        <v>10.32515551</v>
      </c>
      <c r="I139" s="80">
        <v>13</v>
      </c>
      <c r="J139" s="80">
        <f>AVERAGE(D109:E109)</f>
        <v>23</v>
      </c>
      <c r="K139" s="118">
        <f>AVERAGE(D119:E119)</f>
        <v>46.5</v>
      </c>
      <c r="L139" s="80">
        <v>22</v>
      </c>
    </row>
    <row r="140" spans="2:20" ht="15.6">
      <c r="C140" s="123" t="s">
        <v>60</v>
      </c>
      <c r="D140" s="121">
        <v>5.5939748515738472</v>
      </c>
      <c r="E140" s="80">
        <f t="shared" si="0"/>
        <v>0.93333333333333324</v>
      </c>
      <c r="F140" s="80"/>
      <c r="G140" s="80">
        <f t="shared" si="1"/>
        <v>3.0197568389057752</v>
      </c>
      <c r="H140" s="80">
        <v>8.3547651480000003</v>
      </c>
      <c r="I140" s="80">
        <v>3</v>
      </c>
      <c r="J140" s="80">
        <f t="shared" ref="J140:J144" si="2">AVERAGE(D110:E110)</f>
        <v>1.5</v>
      </c>
      <c r="K140" s="118">
        <f t="shared" ref="K140:K143" si="3">AVERAGE(D120:E120)</f>
        <v>3</v>
      </c>
      <c r="L140" s="80">
        <v>2</v>
      </c>
    </row>
    <row r="141" spans="2:20" ht="15.6">
      <c r="C141" s="123" t="s">
        <v>58</v>
      </c>
      <c r="D141" s="121">
        <v>10.233984503713698</v>
      </c>
      <c r="E141" s="80">
        <f t="shared" si="0"/>
        <v>8.9</v>
      </c>
      <c r="F141" s="80">
        <f>AVERAGE(D72:E72)</f>
        <v>12</v>
      </c>
      <c r="G141" s="80">
        <f t="shared" si="1"/>
        <v>3.6237082066869299</v>
      </c>
      <c r="H141" s="80">
        <v>2.7443644219999999</v>
      </c>
      <c r="I141" s="80">
        <v>7</v>
      </c>
      <c r="J141" s="80">
        <f t="shared" si="2"/>
        <v>10</v>
      </c>
      <c r="K141" s="118">
        <f t="shared" si="3"/>
        <v>5</v>
      </c>
      <c r="L141" s="80">
        <v>9</v>
      </c>
    </row>
    <row r="142" spans="2:20" ht="15.6">
      <c r="C142" s="123" t="s">
        <v>59</v>
      </c>
      <c r="D142" s="121">
        <v>16.435948137376403</v>
      </c>
      <c r="E142" s="80">
        <f t="shared" si="0"/>
        <v>77.36666666666666</v>
      </c>
      <c r="F142" s="80">
        <f>AVERAGE(D73:E73)</f>
        <v>42</v>
      </c>
      <c r="G142" s="80">
        <f t="shared" si="1"/>
        <v>30.700861195542046</v>
      </c>
      <c r="H142" s="80">
        <v>56.580249940000002</v>
      </c>
      <c r="I142" s="80">
        <v>66</v>
      </c>
      <c r="J142" s="80">
        <f t="shared" si="2"/>
        <v>54.5</v>
      </c>
      <c r="K142" s="118">
        <f t="shared" si="3"/>
        <v>37.5</v>
      </c>
      <c r="L142" s="80">
        <v>55</v>
      </c>
    </row>
    <row r="143" spans="2:20">
      <c r="C143" s="124" t="s">
        <v>71</v>
      </c>
      <c r="D143" s="128"/>
      <c r="E143" s="80"/>
      <c r="F143" s="80">
        <f>AVERAGE(D74:E74)</f>
        <v>6.5</v>
      </c>
      <c r="G143" s="80">
        <f t="shared" si="1"/>
        <v>27.278470111448833</v>
      </c>
      <c r="H143" s="80">
        <v>21.995464980000001</v>
      </c>
      <c r="I143" s="80">
        <v>11</v>
      </c>
      <c r="J143" s="80">
        <f t="shared" si="2"/>
        <v>8</v>
      </c>
      <c r="K143" s="118">
        <f t="shared" si="3"/>
        <v>2</v>
      </c>
      <c r="L143" s="80">
        <v>11</v>
      </c>
    </row>
    <row r="144" spans="2:20">
      <c r="C144" s="124" t="s">
        <v>70</v>
      </c>
      <c r="D144" s="128"/>
      <c r="E144" s="118"/>
      <c r="F144" s="118"/>
      <c r="G144" s="80">
        <f t="shared" si="1"/>
        <v>21.339614994934145</v>
      </c>
      <c r="H144" s="118"/>
      <c r="I144" s="118"/>
      <c r="J144" s="80">
        <f t="shared" si="2"/>
        <v>3</v>
      </c>
      <c r="K144" s="118"/>
      <c r="L144" s="118"/>
    </row>
    <row r="145" spans="3:4">
      <c r="D145" s="108"/>
    </row>
    <row r="146" spans="3:4">
      <c r="C146" s="113" t="s">
        <v>9</v>
      </c>
      <c r="D146" s="115" t="s">
        <v>173</v>
      </c>
    </row>
  </sheetData>
  <mergeCells count="13">
    <mergeCell ref="B15:G15"/>
    <mergeCell ref="B2:G2"/>
    <mergeCell ref="B43:I43"/>
    <mergeCell ref="D135:K135"/>
    <mergeCell ref="C89:D89"/>
    <mergeCell ref="C58:F58"/>
    <mergeCell ref="C68:E68"/>
    <mergeCell ref="C107:E107"/>
    <mergeCell ref="C117:E117"/>
    <mergeCell ref="C98:D98"/>
    <mergeCell ref="C126:D126"/>
    <mergeCell ref="C77:E77"/>
    <mergeCell ref="C57:F57"/>
  </mergeCells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D316-A9FA-49AD-BBB9-1CC551841430}">
  <dimension ref="B2:V40"/>
  <sheetViews>
    <sheetView topLeftCell="D1" zoomScale="55" zoomScaleNormal="55" workbookViewId="0">
      <selection activeCell="Z17" sqref="Z17"/>
    </sheetView>
  </sheetViews>
  <sheetFormatPr defaultRowHeight="14.4"/>
  <cols>
    <col min="2" max="2" width="12.5546875" customWidth="1"/>
    <col min="3" max="3" width="21.44140625" customWidth="1"/>
    <col min="4" max="4" width="18.5546875" customWidth="1"/>
    <col min="5" max="5" width="22" customWidth="1"/>
    <col min="6" max="6" width="20.6640625" customWidth="1"/>
    <col min="7" max="7" width="19.33203125" customWidth="1"/>
    <col min="8" max="8" width="17.33203125" customWidth="1"/>
    <col min="9" max="9" width="21" customWidth="1"/>
    <col min="10" max="10" width="18.88671875" customWidth="1"/>
    <col min="11" max="11" width="12.44140625" customWidth="1"/>
    <col min="16" max="16" width="14.109375" customWidth="1"/>
    <col min="17" max="17" width="15.6640625" customWidth="1"/>
    <col min="18" max="18" width="11.88671875" customWidth="1"/>
    <col min="19" max="19" width="14.6640625" customWidth="1"/>
  </cols>
  <sheetData>
    <row r="2" spans="2:22" ht="23.4">
      <c r="B2" s="188" t="s">
        <v>12</v>
      </c>
      <c r="C2" s="188"/>
      <c r="D2" s="188"/>
      <c r="E2" s="188"/>
      <c r="F2" s="188"/>
    </row>
    <row r="3" spans="2:22">
      <c r="B3" s="7" t="s">
        <v>0</v>
      </c>
      <c r="C3" s="7" t="s">
        <v>200</v>
      </c>
      <c r="D3" s="11" t="s">
        <v>18</v>
      </c>
      <c r="E3" s="34" t="s">
        <v>19</v>
      </c>
      <c r="F3" s="35" t="s">
        <v>86</v>
      </c>
      <c r="H3" s="194" t="s">
        <v>86</v>
      </c>
      <c r="I3" s="195"/>
      <c r="J3" s="195"/>
      <c r="K3" s="195"/>
      <c r="L3" s="196"/>
    </row>
    <row r="4" spans="2:22">
      <c r="B4" s="11" t="s">
        <v>4</v>
      </c>
      <c r="C4" s="11">
        <v>0.71</v>
      </c>
      <c r="D4" s="12">
        <v>0.6885</v>
      </c>
      <c r="E4" s="13">
        <v>0.72900000000000009</v>
      </c>
      <c r="F4" s="28">
        <v>0.52777777777777768</v>
      </c>
      <c r="H4" s="9"/>
      <c r="I4" s="29" t="s">
        <v>94</v>
      </c>
      <c r="J4" s="29"/>
      <c r="K4" s="29" t="s">
        <v>95</v>
      </c>
      <c r="L4" s="29"/>
      <c r="M4" s="70"/>
    </row>
    <row r="5" spans="2:22">
      <c r="B5" s="11" t="s">
        <v>5</v>
      </c>
      <c r="C5" s="11">
        <v>0.04</v>
      </c>
      <c r="D5" s="12">
        <v>1.4499999999999999E-2</v>
      </c>
      <c r="E5" s="13">
        <v>1.3999999999999999E-2</v>
      </c>
      <c r="F5" s="28">
        <v>4.1666666666666664E-2</v>
      </c>
      <c r="G5" s="8"/>
      <c r="H5" s="9"/>
      <c r="I5" s="29" t="s">
        <v>93</v>
      </c>
      <c r="J5" s="29" t="s">
        <v>91</v>
      </c>
      <c r="K5" s="29" t="s">
        <v>91</v>
      </c>
      <c r="L5" s="71" t="s">
        <v>92</v>
      </c>
      <c r="M5" s="70"/>
    </row>
    <row r="6" spans="2:22">
      <c r="B6" s="11" t="s">
        <v>6</v>
      </c>
      <c r="C6" s="11">
        <v>0.09</v>
      </c>
      <c r="D6" s="12">
        <v>5.5500000000000001E-2</v>
      </c>
      <c r="E6" s="13">
        <v>3.7999999999999999E-2</v>
      </c>
      <c r="F6" s="28">
        <v>7.7777777777777765E-2</v>
      </c>
      <c r="G6" s="8"/>
      <c r="H6" s="9" t="s">
        <v>87</v>
      </c>
      <c r="I6" s="69">
        <v>190</v>
      </c>
      <c r="J6" s="61">
        <f>I6/10^4</f>
        <v>1.9E-2</v>
      </c>
      <c r="K6" s="61">
        <f>36*10^(-3)</f>
        <v>3.6000000000000004E-2</v>
      </c>
      <c r="L6" s="61">
        <f>J6/$K$6</f>
        <v>0.52777777777777768</v>
      </c>
      <c r="M6" s="70"/>
    </row>
    <row r="7" spans="2:22">
      <c r="B7" s="11" t="s">
        <v>7</v>
      </c>
      <c r="C7" s="11">
        <v>0.15</v>
      </c>
      <c r="D7" s="12">
        <v>9.8500000000000004E-2</v>
      </c>
      <c r="E7" s="13">
        <v>0.13500000000000001</v>
      </c>
      <c r="F7" s="13"/>
      <c r="H7" s="9" t="s">
        <v>88</v>
      </c>
      <c r="I7" s="69">
        <v>15</v>
      </c>
      <c r="J7" s="61">
        <f t="shared" ref="J7:J8" si="0">I7/10^4</f>
        <v>1.5E-3</v>
      </c>
      <c r="K7" s="61"/>
      <c r="L7" s="61">
        <f>J7/$K$6</f>
        <v>4.1666666666666664E-2</v>
      </c>
      <c r="M7" s="70"/>
    </row>
    <row r="8" spans="2:22">
      <c r="B8" s="11" t="s">
        <v>8</v>
      </c>
      <c r="C8" s="11">
        <v>0.02</v>
      </c>
      <c r="D8" s="12">
        <v>7.0500000000000007E-2</v>
      </c>
      <c r="E8" s="13">
        <v>3.5000000000000003E-2</v>
      </c>
      <c r="F8" s="13"/>
      <c r="H8" s="9" t="s">
        <v>89</v>
      </c>
      <c r="I8" s="69">
        <v>28</v>
      </c>
      <c r="J8" s="61">
        <f t="shared" si="0"/>
        <v>2.8E-3</v>
      </c>
      <c r="K8" s="61"/>
      <c r="L8" s="61">
        <f>J8/$K$6</f>
        <v>7.7777777777777765E-2</v>
      </c>
      <c r="M8" s="70"/>
    </row>
    <row r="9" spans="2:22">
      <c r="B9" s="4"/>
      <c r="C9" s="117"/>
      <c r="D9" s="4"/>
      <c r="E9" s="4"/>
      <c r="F9">
        <f>SUM(E4:E8)</f>
        <v>0.95100000000000018</v>
      </c>
      <c r="H9" s="6" t="s">
        <v>9</v>
      </c>
      <c r="I9" s="193" t="s">
        <v>90</v>
      </c>
      <c r="J9" s="193"/>
      <c r="K9" s="29" t="s">
        <v>47</v>
      </c>
      <c r="L9" s="29"/>
      <c r="M9" s="70"/>
    </row>
    <row r="10" spans="2:22">
      <c r="B10" s="5" t="s">
        <v>9</v>
      </c>
      <c r="C10" s="132" t="s">
        <v>169</v>
      </c>
      <c r="D10" s="8" t="s">
        <v>48</v>
      </c>
      <c r="E10" s="8" t="s">
        <v>47</v>
      </c>
      <c r="F10" s="8" t="s">
        <v>108</v>
      </c>
    </row>
    <row r="11" spans="2:22">
      <c r="C11" s="116"/>
      <c r="F11" s="19"/>
      <c r="G11" s="18"/>
    </row>
    <row r="12" spans="2:22">
      <c r="E12" s="20"/>
      <c r="F12" s="18"/>
    </row>
    <row r="13" spans="2:22">
      <c r="V13" s="134"/>
    </row>
    <row r="15" spans="2:22" ht="23.4">
      <c r="B15" s="188" t="s">
        <v>20</v>
      </c>
      <c r="C15" s="188"/>
      <c r="D15" s="188"/>
      <c r="E15" s="188"/>
      <c r="F15" s="188"/>
      <c r="G15" s="188"/>
      <c r="H15" s="188"/>
      <c r="I15" s="188"/>
      <c r="J15" s="188"/>
    </row>
    <row r="16" spans="2:22">
      <c r="B16" s="11" t="s">
        <v>21</v>
      </c>
      <c r="C16" s="7" t="s">
        <v>200</v>
      </c>
      <c r="D16" s="56" t="s">
        <v>49</v>
      </c>
      <c r="E16" s="56" t="s">
        <v>51</v>
      </c>
      <c r="F16" s="59" t="s">
        <v>52</v>
      </c>
      <c r="G16" s="56" t="s">
        <v>50</v>
      </c>
      <c r="H16" s="56" t="s">
        <v>53</v>
      </c>
      <c r="I16" s="56" t="s">
        <v>54</v>
      </c>
      <c r="J16" s="11" t="s">
        <v>19</v>
      </c>
    </row>
    <row r="17" spans="2:21">
      <c r="B17" s="60" t="s">
        <v>22</v>
      </c>
      <c r="C17" s="114">
        <v>8.1000000000000003E-2</v>
      </c>
      <c r="D17" s="61">
        <v>7.6499999999999999E-2</v>
      </c>
      <c r="E17" s="61">
        <v>6.3492063492063475E-2</v>
      </c>
      <c r="F17" s="62">
        <v>7.6742081447963795E-2</v>
      </c>
      <c r="G17" s="63">
        <v>8.9426153783565596E-2</v>
      </c>
      <c r="H17" s="63">
        <v>9.6228183151664537E-2</v>
      </c>
      <c r="I17" s="63">
        <v>9.1653609738861094E-2</v>
      </c>
      <c r="J17" s="64">
        <v>8.2500000000000004E-2</v>
      </c>
      <c r="K17" s="24"/>
      <c r="L17" s="22"/>
    </row>
    <row r="18" spans="2:21">
      <c r="B18" s="60" t="s">
        <v>23</v>
      </c>
      <c r="C18" s="114">
        <v>5.8000000000000003E-2</v>
      </c>
      <c r="D18" s="61">
        <v>5.45E-2</v>
      </c>
      <c r="E18" s="61">
        <v>3.3910533910533905E-2</v>
      </c>
      <c r="F18" s="62">
        <v>3.8733031674208142E-2</v>
      </c>
      <c r="G18" s="63">
        <v>4.6518805382683305E-2</v>
      </c>
      <c r="H18" s="63">
        <v>4.5453963650756352E-2</v>
      </c>
      <c r="I18" s="63">
        <v>4.73423440003891E-2</v>
      </c>
      <c r="J18" s="64">
        <v>5.9299999999999999E-2</v>
      </c>
      <c r="K18" s="24"/>
    </row>
    <row r="19" spans="2:21" ht="15" customHeight="1">
      <c r="B19" s="60" t="s">
        <v>24</v>
      </c>
      <c r="C19" s="114">
        <v>4.8000000000000001E-2</v>
      </c>
      <c r="D19" s="61">
        <v>4.2000000000000003E-2</v>
      </c>
      <c r="E19" s="61">
        <v>5.5796055796055788E-2</v>
      </c>
      <c r="F19" s="62">
        <v>4.1719457013574664E-2</v>
      </c>
      <c r="G19" s="63">
        <v>3.67161999817728E-2</v>
      </c>
      <c r="H19" s="63">
        <v>3.3653362520570614E-2</v>
      </c>
      <c r="I19" s="63">
        <v>3.4704944161960391E-2</v>
      </c>
      <c r="J19" s="64">
        <v>4.4000000000000004E-2</v>
      </c>
      <c r="K19" s="24"/>
      <c r="R19" s="25"/>
    </row>
    <row r="20" spans="2:21">
      <c r="B20" s="60" t="s">
        <v>25</v>
      </c>
      <c r="C20" s="114">
        <v>5.0999999999999997E-2</v>
      </c>
      <c r="D20" s="61">
        <v>5.2999999999999999E-2</v>
      </c>
      <c r="E20" s="61">
        <v>5.5796055796055788E-2</v>
      </c>
      <c r="F20" s="62">
        <v>4.1719457013574664E-2</v>
      </c>
      <c r="G20" s="63">
        <v>3.6722870853490595E-2</v>
      </c>
      <c r="H20" s="63">
        <v>3.3659476913246292E-2</v>
      </c>
      <c r="I20" s="63">
        <v>3.4711249613793446E-2</v>
      </c>
      <c r="J20" s="64">
        <v>4.6900000000000004E-2</v>
      </c>
      <c r="K20" s="24"/>
    </row>
    <row r="21" spans="2:21">
      <c r="B21" s="60" t="s">
        <v>26</v>
      </c>
      <c r="C21" s="114">
        <v>1.9E-2</v>
      </c>
      <c r="D21" s="61">
        <v>6.5000000000000006E-3</v>
      </c>
      <c r="E21" s="61">
        <v>6.7580567580567574E-2</v>
      </c>
      <c r="F21" s="62">
        <v>4.5972850678733031E-2</v>
      </c>
      <c r="G21" s="63">
        <v>2.0717951257302053E-2</v>
      </c>
      <c r="H21" s="63">
        <v>1.6403860703008619E-2</v>
      </c>
      <c r="I21" s="63">
        <v>1.5991226569748308E-2</v>
      </c>
      <c r="J21" s="64">
        <v>2.7999999999999997E-2</v>
      </c>
      <c r="K21" s="24"/>
    </row>
    <row r="22" spans="2:21">
      <c r="B22" s="60" t="s">
        <v>27</v>
      </c>
      <c r="C22" s="114">
        <v>6.6000000000000003E-2</v>
      </c>
      <c r="D22" s="61">
        <v>4.9500000000000002E-2</v>
      </c>
      <c r="E22" s="61">
        <v>5.5194805194805185E-2</v>
      </c>
      <c r="F22" s="62">
        <v>5.4570135746606331E-2</v>
      </c>
      <c r="G22" s="63">
        <v>6.2283624152815027E-2</v>
      </c>
      <c r="H22" s="63">
        <v>6.6355624553969511E-2</v>
      </c>
      <c r="I22" s="63">
        <v>6.6774054124732446E-2</v>
      </c>
      <c r="J22" s="64">
        <v>6.2E-2</v>
      </c>
      <c r="K22" s="24"/>
    </row>
    <row r="23" spans="2:21">
      <c r="B23" s="60" t="s">
        <v>28</v>
      </c>
      <c r="C23" s="114">
        <v>6.3E-2</v>
      </c>
      <c r="D23" s="61">
        <v>5.8499999999999996E-2</v>
      </c>
      <c r="E23" s="61">
        <v>5.5194805194805185E-2</v>
      </c>
      <c r="F23" s="62">
        <v>5.4570135746606331E-2</v>
      </c>
      <c r="G23" s="63">
        <v>6.2293854008549726E-2</v>
      </c>
      <c r="H23" s="63">
        <v>6.6366523220763654E-2</v>
      </c>
      <c r="I23" s="63">
        <v>6.6785021517041562E-2</v>
      </c>
      <c r="J23" s="64">
        <v>4.9599999999999998E-2</v>
      </c>
      <c r="K23" s="24"/>
    </row>
    <row r="24" spans="2:21">
      <c r="B24" s="60" t="s">
        <v>29</v>
      </c>
      <c r="C24" s="114">
        <v>9.0999999999999998E-2</v>
      </c>
      <c r="D24" s="61">
        <v>8.1000000000000003E-2</v>
      </c>
      <c r="E24" s="61">
        <v>0.10533910533910532</v>
      </c>
      <c r="F24" s="62">
        <v>9.3574660633484172E-2</v>
      </c>
      <c r="G24" s="63">
        <v>0.13731971044477145</v>
      </c>
      <c r="H24" s="63">
        <v>0.15788332335165053</v>
      </c>
      <c r="I24" s="63">
        <v>0.14204485873376779</v>
      </c>
      <c r="J24" s="64">
        <v>8.539999999999999E-2</v>
      </c>
      <c r="K24" s="24"/>
      <c r="U24" s="26"/>
    </row>
    <row r="25" spans="2:21">
      <c r="B25" s="60" t="s">
        <v>30</v>
      </c>
      <c r="C25" s="114">
        <v>1.7999999999999999E-2</v>
      </c>
      <c r="D25" s="61">
        <v>1.8000000000000002E-2</v>
      </c>
      <c r="E25" s="61">
        <v>2.02020202020202E-2</v>
      </c>
      <c r="F25" s="62">
        <v>3.0588235294117645E-2</v>
      </c>
      <c r="G25" s="63">
        <v>1.9449433736245809E-2</v>
      </c>
      <c r="H25" s="63">
        <v>1.8138176305657124E-2</v>
      </c>
      <c r="I25" s="63">
        <v>1.923878877652517E-2</v>
      </c>
      <c r="J25" s="65">
        <v>2.1600000000000001E-2</v>
      </c>
      <c r="K25" s="24"/>
      <c r="P25" s="27"/>
      <c r="U25" s="26"/>
    </row>
    <row r="26" spans="2:21">
      <c r="B26" s="60" t="s">
        <v>31</v>
      </c>
      <c r="C26" s="114">
        <v>0.04</v>
      </c>
      <c r="D26" s="61">
        <v>4.3499999999999997E-2</v>
      </c>
      <c r="E26" s="61">
        <v>2.9341029341029334E-2</v>
      </c>
      <c r="F26" s="62">
        <v>3.2579185520361993E-2</v>
      </c>
      <c r="G26" s="63">
        <v>3.8485445279700881E-2</v>
      </c>
      <c r="H26" s="63">
        <v>3.4282610447113462E-2</v>
      </c>
      <c r="I26" s="63">
        <v>3.8182127142966725E-2</v>
      </c>
      <c r="J26" s="64">
        <v>4.2199999999999994E-2</v>
      </c>
      <c r="K26" s="24"/>
    </row>
    <row r="27" spans="2:21">
      <c r="B27" s="60" t="s">
        <v>32</v>
      </c>
      <c r="C27" s="114">
        <v>8.3000000000000004E-2</v>
      </c>
      <c r="D27" s="61">
        <v>8.3000000000000004E-2</v>
      </c>
      <c r="E27" s="61">
        <v>6.782106782106781E-2</v>
      </c>
      <c r="F27" s="62">
        <v>8.253393665158372E-2</v>
      </c>
      <c r="G27" s="63">
        <v>7.7185893046997855E-2</v>
      </c>
      <c r="H27" s="63">
        <v>7.1772303807021418E-2</v>
      </c>
      <c r="I27" s="63">
        <v>7.4176166770577187E-2</v>
      </c>
      <c r="J27" s="64">
        <v>8.1099999999999992E-2</v>
      </c>
      <c r="K27" s="24"/>
      <c r="U27" s="192"/>
    </row>
    <row r="28" spans="2:21">
      <c r="B28" s="60" t="s">
        <v>33</v>
      </c>
      <c r="C28" s="114">
        <v>7.2999999999999995E-2</v>
      </c>
      <c r="D28" s="61">
        <v>8.5499999999999993E-2</v>
      </c>
      <c r="E28" s="61">
        <v>2.6936026936026931E-2</v>
      </c>
      <c r="F28" s="62">
        <v>5.7918552036199097E-2</v>
      </c>
      <c r="G28" s="63">
        <v>6.0257803687049812E-2</v>
      </c>
      <c r="H28" s="63">
        <v>5.7159621881522384E-2</v>
      </c>
      <c r="I28" s="63">
        <v>6.0447110522103401E-2</v>
      </c>
      <c r="J28" s="64">
        <v>6.7900000000000002E-2</v>
      </c>
      <c r="K28" s="24"/>
      <c r="U28" s="192"/>
    </row>
    <row r="29" spans="2:21">
      <c r="B29" s="60" t="s">
        <v>34</v>
      </c>
      <c r="C29" s="114">
        <v>1.9E-2</v>
      </c>
      <c r="D29" s="61">
        <v>2.4500000000000001E-2</v>
      </c>
      <c r="E29" s="61">
        <v>1.1303511303511302E-2</v>
      </c>
      <c r="F29" s="62">
        <v>1.1583710407239819E-2</v>
      </c>
      <c r="G29" s="63">
        <v>1.7956680435966429E-2</v>
      </c>
      <c r="H29" s="63">
        <v>1.7597449544291054E-2</v>
      </c>
      <c r="I29" s="63">
        <v>1.8755483642377474E-2</v>
      </c>
      <c r="J29" s="64">
        <v>2.1700000000000001E-2</v>
      </c>
      <c r="K29" s="24"/>
    </row>
    <row r="30" spans="2:21">
      <c r="B30" s="60" t="s">
        <v>35</v>
      </c>
      <c r="C30" s="114">
        <v>3.5000000000000003E-2</v>
      </c>
      <c r="D30" s="61">
        <v>3.9E-2</v>
      </c>
      <c r="E30" s="61">
        <v>3.0303030303030297E-2</v>
      </c>
      <c r="F30" s="62">
        <v>2.9683257918552034E-2</v>
      </c>
      <c r="G30" s="63">
        <v>3.388956992540746E-2</v>
      </c>
      <c r="H30" s="63">
        <v>3.0208745763241632E-2</v>
      </c>
      <c r="I30" s="63">
        <v>3.2317644103706883E-2</v>
      </c>
      <c r="J30" s="64">
        <v>3.1899999999999998E-2</v>
      </c>
      <c r="K30" s="24"/>
    </row>
    <row r="31" spans="2:21">
      <c r="B31" s="60" t="s">
        <v>36</v>
      </c>
      <c r="C31" s="114">
        <v>5.0999999999999997E-2</v>
      </c>
      <c r="D31" s="61">
        <v>6.5000000000000002E-2</v>
      </c>
      <c r="E31" s="61">
        <v>4.2328042328042326E-2</v>
      </c>
      <c r="F31" s="62">
        <v>4.995475113122172E-2</v>
      </c>
      <c r="G31" s="63">
        <v>5.8423408674691792E-2</v>
      </c>
      <c r="H31" s="63">
        <v>6.9677465535947516E-2</v>
      </c>
      <c r="I31" s="63">
        <v>6.294787800635919E-2</v>
      </c>
      <c r="J31" s="64">
        <v>5.2600000000000001E-2</v>
      </c>
      <c r="K31" s="24"/>
    </row>
    <row r="32" spans="2:21">
      <c r="B32" s="60" t="s">
        <v>37</v>
      </c>
      <c r="C32" s="114">
        <v>6.4000000000000001E-2</v>
      </c>
      <c r="D32" s="61">
        <v>5.8999999999999997E-2</v>
      </c>
      <c r="E32" s="61">
        <v>9.1630591630591618E-2</v>
      </c>
      <c r="F32" s="62">
        <v>9.0859728506787335E-2</v>
      </c>
      <c r="G32" s="63">
        <v>6.2259947893931085E-2</v>
      </c>
      <c r="H32" s="63">
        <v>5.6318312891016784E-2</v>
      </c>
      <c r="I32" s="63">
        <v>5.8173015237095331E-2</v>
      </c>
      <c r="J32" s="64">
        <v>6.8900000000000003E-2</v>
      </c>
      <c r="K32" s="24"/>
    </row>
    <row r="33" spans="2:11">
      <c r="B33" s="60" t="s">
        <v>38</v>
      </c>
      <c r="C33" s="114">
        <v>0.05</v>
      </c>
      <c r="D33" s="61">
        <v>4.7E-2</v>
      </c>
      <c r="E33" s="61">
        <v>7.864357864357864E-2</v>
      </c>
      <c r="F33" s="62">
        <v>5.7194570135746609E-2</v>
      </c>
      <c r="G33" s="63">
        <v>4.8772733125806253E-2</v>
      </c>
      <c r="H33" s="63">
        <v>4.4937089895054051E-2</v>
      </c>
      <c r="I33" s="63">
        <v>4.7106174660972631E-2</v>
      </c>
      <c r="J33" s="64">
        <v>5.7300000000000004E-2</v>
      </c>
      <c r="K33" s="24"/>
    </row>
    <row r="34" spans="2:11">
      <c r="B34" s="60" t="s">
        <v>39</v>
      </c>
      <c r="C34" s="114">
        <v>7.0000000000000001E-3</v>
      </c>
      <c r="D34" s="61">
        <v>2.5000000000000001E-3</v>
      </c>
      <c r="E34" s="61">
        <v>7.6960076960076954E-3</v>
      </c>
      <c r="F34" s="62">
        <v>1.5203619909502263E-2</v>
      </c>
      <c r="G34" s="63">
        <v>6.3523581875209352E-3</v>
      </c>
      <c r="H34" s="63">
        <v>6.108636787774277E-3</v>
      </c>
      <c r="I34" s="63">
        <v>6.2540069736889241E-3</v>
      </c>
      <c r="J34" s="64">
        <v>1.1000000000000001E-2</v>
      </c>
      <c r="K34" s="24"/>
    </row>
    <row r="35" spans="2:11">
      <c r="B35" s="60" t="s">
        <v>40</v>
      </c>
      <c r="C35" s="114">
        <v>2.5999999999999999E-2</v>
      </c>
      <c r="D35" s="61">
        <v>2.35E-2</v>
      </c>
      <c r="E35" s="61">
        <v>3.1505531505531502E-2</v>
      </c>
      <c r="F35" s="62">
        <v>2.6063348416289593E-2</v>
      </c>
      <c r="G35" s="63">
        <v>2.8873660767270333E-2</v>
      </c>
      <c r="H35" s="63">
        <v>2.6900844767701677E-2</v>
      </c>
      <c r="I35" s="63">
        <v>2.7879938214109362E-2</v>
      </c>
      <c r="J35" s="64">
        <v>2.5899999999999999E-2</v>
      </c>
      <c r="K35" s="24"/>
    </row>
    <row r="36" spans="2:11">
      <c r="B36" s="60" t="s">
        <v>41</v>
      </c>
      <c r="C36" s="114">
        <v>5.6000000000000001E-2</v>
      </c>
      <c r="D36" s="61">
        <v>5.3999999999999999E-2</v>
      </c>
      <c r="E36" s="61">
        <v>6.9985569985569984E-2</v>
      </c>
      <c r="F36" s="62">
        <v>6.8235294117647061E-2</v>
      </c>
      <c r="G36" s="63">
        <v>5.6093895374460669E-2</v>
      </c>
      <c r="H36" s="63">
        <v>5.0894424308028471E-2</v>
      </c>
      <c r="I36" s="63">
        <v>5.4514357489223668E-2</v>
      </c>
      <c r="J36" s="64">
        <v>6.0199999999999997E-2</v>
      </c>
      <c r="K36" s="24"/>
    </row>
    <row r="37" spans="2:11">
      <c r="B37" s="66"/>
      <c r="C37" s="66"/>
      <c r="D37" s="10"/>
      <c r="E37" s="10"/>
      <c r="F37" s="10"/>
      <c r="G37" s="10"/>
      <c r="H37" s="10"/>
      <c r="I37" s="10"/>
      <c r="J37" s="67"/>
    </row>
    <row r="38" spans="2:11">
      <c r="B38" s="5" t="s">
        <v>9</v>
      </c>
      <c r="C38" s="132" t="s">
        <v>169</v>
      </c>
      <c r="D38" s="68" t="s">
        <v>48</v>
      </c>
      <c r="E38" s="68" t="s">
        <v>55</v>
      </c>
      <c r="F38" s="68" t="s">
        <v>55</v>
      </c>
      <c r="G38" s="68" t="s">
        <v>56</v>
      </c>
      <c r="H38" s="68" t="s">
        <v>56</v>
      </c>
      <c r="I38" s="68" t="s">
        <v>56</v>
      </c>
      <c r="J38" s="68" t="s">
        <v>47</v>
      </c>
    </row>
    <row r="39" spans="2:11">
      <c r="B39" s="66"/>
      <c r="C39" s="66"/>
      <c r="D39" s="10"/>
      <c r="E39" s="10"/>
      <c r="F39" s="10"/>
      <c r="G39" s="10"/>
      <c r="H39" s="10"/>
      <c r="I39" s="10"/>
      <c r="J39" s="10"/>
    </row>
    <row r="40" spans="2:11">
      <c r="C40" s="133"/>
    </row>
  </sheetData>
  <mergeCells count="5">
    <mergeCell ref="U27:U28"/>
    <mergeCell ref="I9:J9"/>
    <mergeCell ref="H3:L3"/>
    <mergeCell ref="B2:F2"/>
    <mergeCell ref="B15:J15"/>
  </mergeCells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292D-A666-490C-9A08-2EFCA0F04D1E}">
  <dimension ref="B2:B28"/>
  <sheetViews>
    <sheetView zoomScale="70" zoomScaleNormal="70" workbookViewId="0">
      <selection activeCell="P36" sqref="P36"/>
    </sheetView>
  </sheetViews>
  <sheetFormatPr defaultRowHeight="14.4"/>
  <cols>
    <col min="1" max="1" width="6.33203125" customWidth="1"/>
  </cols>
  <sheetData>
    <row r="2" spans="2:2">
      <c r="B2" t="s">
        <v>143</v>
      </c>
    </row>
    <row r="3" spans="2:2">
      <c r="B3" t="s">
        <v>123</v>
      </c>
    </row>
    <row r="4" spans="2:2">
      <c r="B4" t="s">
        <v>115</v>
      </c>
    </row>
    <row r="5" spans="2:2">
      <c r="B5" t="s">
        <v>117</v>
      </c>
    </row>
    <row r="6" spans="2:2">
      <c r="B6" t="s">
        <v>125</v>
      </c>
    </row>
    <row r="7" spans="2:2">
      <c r="B7" t="s">
        <v>144</v>
      </c>
    </row>
    <row r="8" spans="2:2">
      <c r="B8" t="s">
        <v>119</v>
      </c>
    </row>
    <row r="9" spans="2:2">
      <c r="B9" t="s">
        <v>145</v>
      </c>
    </row>
    <row r="10" spans="2:2">
      <c r="B10" t="s">
        <v>146</v>
      </c>
    </row>
    <row r="11" spans="2:2">
      <c r="B11" t="s">
        <v>161</v>
      </c>
    </row>
    <row r="12" spans="2:2">
      <c r="B12" t="s">
        <v>147</v>
      </c>
    </row>
    <row r="13" spans="2:2">
      <c r="B13" t="s">
        <v>120</v>
      </c>
    </row>
    <row r="14" spans="2:2">
      <c r="B14" t="s">
        <v>148</v>
      </c>
    </row>
    <row r="15" spans="2:2">
      <c r="B15" t="s">
        <v>121</v>
      </c>
    </row>
    <row r="16" spans="2:2">
      <c r="B16" t="s">
        <v>111</v>
      </c>
    </row>
    <row r="17" spans="2:2">
      <c r="B17" t="s">
        <v>160</v>
      </c>
    </row>
    <row r="18" spans="2:2">
      <c r="B18" t="s">
        <v>112</v>
      </c>
    </row>
    <row r="19" spans="2:2">
      <c r="B19" t="s">
        <v>124</v>
      </c>
    </row>
    <row r="20" spans="2:2">
      <c r="B20" t="s">
        <v>122</v>
      </c>
    </row>
    <row r="21" spans="2:2">
      <c r="B21" t="s">
        <v>114</v>
      </c>
    </row>
    <row r="22" spans="2:2">
      <c r="B22" t="s">
        <v>116</v>
      </c>
    </row>
    <row r="23" spans="2:2">
      <c r="B23" t="s">
        <v>118</v>
      </c>
    </row>
    <row r="24" spans="2:2">
      <c r="B24" t="s">
        <v>149</v>
      </c>
    </row>
    <row r="25" spans="2:2">
      <c r="B25" t="s">
        <v>150</v>
      </c>
    </row>
    <row r="26" spans="2:2">
      <c r="B26" t="s">
        <v>113</v>
      </c>
    </row>
    <row r="27" spans="2:2">
      <c r="B27" t="s">
        <v>151</v>
      </c>
    </row>
    <row r="28" spans="2:2">
      <c r="B28" t="s">
        <v>152</v>
      </c>
    </row>
  </sheetData>
  <sortState xmlns:xlrd2="http://schemas.microsoft.com/office/spreadsheetml/2017/richdata2" ref="B2:B31">
    <sortCondition ref="B1:B31"/>
  </sortState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58C3-3A8C-4597-BC56-DA511F40A0CA}">
  <dimension ref="A1:H34"/>
  <sheetViews>
    <sheetView workbookViewId="0">
      <selection activeCell="E18" sqref="E18"/>
    </sheetView>
  </sheetViews>
  <sheetFormatPr defaultRowHeight="14.4"/>
  <cols>
    <col min="1" max="1" width="13.6640625" customWidth="1"/>
    <col min="2" max="2" width="15.44140625" customWidth="1"/>
    <col min="4" max="4" width="18.6640625" customWidth="1"/>
    <col min="5" max="5" width="12.88671875" customWidth="1"/>
    <col min="6" max="6" width="12.109375" customWidth="1"/>
    <col min="7" max="7" width="10.88671875" customWidth="1"/>
  </cols>
  <sheetData>
    <row r="1" spans="1:8">
      <c r="A1" t="s">
        <v>57</v>
      </c>
      <c r="B1" t="s">
        <v>196</v>
      </c>
    </row>
    <row r="2" spans="1:8">
      <c r="A2" s="120" t="s">
        <v>63</v>
      </c>
      <c r="B2" s="116">
        <v>200.32400000000001</v>
      </c>
      <c r="D2" s="56" t="s">
        <v>168</v>
      </c>
      <c r="E2" s="118" t="s">
        <v>197</v>
      </c>
      <c r="F2" s="118" t="s">
        <v>174</v>
      </c>
      <c r="G2" s="118" t="s">
        <v>199</v>
      </c>
      <c r="H2" s="118" t="s">
        <v>198</v>
      </c>
    </row>
    <row r="3" spans="1:8" ht="15.6">
      <c r="A3" s="120" t="s">
        <v>175</v>
      </c>
      <c r="B3" s="116">
        <v>214.351</v>
      </c>
      <c r="D3" s="81" t="s">
        <v>63</v>
      </c>
      <c r="E3" s="110">
        <v>5.9875000000000007</v>
      </c>
      <c r="F3" s="118">
        <f>VLOOKUP(D3,A:B,2,FALSE)</f>
        <v>200.32400000000001</v>
      </c>
      <c r="G3" s="118">
        <f>E3*F3/100</f>
        <v>11.994399500000002</v>
      </c>
      <c r="H3" s="118">
        <f>G3/SUM($G$3:$G$7) *100</f>
        <v>4.7335677224411068</v>
      </c>
    </row>
    <row r="4" spans="1:8" ht="15.6">
      <c r="A4" s="120" t="s">
        <v>62</v>
      </c>
      <c r="B4" s="116">
        <v>228.37799999999999</v>
      </c>
      <c r="D4" s="118" t="s">
        <v>62</v>
      </c>
      <c r="E4" s="110">
        <v>3.0041666666666678</v>
      </c>
      <c r="F4" s="118">
        <f t="shared" ref="F4:F7" si="0">VLOOKUP(D4,A:B,2,FALSE)</f>
        <v>228.37799999999999</v>
      </c>
      <c r="G4" s="118">
        <f t="shared" ref="G4:G18" si="1">E4*F4/100</f>
        <v>6.8608557500000016</v>
      </c>
      <c r="H4" s="118">
        <f t="shared" ref="H4:H7" si="2">G4/SUM($G$3:$G$7) *100</f>
        <v>2.7076241146148647</v>
      </c>
    </row>
    <row r="5" spans="1:8" ht="15.6">
      <c r="A5" s="120" t="s">
        <v>176</v>
      </c>
      <c r="B5" s="116">
        <v>242.405</v>
      </c>
      <c r="D5" s="118" t="s">
        <v>61</v>
      </c>
      <c r="E5" s="110">
        <v>28.083333333333332</v>
      </c>
      <c r="F5" s="118">
        <f t="shared" si="0"/>
        <v>256.43200000000002</v>
      </c>
      <c r="G5" s="118">
        <f t="shared" si="1"/>
        <v>72.014653333333342</v>
      </c>
      <c r="H5" s="118">
        <f t="shared" si="2"/>
        <v>28.420450607923513</v>
      </c>
    </row>
    <row r="6" spans="1:8" ht="15.6">
      <c r="A6" s="120" t="s">
        <v>61</v>
      </c>
      <c r="B6" s="116">
        <v>256.43200000000002</v>
      </c>
      <c r="D6" s="118" t="s">
        <v>60</v>
      </c>
      <c r="E6" s="110">
        <v>29.170833333333331</v>
      </c>
      <c r="F6" s="118">
        <f t="shared" si="0"/>
        <v>254.43199999999999</v>
      </c>
      <c r="G6" s="118">
        <f t="shared" si="1"/>
        <v>74.21993466666666</v>
      </c>
      <c r="H6" s="118">
        <f t="shared" si="2"/>
        <v>29.290760833822571</v>
      </c>
    </row>
    <row r="7" spans="1:8" ht="15.6">
      <c r="A7" s="120" t="s">
        <v>177</v>
      </c>
      <c r="B7" s="116">
        <v>270.459</v>
      </c>
      <c r="D7" s="118" t="s">
        <v>59</v>
      </c>
      <c r="E7" s="110">
        <v>31.258333333333336</v>
      </c>
      <c r="F7" s="118">
        <f t="shared" si="0"/>
        <v>282.48599999999999</v>
      </c>
      <c r="G7" s="118">
        <f t="shared" si="1"/>
        <v>88.3004155</v>
      </c>
      <c r="H7" s="118">
        <f t="shared" si="2"/>
        <v>34.847596721197945</v>
      </c>
    </row>
    <row r="8" spans="1:8">
      <c r="A8" s="120" t="s">
        <v>58</v>
      </c>
      <c r="B8" s="116">
        <v>284.48599999999999</v>
      </c>
      <c r="D8" s="118" t="s">
        <v>58</v>
      </c>
      <c r="E8" s="118"/>
      <c r="F8" s="118"/>
      <c r="G8" s="118"/>
      <c r="H8" s="118"/>
    </row>
    <row r="9" spans="1:8">
      <c r="A9" s="120" t="s">
        <v>178</v>
      </c>
      <c r="B9" s="116"/>
      <c r="D9" s="118" t="s">
        <v>71</v>
      </c>
      <c r="E9" s="118"/>
      <c r="F9" s="118"/>
      <c r="G9" s="118"/>
      <c r="H9" s="118"/>
    </row>
    <row r="10" spans="1:8">
      <c r="A10" s="120" t="s">
        <v>179</v>
      </c>
      <c r="B10" s="116">
        <v>198.32400000000001</v>
      </c>
      <c r="D10" s="118" t="s">
        <v>167</v>
      </c>
      <c r="E10" s="118"/>
      <c r="F10" s="118"/>
      <c r="G10" s="118"/>
      <c r="H10" s="118"/>
    </row>
    <row r="11" spans="1:8">
      <c r="A11" s="120" t="s">
        <v>180</v>
      </c>
      <c r="B11" s="116">
        <v>212.351</v>
      </c>
      <c r="F11" s="116"/>
      <c r="G11" s="116"/>
      <c r="H11" s="116"/>
    </row>
    <row r="12" spans="1:8">
      <c r="A12" s="120" t="s">
        <v>181</v>
      </c>
      <c r="B12" s="116">
        <v>226.37799999999999</v>
      </c>
      <c r="D12" s="7" t="s">
        <v>172</v>
      </c>
      <c r="E12" s="118" t="s">
        <v>197</v>
      </c>
      <c r="F12" s="118" t="s">
        <v>174</v>
      </c>
      <c r="G12" s="118" t="s">
        <v>199</v>
      </c>
      <c r="H12" s="118" t="s">
        <v>198</v>
      </c>
    </row>
    <row r="13" spans="1:8">
      <c r="A13" s="120" t="s">
        <v>182</v>
      </c>
      <c r="B13" s="116">
        <v>240.405</v>
      </c>
      <c r="D13" s="88" t="s">
        <v>63</v>
      </c>
      <c r="E13" s="125">
        <v>13.5</v>
      </c>
      <c r="F13" s="118">
        <f t="shared" ref="F13:F18" si="3">VLOOKUP(D13,A:B,2,FALSE)</f>
        <v>200.32400000000001</v>
      </c>
      <c r="G13" s="118">
        <f t="shared" si="1"/>
        <v>27.043740000000003</v>
      </c>
      <c r="H13" s="118">
        <f>G13/SUM($G$13:$G$18) *100</f>
        <v>10.563845504024068</v>
      </c>
    </row>
    <row r="14" spans="1:8">
      <c r="A14" s="120" t="s">
        <v>60</v>
      </c>
      <c r="B14" s="116">
        <v>254.43199999999999</v>
      </c>
      <c r="D14" s="74" t="s">
        <v>62</v>
      </c>
      <c r="E14" s="126">
        <v>16.400000000000002</v>
      </c>
      <c r="F14" s="118">
        <f t="shared" si="3"/>
        <v>228.37799999999999</v>
      </c>
      <c r="G14" s="118">
        <f t="shared" si="1"/>
        <v>37.453992</v>
      </c>
      <c r="H14" s="118">
        <f t="shared" ref="H14:H18" si="4">G14/SUM($G$13:$G$18) *100</f>
        <v>14.630305756413623</v>
      </c>
    </row>
    <row r="15" spans="1:8" ht="15.6">
      <c r="A15" s="120" t="s">
        <v>183</v>
      </c>
      <c r="B15" s="116">
        <v>268.459</v>
      </c>
      <c r="D15" s="72" t="s">
        <v>61</v>
      </c>
      <c r="E15" s="127">
        <v>42.470736743842942</v>
      </c>
      <c r="F15" s="118">
        <f t="shared" si="3"/>
        <v>256.43200000000002</v>
      </c>
      <c r="G15" s="118">
        <f t="shared" si="1"/>
        <v>108.90855964697134</v>
      </c>
      <c r="H15" s="118">
        <f t="shared" si="4"/>
        <v>42.541941246898354</v>
      </c>
    </row>
    <row r="16" spans="1:8" ht="15.6">
      <c r="A16" s="120" t="s">
        <v>59</v>
      </c>
      <c r="B16" s="116">
        <v>282.48599999999999</v>
      </c>
      <c r="D16" s="72" t="s">
        <v>60</v>
      </c>
      <c r="E16" s="127">
        <v>5.62851060563362</v>
      </c>
      <c r="F16" s="118">
        <f t="shared" si="3"/>
        <v>254.43199999999999</v>
      </c>
      <c r="G16" s="118">
        <f t="shared" si="1"/>
        <v>14.320732104125732</v>
      </c>
      <c r="H16" s="118">
        <f t="shared" si="4"/>
        <v>5.5939748515738472</v>
      </c>
    </row>
    <row r="17" spans="1:8" ht="15.6">
      <c r="A17" s="120" t="s">
        <v>178</v>
      </c>
      <c r="B17" s="116"/>
      <c r="D17" s="72" t="s">
        <v>58</v>
      </c>
      <c r="E17" s="127">
        <v>9.2093412722514874</v>
      </c>
      <c r="F17" s="118">
        <f t="shared" si="3"/>
        <v>284.48599999999999</v>
      </c>
      <c r="G17" s="118">
        <f t="shared" si="1"/>
        <v>26.199286611777367</v>
      </c>
      <c r="H17" s="118">
        <f t="shared" si="4"/>
        <v>10.233984503713698</v>
      </c>
    </row>
    <row r="18" spans="1:8" ht="15.6">
      <c r="A18" s="120" t="s">
        <v>184</v>
      </c>
      <c r="B18" s="116">
        <v>196.32400000000001</v>
      </c>
      <c r="D18" s="72" t="s">
        <v>59</v>
      </c>
      <c r="E18" s="127">
        <v>14.895069846200498</v>
      </c>
      <c r="F18" s="118">
        <f t="shared" si="3"/>
        <v>282.48599999999999</v>
      </c>
      <c r="G18" s="118">
        <f t="shared" si="1"/>
        <v>42.076487005737938</v>
      </c>
      <c r="H18" s="118">
        <f t="shared" si="4"/>
        <v>16.435948137376403</v>
      </c>
    </row>
    <row r="19" spans="1:8">
      <c r="A19" s="120" t="s">
        <v>185</v>
      </c>
      <c r="B19" s="116">
        <v>210.351</v>
      </c>
    </row>
    <row r="20" spans="1:8">
      <c r="A20" s="120" t="s">
        <v>186</v>
      </c>
      <c r="B20" s="116">
        <v>224.37799999999999</v>
      </c>
    </row>
    <row r="21" spans="1:8">
      <c r="A21" s="120" t="s">
        <v>187</v>
      </c>
      <c r="B21" s="116">
        <v>238.405</v>
      </c>
    </row>
    <row r="22" spans="1:8">
      <c r="A22" s="120" t="s">
        <v>188</v>
      </c>
      <c r="B22" s="116">
        <v>252.43199999999999</v>
      </c>
    </row>
    <row r="23" spans="1:8">
      <c r="A23" s="120" t="s">
        <v>189</v>
      </c>
      <c r="B23" s="116">
        <v>266.459</v>
      </c>
    </row>
    <row r="24" spans="1:8">
      <c r="A24" s="120" t="s">
        <v>71</v>
      </c>
      <c r="B24" s="116">
        <v>280.48599999999999</v>
      </c>
    </row>
    <row r="25" spans="1:8">
      <c r="A25" s="120" t="s">
        <v>178</v>
      </c>
      <c r="B25" s="116"/>
    </row>
    <row r="26" spans="1:8">
      <c r="A26" s="120" t="s">
        <v>190</v>
      </c>
      <c r="B26" s="116">
        <v>194.32400000000001</v>
      </c>
    </row>
    <row r="27" spans="1:8">
      <c r="A27" s="120" t="s">
        <v>191</v>
      </c>
      <c r="B27" s="116">
        <v>208.351</v>
      </c>
    </row>
    <row r="28" spans="1:8">
      <c r="A28" s="120" t="s">
        <v>192</v>
      </c>
      <c r="B28" s="116">
        <v>222.37799999999999</v>
      </c>
    </row>
    <row r="29" spans="1:8">
      <c r="A29" s="120" t="s">
        <v>193</v>
      </c>
      <c r="B29" s="116">
        <v>236.405</v>
      </c>
    </row>
    <row r="30" spans="1:8">
      <c r="A30" s="120" t="s">
        <v>194</v>
      </c>
      <c r="B30" s="116">
        <v>250.43199999999999</v>
      </c>
    </row>
    <row r="31" spans="1:8">
      <c r="A31" s="120" t="s">
        <v>195</v>
      </c>
      <c r="B31" s="116">
        <v>264.459</v>
      </c>
    </row>
    <row r="32" spans="1:8">
      <c r="A32" s="120" t="s">
        <v>70</v>
      </c>
      <c r="B32" s="116">
        <v>278.48599999999999</v>
      </c>
    </row>
    <row r="33" spans="1:2">
      <c r="A33" s="120" t="s">
        <v>178</v>
      </c>
      <c r="B33" s="116"/>
    </row>
    <row r="34" spans="1:2">
      <c r="A34" s="120" t="s">
        <v>167</v>
      </c>
      <c r="B34" s="116">
        <v>276.48599999999999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g X O E V L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C B c 4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X O E V B U X u N q N A Q A A v Q M A A B M A H A B G b 3 J t d W x h c y 9 T Z W N 0 a W 9 u M S 5 t I K I Y A C i g F A A A A A A A A A A A A A A A A A A A A A A A A A A A A I 2 R z U 4 C M R S F 9 y S 8 w 0 3 Z D E k z c f h H M h t B l y Y G X D k u + K k 6 c a Y l 0 2 I g h M S F D 8 B C A o m Y 8 A A u i K h h o S / E w D t Y n Q g l k d F u p q d f 5 9 5 z T z m p C 5 t R K A d f o x C N R C P 8 q u q R B s S Q g c A E h 4 h o B O R a P v T 9 2 V y e F P m N X m L 1 l k u o 0 I 5 s h + h F R o U U X E P F f e u U E 4 9 b H c a o a 1 s l w q 8 F a 1 q G L t o C x f F Z i T i 2 a w v i m Q g j D E X m t F z K T Q P D I a 2 z h k 0 v z X w q j + G k x Q Q p i 4 5 D z M 1 W P 2 a U n M d x Y C i G / N n t 4 v n D 7 4 9 h O Z 6 s R o M v v 5 V q T V 6 s e F X K L 5 j n B g 0 q n S b h W j A B 7 n Z R c G p I A 0 I S E K Q t e r 1 N 3 c X r k / 9 2 B 4 v 5 d D W a L 4 d 9 8 O + n / u M 7 L I c v I M F q M N l 0 K j c d W w T 1 t F 8 c Y V C a f d + V s w c / V W T X g 8 4 6 E A 0 B U u f W Z c 5 x D G u z u q E U 0 x O q S K o i p Y q 0 K j K q y K o i p 4 q 8 K o w 9 1 N s d u P F H 4 v + K U n k Q f f t J 1 O k T P 4 S 2 3 B r x t l g y h K V C W D q E Z U J Y N o T l Q l g + h M m g t 2 E v H o 3 Y d H f y h U 9 Q S w E C L Q A U A A I A C A C B c 4 R U s X H j 6 K M A A A D 2 A A A A E g A A A A A A A A A A A A A A A A A A A A A A Q 2 9 u Z m l n L 1 B h Y 2 t h Z 2 U u e G 1 s U E s B A i 0 A F A A C A A g A g X O E V A / K 6 a u k A A A A 6 Q A A A B M A A A A A A A A A A A A A A A A A 7 w A A A F t D b 2 5 0 Z W 5 0 X 1 R 5 c G V z X S 5 4 b W x Q S w E C L Q A U A A I A C A C B c 4 R U F R e 4 2 o 0 B A A C 9 A w A A E w A A A A A A A A A A A A A A A A D g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D g A A A A A A A H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U Y X J n Z X Q i I F Z h b H V l P S J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D U 6 M j g 6 M D M u M z A z O D E 1 M F o i I C 8 + P E V u d H J 5 I F R 5 c G U 9 I k Z p b G x D b 2 x 1 b W 5 U e X B l c y I g V m F s d W U 9 I n N C Z 1 V G Q l F V R k J R V U Z C U T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9 B d X R v U m V t b 3 Z l Z E N v b H V t b n M x L n t D b 2 x 1 b W 4 x L j E s M H 0 m c X V v d D s s J n F 1 b 3 Q 7 U 2 V j d G l v b j E v M S 9 B d X R v U m V t b 3 Z l Z E N v b H V t b n M x L n t D b 2 x 1 b W 4 x L j I s M X 0 m c X V v d D s s J n F 1 b 3 Q 7 U 2 V j d G l v b j E v M S 9 B d X R v U m V t b 3 Z l Z E N v b H V t b n M x L n t D b 2 x 1 b W 4 x L j M s M n 0 m c X V v d D s s J n F 1 b 3 Q 7 U 2 V j d G l v b j E v M S 9 B d X R v U m V t b 3 Z l Z E N v b H V t b n M x L n t D b 2 x 1 b W 4 x L j Q s M 3 0 m c X V v d D s s J n F 1 b 3 Q 7 U 2 V j d G l v b j E v M S 9 B d X R v U m V t b 3 Z l Z E N v b H V t b n M x L n t D b 2 x 1 b W 4 x L j U s N H 0 m c X V v d D s s J n F 1 b 3 Q 7 U 2 V j d G l v b j E v M S 9 B d X R v U m V t b 3 Z l Z E N v b H V t b n M x L n t D b 2 x 1 b W 4 x L j Y s N X 0 m c X V v d D s s J n F 1 b 3 Q 7 U 2 V j d G l v b j E v M S 9 B d X R v U m V t b 3 Z l Z E N v b H V t b n M x L n t D b 2 x 1 b W 4 x L j c s N n 0 m c X V v d D s s J n F 1 b 3 Q 7 U 2 V j d G l v b j E v M S 9 B d X R v U m V t b 3 Z l Z E N v b H V t b n M x L n t D b 2 x 1 b W 4 x L j g s N 3 0 m c X V v d D s s J n F 1 b 3 Q 7 U 2 V j d G l v b j E v M S 9 B d X R v U m V t b 3 Z l Z E N v b H V t b n M x L n t D b 2 x 1 b W 4 x L j k s O H 0 m c X V v d D s s J n F 1 b 3 Q 7 U 2 V j d G l v b j E v M S 9 B d X R v U m V t b 3 Z l Z E N v b H V t b n M x L n t D b 2 x 1 b W 4 x L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x L 0 F 1 d G 9 S Z W 1 v d m V k Q 2 9 s d W 1 u c z E u e 0 N v b H V t b j E u M S w w f S Z x d W 9 0 O y w m c X V v d D t T Z W N 0 a W 9 u M S 8 x L 0 F 1 d G 9 S Z W 1 v d m V k Q 2 9 s d W 1 u c z E u e 0 N v b H V t b j E u M i w x f S Z x d W 9 0 O y w m c X V v d D t T Z W N 0 a W 9 u M S 8 x L 0 F 1 d G 9 S Z W 1 v d m V k Q 2 9 s d W 1 u c z E u e 0 N v b H V t b j E u M y w y f S Z x d W 9 0 O y w m c X V v d D t T Z W N 0 a W 9 u M S 8 x L 0 F 1 d G 9 S Z W 1 v d m V k Q 2 9 s d W 1 u c z E u e 0 N v b H V t b j E u N C w z f S Z x d W 9 0 O y w m c X V v d D t T Z W N 0 a W 9 u M S 8 x L 0 F 1 d G 9 S Z W 1 v d m V k Q 2 9 s d W 1 u c z E u e 0 N v b H V t b j E u N S w 0 f S Z x d W 9 0 O y w m c X V v d D t T Z W N 0 a W 9 u M S 8 x L 0 F 1 d G 9 S Z W 1 v d m V k Q 2 9 s d W 1 u c z E u e 0 N v b H V t b j E u N i w 1 f S Z x d W 9 0 O y w m c X V v d D t T Z W N 0 a W 9 u M S 8 x L 0 F 1 d G 9 S Z W 1 v d m V k Q 2 9 s d W 1 u c z E u e 0 N v b H V t b j E u N y w 2 f S Z x d W 9 0 O y w m c X V v d D t T Z W N 0 a W 9 u M S 8 x L 0 F 1 d G 9 S Z W 1 v d m V k Q 2 9 s d W 1 u c z E u e 0 N v b H V t b j E u O C w 3 f S Z x d W 9 0 O y w m c X V v d D t T Z W N 0 a W 9 u M S 8 x L 0 F 1 d G 9 S Z W 1 v d m V k Q 2 9 s d W 1 u c z E u e 0 N v b H V t b j E u O S w 4 f S Z x d W 9 0 O y w m c X V v d D t T Z W N 0 a W 9 u M S 8 x L 0 F 1 d G 9 S Z W 1 v d m V k Q 2 9 s d W 1 u c z E u e 0 N v b H V t b j E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J U V C J U I z J T g w J U V B J U I y J U J E J U V C J T k w J T l D J T I w J U V D J T l D J U E w J U V E J T k 4 J T k 1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b H 0 f S E p k Q q 1 R D u I U K Z Z 3 A A A A A A I A A A A A A B B m A A A A A Q A A I A A A A D 4 d q r n 0 g N G q Z o 1 F Q I J K h S E m F w W 6 5 l Z J C Z m N A + Z H s 7 6 I A A A A A A 6 A A A A A A g A A I A A A A F b C H G 9 o B V u / U d L 6 w 5 7 a r c 9 9 5 W 1 w 2 + L a V z Z 9 3 F y O T G 8 k U A A A A D m D 5 3 4 f K K i O E e M X 8 z z 4 m d Q a + P x l q o l n Q V y X z f a t C / s 1 p V M 9 7 A 0 W A v V f i w B k J q k f 6 a n y D F o o N K 0 j q s Z 0 I E x L u c Q i u 8 U u G y c e v t L F u F o q q u X g Q A A A A F P r Z H v R g H u 0 F F K L 3 V 8 e n C z F / 7 Q 1 / o 8 l U z f 1 j E g k I Y i Q + g R 2 Q S T D / D H L 3 S a O i h B W S H 4 j U v x S r H W y B u Z k T 1 Y d S z E = < / D a t a M a s h u p > 
</file>

<file path=customXml/itemProps1.xml><?xml version="1.0" encoding="utf-8"?>
<ds:datastoreItem xmlns:ds="http://schemas.openxmlformats.org/officeDocument/2006/customXml" ds:itemID="{5273F19A-254E-4E13-B708-5A39002566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Correlation</vt:lpstr>
      <vt:lpstr>Close sp to E.coli</vt:lpstr>
      <vt:lpstr>Close sp to S.cerevisiae</vt:lpstr>
      <vt:lpstr>Close sp to CHO</vt:lpstr>
      <vt:lpstr>Ref</vt:lpstr>
      <vt:lpstr>Fatty acids mass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Yoonmi Choi</dc:creator>
  <cp:lastModifiedBy>Yoonmi Choi</cp:lastModifiedBy>
  <dcterms:created xsi:type="dcterms:W3CDTF">2021-12-13T01:51:01Z</dcterms:created>
  <dcterms:modified xsi:type="dcterms:W3CDTF">2022-04-27T09:37:16Z</dcterms:modified>
</cp:coreProperties>
</file>