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557FCAD0-E975-45ED-892E-BAA2C3AE145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Données" sheetId="1" r:id="rId1"/>
    <sheet name="Anov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4" i="1" l="1"/>
  <c r="I115" i="1"/>
  <c r="I116" i="1"/>
  <c r="I117" i="1"/>
  <c r="I118" i="1"/>
  <c r="I119" i="1"/>
  <c r="I120" i="1"/>
  <c r="I121" i="1"/>
  <c r="I122" i="1"/>
  <c r="I113" i="1"/>
  <c r="I112" i="1"/>
  <c r="I103" i="1"/>
  <c r="I104" i="1"/>
  <c r="I105" i="1"/>
  <c r="I106" i="1"/>
  <c r="I107" i="1"/>
  <c r="I108" i="1"/>
  <c r="I109" i="1"/>
  <c r="J109" i="1" s="1"/>
  <c r="I110" i="1"/>
  <c r="I111" i="1"/>
  <c r="I102" i="1"/>
  <c r="J102" i="1" s="1"/>
  <c r="I101" i="1"/>
  <c r="I92" i="1"/>
  <c r="I93" i="1"/>
  <c r="I94" i="1"/>
  <c r="I95" i="1"/>
  <c r="I96" i="1"/>
  <c r="I97" i="1"/>
  <c r="I98" i="1"/>
  <c r="I99" i="1"/>
  <c r="I100" i="1"/>
  <c r="I91" i="1"/>
  <c r="J91" i="1" s="1"/>
  <c r="I90" i="1"/>
  <c r="I81" i="1"/>
  <c r="I82" i="1"/>
  <c r="I83" i="1"/>
  <c r="I84" i="1"/>
  <c r="I85" i="1"/>
  <c r="J85" i="1" s="1"/>
  <c r="I86" i="1"/>
  <c r="I87" i="1"/>
  <c r="I88" i="1"/>
  <c r="I89" i="1"/>
  <c r="I80" i="1"/>
  <c r="J80" i="1" s="1"/>
  <c r="I79" i="1"/>
  <c r="I70" i="1"/>
  <c r="I71" i="1"/>
  <c r="I72" i="1"/>
  <c r="I73" i="1"/>
  <c r="I74" i="1"/>
  <c r="I75" i="1"/>
  <c r="I76" i="1"/>
  <c r="I77" i="1"/>
  <c r="I78" i="1"/>
  <c r="I69" i="1"/>
  <c r="I68" i="1"/>
  <c r="I59" i="1"/>
  <c r="I60" i="1"/>
  <c r="I61" i="1"/>
  <c r="I62" i="1"/>
  <c r="I63" i="1"/>
  <c r="I64" i="1"/>
  <c r="I65" i="1"/>
  <c r="I66" i="1"/>
  <c r="I67" i="1"/>
  <c r="I58" i="1"/>
  <c r="J58" i="1" s="1"/>
  <c r="I57" i="1"/>
  <c r="I48" i="1"/>
  <c r="I49" i="1"/>
  <c r="I50" i="1"/>
  <c r="I51" i="1"/>
  <c r="I52" i="1"/>
  <c r="I53" i="1"/>
  <c r="I54" i="1"/>
  <c r="I55" i="1"/>
  <c r="I56" i="1"/>
  <c r="I47" i="1"/>
  <c r="J47" i="1" s="1"/>
  <c r="I46" i="1"/>
  <c r="I37" i="1"/>
  <c r="I38" i="1"/>
  <c r="I39" i="1"/>
  <c r="I40" i="1"/>
  <c r="I41" i="1"/>
  <c r="I42" i="1"/>
  <c r="I43" i="1"/>
  <c r="I44" i="1"/>
  <c r="I45" i="1"/>
  <c r="I36" i="1"/>
  <c r="I35" i="1"/>
  <c r="I28" i="1"/>
  <c r="I29" i="1"/>
  <c r="I30" i="1"/>
  <c r="I31" i="1"/>
  <c r="I32" i="1"/>
  <c r="I33" i="1"/>
  <c r="I34" i="1"/>
  <c r="I26" i="1"/>
  <c r="I27" i="1"/>
  <c r="I25" i="1"/>
  <c r="J25" i="1" s="1"/>
  <c r="I24" i="1"/>
  <c r="I17" i="1"/>
  <c r="I18" i="1"/>
  <c r="I19" i="1"/>
  <c r="I20" i="1"/>
  <c r="I21" i="1"/>
  <c r="I22" i="1"/>
  <c r="I23" i="1"/>
  <c r="I16" i="1"/>
  <c r="I15" i="1"/>
  <c r="I14" i="1"/>
  <c r="I13" i="1"/>
  <c r="I4" i="1"/>
  <c r="I3" i="1" s="1"/>
  <c r="J3" i="1" s="1"/>
  <c r="I5" i="1"/>
  <c r="I8" i="1"/>
  <c r="I9" i="1"/>
  <c r="I10" i="1"/>
  <c r="I11" i="1"/>
  <c r="I12" i="1"/>
  <c r="I2" i="1"/>
  <c r="H113" i="1"/>
  <c r="H114" i="1" s="1"/>
  <c r="H115" i="1" s="1"/>
  <c r="H116" i="1" s="1"/>
  <c r="H117" i="1" s="1"/>
  <c r="H118" i="1" s="1"/>
  <c r="H119" i="1" s="1"/>
  <c r="H120" i="1" s="1"/>
  <c r="H121" i="1" s="1"/>
  <c r="H122" i="1" s="1"/>
  <c r="H102" i="1"/>
  <c r="H103" i="1" s="1"/>
  <c r="H104" i="1" s="1"/>
  <c r="H105" i="1" s="1"/>
  <c r="H106" i="1" s="1"/>
  <c r="H107" i="1" s="1"/>
  <c r="H108" i="1" s="1"/>
  <c r="H109" i="1" s="1"/>
  <c r="H110" i="1" s="1"/>
  <c r="H111" i="1" s="1"/>
  <c r="H91" i="1"/>
  <c r="H92" i="1" s="1"/>
  <c r="H93" i="1" s="1"/>
  <c r="H94" i="1" s="1"/>
  <c r="H95" i="1" s="1"/>
  <c r="H96" i="1" s="1"/>
  <c r="H97" i="1" s="1"/>
  <c r="H98" i="1" s="1"/>
  <c r="H99" i="1" s="1"/>
  <c r="H100" i="1" s="1"/>
  <c r="H80" i="1"/>
  <c r="H81" i="1" s="1"/>
  <c r="H82" i="1" s="1"/>
  <c r="H83" i="1" s="1"/>
  <c r="H84" i="1" s="1"/>
  <c r="H85" i="1" s="1"/>
  <c r="H86" i="1" s="1"/>
  <c r="H87" i="1" s="1"/>
  <c r="H88" i="1" s="1"/>
  <c r="H89" i="1" s="1"/>
  <c r="H69" i="1"/>
  <c r="H70" i="1" s="1"/>
  <c r="H71" i="1" s="1"/>
  <c r="H72" i="1" s="1"/>
  <c r="H73" i="1" s="1"/>
  <c r="H74" i="1" s="1"/>
  <c r="H75" i="1" s="1"/>
  <c r="H76" i="1" s="1"/>
  <c r="H77" i="1" s="1"/>
  <c r="H78" i="1" s="1"/>
  <c r="H58" i="1"/>
  <c r="H59" i="1" s="1"/>
  <c r="H60" i="1" s="1"/>
  <c r="H61" i="1" s="1"/>
  <c r="H62" i="1" s="1"/>
  <c r="H63" i="1" s="1"/>
  <c r="H64" i="1" s="1"/>
  <c r="H65" i="1" s="1"/>
  <c r="H66" i="1" s="1"/>
  <c r="H67" i="1" s="1"/>
  <c r="H47" i="1"/>
  <c r="H48" i="1" s="1"/>
  <c r="H49" i="1" s="1"/>
  <c r="H50" i="1" s="1"/>
  <c r="H51" i="1" s="1"/>
  <c r="H52" i="1" s="1"/>
  <c r="H53" i="1" s="1"/>
  <c r="H54" i="1" s="1"/>
  <c r="H55" i="1" s="1"/>
  <c r="H56" i="1" s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M3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8" i="1"/>
  <c r="E49" i="1"/>
  <c r="E50" i="1"/>
  <c r="E51" i="1"/>
  <c r="E52" i="1"/>
  <c r="E53" i="1"/>
  <c r="E54" i="1"/>
  <c r="E55" i="1"/>
  <c r="E56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1" i="1"/>
  <c r="E92" i="1"/>
  <c r="E93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0" i="1"/>
  <c r="E111" i="1"/>
  <c r="E113" i="1"/>
  <c r="E114" i="1"/>
  <c r="E115" i="1"/>
  <c r="E116" i="1"/>
  <c r="E117" i="1"/>
  <c r="E118" i="1"/>
  <c r="E119" i="1"/>
  <c r="E120" i="1"/>
  <c r="E121" i="1"/>
  <c r="E122" i="1"/>
  <c r="E15" i="1"/>
  <c r="D7" i="1"/>
  <c r="E4" i="1"/>
  <c r="E5" i="1"/>
  <c r="E6" i="1"/>
  <c r="E7" i="1"/>
  <c r="E8" i="1"/>
  <c r="E9" i="1"/>
  <c r="E10" i="1"/>
  <c r="E11" i="1"/>
  <c r="E12" i="1"/>
  <c r="E3" i="1"/>
  <c r="L13" i="1"/>
  <c r="L12" i="1"/>
  <c r="L11" i="1"/>
  <c r="L10" i="1"/>
  <c r="L9" i="1"/>
  <c r="L6" i="1"/>
  <c r="L5" i="1"/>
  <c r="L3" i="1"/>
  <c r="K4" i="1"/>
  <c r="K5" i="1" s="1"/>
  <c r="K6" i="1" s="1"/>
  <c r="K7" i="1" s="1"/>
  <c r="K8" i="1" s="1"/>
  <c r="K9" i="1" s="1"/>
  <c r="K10" i="1" s="1"/>
  <c r="K11" i="1" s="1"/>
  <c r="K12" i="1" s="1"/>
  <c r="K13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O13" i="1"/>
  <c r="O12" i="1"/>
  <c r="O11" i="1"/>
  <c r="O10" i="1"/>
  <c r="O9" i="1"/>
  <c r="O8" i="1"/>
  <c r="O7" i="1"/>
  <c r="O6" i="1"/>
  <c r="O5" i="1"/>
  <c r="O4" i="1"/>
  <c r="C113" i="1"/>
  <c r="C114" i="1" s="1"/>
  <c r="C115" i="1" s="1"/>
  <c r="C116" i="1" s="1"/>
  <c r="C117" i="1" s="1"/>
  <c r="C118" i="1" s="1"/>
  <c r="C119" i="1" s="1"/>
  <c r="C120" i="1" s="1"/>
  <c r="C121" i="1" s="1"/>
  <c r="C122" i="1" s="1"/>
  <c r="C102" i="1"/>
  <c r="C103" i="1" s="1"/>
  <c r="C104" i="1" s="1"/>
  <c r="C105" i="1" s="1"/>
  <c r="C106" i="1" s="1"/>
  <c r="C107" i="1" s="1"/>
  <c r="C108" i="1" s="1"/>
  <c r="C109" i="1" s="1"/>
  <c r="C110" i="1" s="1"/>
  <c r="C111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J61" i="1" l="1"/>
  <c r="J32" i="1"/>
  <c r="J54" i="1"/>
  <c r="D13" i="1"/>
  <c r="J11" i="1"/>
  <c r="J83" i="1"/>
  <c r="J107" i="1"/>
  <c r="I6" i="1"/>
  <c r="D46" i="1" s="1"/>
  <c r="I7" i="1"/>
  <c r="D57" i="1" s="1"/>
  <c r="J12" i="1"/>
  <c r="J38" i="1"/>
  <c r="J62" i="1"/>
  <c r="J86" i="1"/>
  <c r="J110" i="1"/>
  <c r="J15" i="1"/>
  <c r="J50" i="1"/>
  <c r="J74" i="1"/>
  <c r="J98" i="1"/>
  <c r="J122" i="1"/>
  <c r="J63" i="1"/>
  <c r="J87" i="1"/>
  <c r="J39" i="1"/>
  <c r="J111" i="1"/>
  <c r="J33" i="1"/>
  <c r="J55" i="1"/>
  <c r="J105" i="1"/>
  <c r="J18" i="1"/>
  <c r="J40" i="1"/>
  <c r="J64" i="1"/>
  <c r="J88" i="1"/>
  <c r="J10" i="1"/>
  <c r="J9" i="1"/>
  <c r="J60" i="1"/>
  <c r="J84" i="1"/>
  <c r="J108" i="1"/>
  <c r="J78" i="1"/>
  <c r="J104" i="1"/>
  <c r="J30" i="1"/>
  <c r="J52" i="1"/>
  <c r="J76" i="1"/>
  <c r="J100" i="1"/>
  <c r="J37" i="1"/>
  <c r="J48" i="1"/>
  <c r="J72" i="1"/>
  <c r="J96" i="1"/>
  <c r="J120" i="1"/>
  <c r="J59" i="1"/>
  <c r="J21" i="1"/>
  <c r="J43" i="1"/>
  <c r="J67" i="1"/>
  <c r="J92" i="1"/>
  <c r="J23" i="1"/>
  <c r="J45" i="1"/>
  <c r="J22" i="1"/>
  <c r="J44" i="1"/>
  <c r="J94" i="1"/>
  <c r="J118" i="1"/>
  <c r="J27" i="1"/>
  <c r="J5" i="1"/>
  <c r="J31" i="1"/>
  <c r="J53" i="1"/>
  <c r="J77" i="1"/>
  <c r="J26" i="1"/>
  <c r="J17" i="1"/>
  <c r="J36" i="1"/>
  <c r="J28" i="1"/>
  <c r="J16" i="1"/>
  <c r="J49" i="1"/>
  <c r="J73" i="1"/>
  <c r="J97" i="1"/>
  <c r="J121" i="1"/>
  <c r="J14" i="1"/>
  <c r="J70" i="1"/>
  <c r="J82" i="1"/>
  <c r="J103" i="1"/>
  <c r="J4" i="1"/>
  <c r="J29" i="1"/>
  <c r="J51" i="1"/>
  <c r="J75" i="1"/>
  <c r="J99" i="1"/>
  <c r="J114" i="1"/>
  <c r="J71" i="1"/>
  <c r="J95" i="1"/>
  <c r="J119" i="1"/>
  <c r="J20" i="1"/>
  <c r="J42" i="1"/>
  <c r="J66" i="1"/>
  <c r="J116" i="1"/>
  <c r="J19" i="1"/>
  <c r="J41" i="1"/>
  <c r="J65" i="1"/>
  <c r="J89" i="1"/>
  <c r="J115" i="1"/>
  <c r="J81" i="1"/>
  <c r="J106" i="1"/>
  <c r="J56" i="1"/>
  <c r="J93" i="1"/>
  <c r="J117" i="1"/>
  <c r="J34" i="1"/>
  <c r="J69" i="1"/>
  <c r="J113" i="1"/>
  <c r="M11" i="1"/>
  <c r="M5" i="1"/>
  <c r="M4" i="1"/>
  <c r="M9" i="1"/>
  <c r="M13" i="1"/>
  <c r="M12" i="1"/>
  <c r="M6" i="1"/>
  <c r="M10" i="1"/>
  <c r="P13" i="1" l="1"/>
  <c r="P12" i="1"/>
  <c r="P11" i="1"/>
  <c r="P9" i="1"/>
  <c r="P10" i="1"/>
  <c r="P8" i="1"/>
  <c r="P7" i="1"/>
  <c r="P6" i="1"/>
  <c r="P5" i="1"/>
  <c r="P4" i="1"/>
  <c r="L8" i="1"/>
  <c r="M8" i="1"/>
  <c r="L7" i="1"/>
  <c r="M7" i="1"/>
  <c r="J6" i="1"/>
  <c r="J8" i="1"/>
  <c r="L4" i="1"/>
  <c r="O3" i="1"/>
  <c r="J7" i="1"/>
  <c r="P3" i="1" l="1"/>
</calcChain>
</file>

<file path=xl/sharedStrings.xml><?xml version="1.0" encoding="utf-8"?>
<sst xmlns="http://schemas.openxmlformats.org/spreadsheetml/2006/main" count="37" uniqueCount="33">
  <si>
    <t>Entrance Slit</t>
  </si>
  <si>
    <t>Exit Slit</t>
  </si>
  <si>
    <t>STEP = 0,25mm</t>
  </si>
  <si>
    <t>Entrance Slit (mm)</t>
  </si>
  <si>
    <t>Exit Slit (mm)</t>
  </si>
  <si>
    <t>FWHM (nm)</t>
  </si>
  <si>
    <t>wvl = 633nm</t>
  </si>
  <si>
    <t>Ecart Type</t>
  </si>
  <si>
    <t>Ecart à chaque pas de ExtSlit</t>
  </si>
  <si>
    <t xml:space="preserve">Moyenne des ecarts 
par pas de Ext Slit </t>
  </si>
  <si>
    <t>ENTRANCE SLIT FIXE, EXIT SLIT AUGMENTE PAR PAS</t>
  </si>
  <si>
    <t>EXIT SLIT FIXE, ENTRANCE SLIT AUGMENTE PAR PAS</t>
  </si>
  <si>
    <t xml:space="preserve">Moyenne des ecarts 
par pas de Entrance Slit </t>
  </si>
  <si>
    <t>Analyse de variance: un facteur</t>
  </si>
  <si>
    <t>RAPPORT DÉTAILLÉ</t>
  </si>
  <si>
    <t>Groupes</t>
  </si>
  <si>
    <t>Nombre d'échantillons</t>
  </si>
  <si>
    <t>Somme</t>
  </si>
  <si>
    <t>Moyenne</t>
  </si>
  <si>
    <t>Variance</t>
  </si>
  <si>
    <t>Colonne 1</t>
  </si>
  <si>
    <t>Colonne 2</t>
  </si>
  <si>
    <t>ANALYSE DE VARIANCE</t>
  </si>
  <si>
    <t>Source des variations</t>
  </si>
  <si>
    <t>Somme des carrés</t>
  </si>
  <si>
    <t>Degré de liberté</t>
  </si>
  <si>
    <t>Moyenne des carrés</t>
  </si>
  <si>
    <t>F</t>
  </si>
  <si>
    <t>Probabilité</t>
  </si>
  <si>
    <t>Valeur critique pour F</t>
  </si>
  <si>
    <t>Entre Groupes</t>
  </si>
  <si>
    <t>A l'intérieur des groupes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</si>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</sst>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5" borderId="0" xfId="0" applyFill="1"/>
    <xf numFmtId="0" fontId="2" fillId="5" borderId="0" xfId="0" applyFont="1" applyFill="1" applyAlignment="1">
      <alignment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tabSelected="1" topLeftCell="H3" workbookViewId="0">
      <selection activeCell="L31" sqref="L31"/>
    </sheetView>
  </sheetViews>
  <sheetFormatPr baseColWidth="10" defaultColWidth="8.88671875" defaultRowHeight="14.4" x14ac:dyDescent="0.3"/>
  <cols>
    <col min="1" max="1" width="16.77734375" customWidth="1"/>
    <col min="2" max="2" width="17" customWidth="1"/>
    <col min="3" max="3" width="18" customWidth="1"/>
    <col min="4" max="4" width="20.109375" customWidth="1"/>
    <col min="5" max="5" width="25.77734375" customWidth="1"/>
    <col min="6" max="6" width="9.33203125" customWidth="1"/>
    <col min="7" max="7" width="17" customWidth="1"/>
    <col min="8" max="8" width="18" customWidth="1"/>
    <col min="9" max="9" width="27" customWidth="1"/>
    <col min="10" max="10" width="25.77734375" customWidth="1"/>
    <col min="11" max="11" width="17.88671875" customWidth="1"/>
    <col min="12" max="13" width="19.33203125" customWidth="1"/>
    <col min="15" max="15" width="25.5546875" customWidth="1"/>
    <col min="16" max="16" width="23.109375" customWidth="1"/>
    <col min="17" max="17" width="14.77734375" customWidth="1"/>
  </cols>
  <sheetData>
    <row r="1" spans="1:18" x14ac:dyDescent="0.3">
      <c r="A1" t="s">
        <v>2</v>
      </c>
      <c r="B1" t="s">
        <v>3</v>
      </c>
      <c r="C1" t="s">
        <v>4</v>
      </c>
      <c r="D1" t="s">
        <v>5</v>
      </c>
      <c r="E1" t="s">
        <v>8</v>
      </c>
      <c r="G1" t="s">
        <v>4</v>
      </c>
      <c r="H1" t="s">
        <v>3</v>
      </c>
      <c r="J1" t="s">
        <v>8</v>
      </c>
      <c r="K1" s="19" t="s">
        <v>10</v>
      </c>
      <c r="L1" s="19"/>
      <c r="M1" s="20"/>
      <c r="N1" s="21" t="s">
        <v>11</v>
      </c>
      <c r="O1" s="21"/>
      <c r="P1" s="22"/>
    </row>
    <row r="2" spans="1:18" ht="43.2" x14ac:dyDescent="0.3">
      <c r="A2" t="s">
        <v>6</v>
      </c>
      <c r="B2" s="1">
        <v>0.5</v>
      </c>
      <c r="C2" s="1">
        <v>0.5</v>
      </c>
      <c r="D2" s="1">
        <v>2.7257752943964602</v>
      </c>
      <c r="G2" s="1">
        <v>0.5</v>
      </c>
      <c r="H2" s="1">
        <v>0.5</v>
      </c>
      <c r="I2" s="1">
        <f>D2</f>
        <v>2.7257752943964602</v>
      </c>
      <c r="K2" s="9" t="s">
        <v>0</v>
      </c>
      <c r="L2" s="9" t="s">
        <v>7</v>
      </c>
      <c r="M2" s="10" t="s">
        <v>9</v>
      </c>
      <c r="N2" s="14" t="s">
        <v>1</v>
      </c>
      <c r="O2" s="14" t="s">
        <v>7</v>
      </c>
      <c r="P2" s="15" t="s">
        <v>12</v>
      </c>
    </row>
    <row r="3" spans="1:18" x14ac:dyDescent="0.3">
      <c r="A3" s="7"/>
      <c r="B3" s="1">
        <v>0.5</v>
      </c>
      <c r="C3" s="1">
        <f>C2+0.25</f>
        <v>0.75</v>
      </c>
      <c r="D3" s="1">
        <v>3.1133296429580799</v>
      </c>
      <c r="E3">
        <f>D3-D2</f>
        <v>0.38755434856161974</v>
      </c>
      <c r="G3" s="1">
        <v>0.5</v>
      </c>
      <c r="H3" s="1">
        <f>H2+0.25</f>
        <v>0.75</v>
      </c>
      <c r="I3" s="2">
        <f ca="1">AVERAGE(I2,I4)</f>
        <v>3.1936185784501152</v>
      </c>
      <c r="J3">
        <f ca="1">I3-I2</f>
        <v>0.46784328405365505</v>
      </c>
      <c r="K3" s="8">
        <v>0.5</v>
      </c>
      <c r="L3" s="8">
        <f>_xlfn.STDEV.S(D2:D12)</f>
        <v>1.6627147870641328</v>
      </c>
      <c r="M3" s="8">
        <f>AVERAGE(E3:E12)</f>
        <v>0.51118964352972096</v>
      </c>
      <c r="N3" s="14">
        <v>0.5</v>
      </c>
      <c r="O3" s="14">
        <f t="shared" ref="O3:O13" ca="1" si="0">_xlfn.STDEV.S(D2,D13,D24,D35,D46,D57,D68,D79,D90,D101,D112)</f>
        <v>1.8974257970301653</v>
      </c>
      <c r="P3" s="14">
        <f ca="1">AVERAGE(J3:J12)</f>
        <v>0.55103818831889506</v>
      </c>
    </row>
    <row r="4" spans="1:18" x14ac:dyDescent="0.3">
      <c r="B4" s="1">
        <v>0.5</v>
      </c>
      <c r="C4" s="1">
        <f t="shared" ref="C4:C12" si="1">C3+0.25</f>
        <v>1</v>
      </c>
      <c r="D4" s="1">
        <v>3.5550177122479099</v>
      </c>
      <c r="E4">
        <f t="shared" ref="E4:E12" si="2">D4-D3</f>
        <v>0.44168806928982995</v>
      </c>
      <c r="G4" s="1">
        <v>0.5</v>
      </c>
      <c r="H4" s="1">
        <f t="shared" ref="H4:H12" si="3">H3+0.25</f>
        <v>1</v>
      </c>
      <c r="I4" s="1">
        <f t="shared" ref="I4:I12" ca="1" si="4">OFFSET($D$1,(ROW()-2)*11+1,0)</f>
        <v>3.6614618625037698</v>
      </c>
      <c r="J4">
        <f t="shared" ref="J4:J14" ca="1" si="5">I4-I3</f>
        <v>0.46784328405365461</v>
      </c>
      <c r="K4" s="8">
        <f>K3+0.25</f>
        <v>0.75</v>
      </c>
      <c r="L4" s="8">
        <f ca="1">_xlfn.STDEV.S(D13:D23)</f>
        <v>1.6745477301205089</v>
      </c>
      <c r="M4" s="8">
        <f>AVERAGE(E15:E23)</f>
        <v>0.53118854920754899</v>
      </c>
      <c r="N4" s="14">
        <f>N3+0.25</f>
        <v>0.75</v>
      </c>
      <c r="O4" s="14">
        <f t="shared" si="0"/>
        <v>2.0146830464202958</v>
      </c>
      <c r="P4" s="14">
        <f ca="1">AVERAGE(J14:J23)</f>
        <v>0.56633576417179099</v>
      </c>
    </row>
    <row r="5" spans="1:18" x14ac:dyDescent="0.3">
      <c r="B5" s="1">
        <v>0.5</v>
      </c>
      <c r="C5" s="1">
        <f t="shared" si="1"/>
        <v>1.25</v>
      </c>
      <c r="D5" s="1">
        <v>4.0233650960932197</v>
      </c>
      <c r="E5">
        <f t="shared" si="2"/>
        <v>0.46834738384530983</v>
      </c>
      <c r="G5" s="1">
        <v>0.5</v>
      </c>
      <c r="H5" s="1">
        <f t="shared" si="3"/>
        <v>1.25</v>
      </c>
      <c r="I5" s="1">
        <f t="shared" ca="1" si="4"/>
        <v>4.2257033705223002</v>
      </c>
      <c r="J5">
        <f t="shared" ca="1" si="5"/>
        <v>0.56424150801853035</v>
      </c>
      <c r="K5" s="8">
        <f t="shared" ref="K5:N13" si="6">K4+0.25</f>
        <v>1</v>
      </c>
      <c r="L5" s="8">
        <f>_xlfn.STDEV.S(D24:D34)</f>
        <v>1.7102955272994425</v>
      </c>
      <c r="M5" s="8">
        <f>AVERAGE(E25:E34)</f>
        <v>0.50541306834981092</v>
      </c>
      <c r="N5" s="14">
        <f t="shared" si="6"/>
        <v>1</v>
      </c>
      <c r="O5" s="14">
        <f t="shared" si="0"/>
        <v>1.9765856734737526</v>
      </c>
      <c r="P5" s="14">
        <f ca="1">AVERAGE(J25:J34)</f>
        <v>0.55625715259097197</v>
      </c>
    </row>
    <row r="6" spans="1:18" x14ac:dyDescent="0.3">
      <c r="B6" s="1">
        <v>0.5</v>
      </c>
      <c r="C6" s="1">
        <f t="shared" si="1"/>
        <v>1.5</v>
      </c>
      <c r="D6" s="1">
        <v>4.5793503533100699</v>
      </c>
      <c r="E6">
        <f t="shared" si="2"/>
        <v>0.55598525721685021</v>
      </c>
      <c r="G6" s="1">
        <v>0.5</v>
      </c>
      <c r="H6" s="1">
        <f t="shared" si="3"/>
        <v>1.5</v>
      </c>
      <c r="I6" s="2">
        <f ca="1">I5+(I8-I5)/3</f>
        <v>4.8584686165818738</v>
      </c>
      <c r="J6">
        <f t="shared" ca="1" si="5"/>
        <v>0.63276524605957363</v>
      </c>
      <c r="K6" s="8">
        <f t="shared" si="6"/>
        <v>1.25</v>
      </c>
      <c r="L6" s="8">
        <f>_xlfn.STDEV.S(D35:D45)</f>
        <v>1.522949615114618</v>
      </c>
      <c r="M6" s="8">
        <f>AVERAGE(E36:E45)</f>
        <v>0.45440020707386192</v>
      </c>
      <c r="N6" s="14">
        <f t="shared" si="6"/>
        <v>1.25</v>
      </c>
      <c r="O6" s="14">
        <f t="shared" si="0"/>
        <v>1.8974207726305101</v>
      </c>
      <c r="P6" s="14">
        <f ca="1">AVERAGE(J36:J45)</f>
        <v>0.52804390173477611</v>
      </c>
    </row>
    <row r="7" spans="1:18" x14ac:dyDescent="0.3">
      <c r="B7" s="1">
        <v>0.5</v>
      </c>
      <c r="C7" s="1">
        <f t="shared" si="1"/>
        <v>1.75</v>
      </c>
      <c r="D7" s="2">
        <f>AVERAGE(D6,D8)</f>
        <v>4.881189665876005</v>
      </c>
      <c r="E7">
        <f t="shared" si="2"/>
        <v>0.3018393125659351</v>
      </c>
      <c r="G7" s="1">
        <v>0.5</v>
      </c>
      <c r="H7" s="1">
        <f t="shared" si="3"/>
        <v>1.75</v>
      </c>
      <c r="I7" s="2">
        <f ca="1">I5+2*(I8-I5)/3</f>
        <v>5.4912338626414465</v>
      </c>
      <c r="J7">
        <f t="shared" ca="1" si="5"/>
        <v>0.63276524605957274</v>
      </c>
      <c r="K7" s="8">
        <f t="shared" si="6"/>
        <v>1.5</v>
      </c>
      <c r="L7" s="8">
        <f ca="1">_xlfn.STDEV.S(D46:D56)</f>
        <v>1.1516865597657089</v>
      </c>
      <c r="M7" s="8">
        <f>AVERAGE(E47:E56)</f>
        <v>0.37753110135678219</v>
      </c>
      <c r="N7" s="14">
        <f t="shared" si="6"/>
        <v>1.5</v>
      </c>
      <c r="O7" s="14">
        <f t="shared" si="0"/>
        <v>1.787044020298914</v>
      </c>
      <c r="P7" s="14">
        <f ca="1">AVERAGE(J47:J56)</f>
        <v>0.48959706818111598</v>
      </c>
    </row>
    <row r="8" spans="1:18" x14ac:dyDescent="0.3">
      <c r="B8" s="1">
        <v>0.5</v>
      </c>
      <c r="C8" s="1">
        <f t="shared" si="1"/>
        <v>2</v>
      </c>
      <c r="D8" s="1">
        <v>5.1830289784419401</v>
      </c>
      <c r="E8">
        <f t="shared" si="2"/>
        <v>0.3018393125659351</v>
      </c>
      <c r="G8" s="1">
        <v>0.5</v>
      </c>
      <c r="H8" s="1">
        <f t="shared" si="3"/>
        <v>2</v>
      </c>
      <c r="I8" s="1">
        <f t="shared" ca="1" si="4"/>
        <v>6.1239991087010202</v>
      </c>
      <c r="J8">
        <f t="shared" ca="1" si="5"/>
        <v>0.63276524605957363</v>
      </c>
      <c r="K8" s="8">
        <f t="shared" si="6"/>
        <v>1.75</v>
      </c>
      <c r="L8" s="8">
        <f ca="1">_xlfn.STDEV.S(D57:D67)</f>
        <v>1.1466207254735554</v>
      </c>
      <c r="M8" s="8">
        <f>AVERAGE(E58:E67)</f>
        <v>0.35946227077776111</v>
      </c>
      <c r="N8" s="14">
        <f t="shared" si="6"/>
        <v>1.75</v>
      </c>
      <c r="O8" s="14">
        <f t="shared" si="0"/>
        <v>1.6808822226153701</v>
      </c>
      <c r="P8" s="14">
        <f ca="1">AVERAGE(J58:J67)</f>
        <v>0.47557030791264543</v>
      </c>
    </row>
    <row r="9" spans="1:18" x14ac:dyDescent="0.3">
      <c r="B9" s="1">
        <v>0.5</v>
      </c>
      <c r="C9" s="1">
        <f t="shared" si="1"/>
        <v>2.25</v>
      </c>
      <c r="D9" s="1">
        <v>5.8284484322144801</v>
      </c>
      <c r="E9">
        <f t="shared" si="2"/>
        <v>0.64541945377253995</v>
      </c>
      <c r="G9" s="1">
        <v>0.5</v>
      </c>
      <c r="H9" s="1">
        <f t="shared" si="3"/>
        <v>2.25</v>
      </c>
      <c r="I9" s="1">
        <f t="shared" ca="1" si="4"/>
        <v>6.7340738165788903</v>
      </c>
      <c r="J9">
        <f t="shared" ca="1" si="5"/>
        <v>0.6100747078778701</v>
      </c>
      <c r="K9" s="8">
        <f t="shared" si="6"/>
        <v>2</v>
      </c>
      <c r="L9" s="8">
        <f>_xlfn.STDEV.S(D68:D78)</f>
        <v>1.0099852480163336</v>
      </c>
      <c r="M9" s="8">
        <f>AVERAGE(E69:E78)</f>
        <v>0.32092978203549505</v>
      </c>
      <c r="N9" s="14">
        <f t="shared" si="6"/>
        <v>2</v>
      </c>
      <c r="O9" s="14">
        <f t="shared" si="0"/>
        <v>1.5629689104149167</v>
      </c>
      <c r="P9" s="14">
        <f ca="1">AVERAGE(J69:J78)</f>
        <v>0.46150658441106096</v>
      </c>
    </row>
    <row r="10" spans="1:18" x14ac:dyDescent="0.3">
      <c r="B10" s="1">
        <v>0.5</v>
      </c>
      <c r="C10" s="1">
        <f t="shared" si="1"/>
        <v>2.5</v>
      </c>
      <c r="D10" s="1">
        <v>6.5045468395818196</v>
      </c>
      <c r="E10">
        <f t="shared" si="2"/>
        <v>0.6760984073673395</v>
      </c>
      <c r="G10" s="1">
        <v>0.5</v>
      </c>
      <c r="H10" s="1">
        <f t="shared" si="3"/>
        <v>2.5</v>
      </c>
      <c r="I10" s="1">
        <f t="shared" ca="1" si="4"/>
        <v>7.2219545686843398</v>
      </c>
      <c r="J10">
        <f t="shared" ca="1" si="5"/>
        <v>0.48788075210544957</v>
      </c>
      <c r="K10" s="8">
        <f t="shared" si="6"/>
        <v>2.25</v>
      </c>
      <c r="L10" s="8">
        <f>_xlfn.STDEV.S(D79:D89)</f>
        <v>0.89812435607352925</v>
      </c>
      <c r="M10" s="8">
        <f>AVERAGE(E80:E89)</f>
        <v>0.28903823357687697</v>
      </c>
      <c r="N10" s="14">
        <f t="shared" si="6"/>
        <v>2.25</v>
      </c>
      <c r="O10" s="14">
        <f t="shared" si="0"/>
        <v>1.4047482035183547</v>
      </c>
      <c r="P10" s="14">
        <f ca="1">AVERAGE(J80:J89)</f>
        <v>0.42034035465723207</v>
      </c>
    </row>
    <row r="11" spans="1:18" x14ac:dyDescent="0.3">
      <c r="B11" s="1">
        <v>0.5</v>
      </c>
      <c r="C11" s="1">
        <f t="shared" si="1"/>
        <v>2.75</v>
      </c>
      <c r="D11" s="1">
        <v>7.1586371724765199</v>
      </c>
      <c r="E11">
        <f t="shared" si="2"/>
        <v>0.65409033289470031</v>
      </c>
      <c r="G11" s="1">
        <v>0.5</v>
      </c>
      <c r="H11" s="1">
        <f t="shared" si="3"/>
        <v>2.75</v>
      </c>
      <c r="I11" s="1">
        <f t="shared" ca="1" si="4"/>
        <v>7.7830403595169697</v>
      </c>
      <c r="J11">
        <f t="shared" ca="1" si="5"/>
        <v>0.56108579083262988</v>
      </c>
      <c r="K11" s="8">
        <f t="shared" si="6"/>
        <v>2.5</v>
      </c>
      <c r="L11" s="8">
        <f>_xlfn.STDEV.S(D90:D100)</f>
        <v>0.83163721939979118</v>
      </c>
      <c r="M11" s="8">
        <f>AVERAGE(E91:E100)</f>
        <v>0.27346730467902908</v>
      </c>
      <c r="N11" s="14">
        <f t="shared" si="6"/>
        <v>2.5</v>
      </c>
      <c r="O11" s="14">
        <f t="shared" si="0"/>
        <v>1.2607943295080994</v>
      </c>
      <c r="P11" s="14">
        <f ca="1">AVERAGE(J91:J100)</f>
        <v>0.37904865237167806</v>
      </c>
    </row>
    <row r="12" spans="1:18" x14ac:dyDescent="0.3">
      <c r="B12" s="1">
        <v>0.5</v>
      </c>
      <c r="C12" s="1">
        <f t="shared" si="1"/>
        <v>3</v>
      </c>
      <c r="D12" s="1">
        <v>7.8376717296936702</v>
      </c>
      <c r="E12">
        <f t="shared" si="2"/>
        <v>0.67903455721715034</v>
      </c>
      <c r="G12" s="1">
        <v>0.5</v>
      </c>
      <c r="H12" s="1">
        <f t="shared" si="3"/>
        <v>3</v>
      </c>
      <c r="I12" s="1">
        <f t="shared" ca="1" si="4"/>
        <v>8.2361571775854099</v>
      </c>
      <c r="J12">
        <f t="shared" ca="1" si="5"/>
        <v>0.45311681806844017</v>
      </c>
      <c r="K12" s="8">
        <f t="shared" si="6"/>
        <v>2.75</v>
      </c>
      <c r="L12" s="8">
        <f>_xlfn.STDEV.S(D101:D111)</f>
        <v>0.78156957403690175</v>
      </c>
      <c r="M12" s="8">
        <f>AVERAGE(E102:E111)</f>
        <v>0.26133645049930304</v>
      </c>
      <c r="N12" s="14">
        <f t="shared" si="6"/>
        <v>2.75</v>
      </c>
      <c r="O12" s="14">
        <f t="shared" si="0"/>
        <v>1.1148314440722258</v>
      </c>
      <c r="P12" s="14">
        <f ca="1">AVERAGE(J102:J111)</f>
        <v>0.33857796752983793</v>
      </c>
    </row>
    <row r="13" spans="1:18" x14ac:dyDescent="0.3">
      <c r="B13" s="3">
        <v>0.75</v>
      </c>
      <c r="C13" s="3">
        <v>0.5</v>
      </c>
      <c r="D13" s="4">
        <f ca="1">I3</f>
        <v>3.1936185784501152</v>
      </c>
      <c r="G13" s="3">
        <v>0.75</v>
      </c>
      <c r="H13" s="3">
        <v>0.5</v>
      </c>
      <c r="I13" s="5">
        <f>D3</f>
        <v>3.1133296429580799</v>
      </c>
      <c r="K13" s="8">
        <f t="shared" si="6"/>
        <v>3</v>
      </c>
      <c r="L13" s="8">
        <f>_xlfn.STDEV.S(D112:D122)</f>
        <v>0.77969840879325214</v>
      </c>
      <c r="M13" s="8">
        <f>AVERAGE(E113:E122)</f>
        <v>0.263866914201839</v>
      </c>
      <c r="N13" s="14">
        <f t="shared" si="6"/>
        <v>3</v>
      </c>
      <c r="O13" s="14">
        <f t="shared" si="0"/>
        <v>0.98911822641775005</v>
      </c>
      <c r="P13" s="14">
        <f ca="1">AVERAGE(J113:J122)</f>
        <v>0.30371545899101299</v>
      </c>
    </row>
    <row r="14" spans="1:18" x14ac:dyDescent="0.3">
      <c r="B14" s="3">
        <v>0.75</v>
      </c>
      <c r="C14" s="3">
        <f>C13+0.25</f>
        <v>0.75</v>
      </c>
      <c r="D14" s="3">
        <v>3.1402735961644699</v>
      </c>
      <c r="G14" s="3">
        <v>0.75</v>
      </c>
      <c r="H14" s="3">
        <f>H13+0.25</f>
        <v>0.75</v>
      </c>
      <c r="I14" s="5">
        <f ca="1">OFFSET($D$2,(ROW()-13)*11+1,0)</f>
        <v>3.1402735961644699</v>
      </c>
      <c r="J14">
        <f t="shared" ca="1" si="5"/>
        <v>2.6943953206389981E-2</v>
      </c>
    </row>
    <row r="15" spans="1:18" x14ac:dyDescent="0.3">
      <c r="B15" s="3">
        <v>0.75</v>
      </c>
      <c r="C15" s="3">
        <f t="shared" ref="C15:C23" si="7">C14+0.25</f>
        <v>1</v>
      </c>
      <c r="D15" s="3">
        <v>3.4775541305575501</v>
      </c>
      <c r="E15">
        <f>D15-D14</f>
        <v>0.33728053439308026</v>
      </c>
      <c r="G15" s="3">
        <v>0.75</v>
      </c>
      <c r="H15" s="3">
        <f t="shared" ref="H15:H23" si="8">H14+0.25</f>
        <v>1</v>
      </c>
      <c r="I15" s="5">
        <f ca="1">OFFSET($D$2,(ROW()-13)*11+1,0)</f>
        <v>3.9694149307480999</v>
      </c>
      <c r="J15">
        <f ca="1">I15-I14</f>
        <v>0.82914133458363004</v>
      </c>
      <c r="K15" s="23"/>
      <c r="L15" s="23"/>
      <c r="M15" s="23"/>
      <c r="N15" s="23"/>
      <c r="O15" s="23"/>
      <c r="P15" s="23"/>
      <c r="Q15" s="23"/>
      <c r="R15" s="23"/>
    </row>
    <row r="16" spans="1:18" x14ac:dyDescent="0.3">
      <c r="B16" s="3">
        <v>0.75</v>
      </c>
      <c r="C16" s="3">
        <f t="shared" si="7"/>
        <v>1.25</v>
      </c>
      <c r="D16" s="3">
        <v>3.84394486519659</v>
      </c>
      <c r="E16">
        <f t="shared" ref="E16:E78" si="9">D16-D15</f>
        <v>0.36639073463903982</v>
      </c>
      <c r="G16" s="3">
        <v>0.75</v>
      </c>
      <c r="H16" s="3">
        <f t="shared" si="8"/>
        <v>1.25</v>
      </c>
      <c r="I16" s="5">
        <f ca="1">OFFSET($D$2,(ROW()-13)*11+1,0)</f>
        <v>4.49982937713696</v>
      </c>
      <c r="J16">
        <f t="shared" ref="J16:J78" ca="1" si="10">I16-I15</f>
        <v>0.53041444638886004</v>
      </c>
      <c r="K16" s="23"/>
      <c r="L16" s="23"/>
      <c r="M16" s="23"/>
      <c r="N16" s="23"/>
      <c r="O16" s="23"/>
      <c r="P16" s="23"/>
      <c r="Q16" s="23"/>
      <c r="R16" s="23"/>
    </row>
    <row r="17" spans="2:18" x14ac:dyDescent="0.3">
      <c r="B17" s="3">
        <v>0.75</v>
      </c>
      <c r="C17" s="3">
        <f t="shared" si="7"/>
        <v>1.5</v>
      </c>
      <c r="D17" s="3">
        <v>4.2415536385625403</v>
      </c>
      <c r="E17">
        <f t="shared" si="9"/>
        <v>0.39760877336595035</v>
      </c>
      <c r="G17" s="3">
        <v>0.75</v>
      </c>
      <c r="H17" s="3">
        <f t="shared" si="8"/>
        <v>1.5</v>
      </c>
      <c r="I17" s="5">
        <f t="shared" ref="I17:I23" ca="1" si="11">OFFSET($D$2,(ROW()-13)*11+1,0)</f>
        <v>4.8720663853499504</v>
      </c>
      <c r="J17">
        <f t="shared" ca="1" si="10"/>
        <v>0.37223700821299044</v>
      </c>
      <c r="K17" s="23"/>
      <c r="L17" s="23"/>
      <c r="M17" s="23"/>
      <c r="N17" s="23"/>
      <c r="O17" s="23"/>
      <c r="P17" s="23"/>
      <c r="Q17" s="23"/>
      <c r="R17" s="23"/>
    </row>
    <row r="18" spans="2:18" x14ac:dyDescent="0.3">
      <c r="B18" s="3">
        <v>0.75</v>
      </c>
      <c r="C18" s="3">
        <f t="shared" si="7"/>
        <v>1.75</v>
      </c>
      <c r="D18" s="3">
        <v>4.7644481026585597</v>
      </c>
      <c r="E18">
        <f t="shared" si="9"/>
        <v>0.52289446409601936</v>
      </c>
      <c r="G18" s="3">
        <v>0.75</v>
      </c>
      <c r="H18" s="3">
        <f t="shared" si="8"/>
        <v>1.75</v>
      </c>
      <c r="I18" s="5">
        <f t="shared" ca="1" si="11"/>
        <v>5.8358574056079302</v>
      </c>
      <c r="J18">
        <f t="shared" ca="1" si="10"/>
        <v>0.9637910202579798</v>
      </c>
      <c r="K18" s="23"/>
      <c r="L18" s="23"/>
      <c r="M18" s="23"/>
      <c r="N18" s="23"/>
      <c r="O18" s="23"/>
      <c r="P18" s="23"/>
      <c r="Q18" s="23"/>
      <c r="R18" s="23"/>
    </row>
    <row r="19" spans="2:18" x14ac:dyDescent="0.3">
      <c r="B19" s="3">
        <v>0.75</v>
      </c>
      <c r="C19" s="3">
        <f t="shared" si="7"/>
        <v>2</v>
      </c>
      <c r="D19" s="3">
        <v>5.3274928843200797</v>
      </c>
      <c r="E19">
        <f t="shared" si="9"/>
        <v>0.56304478166152006</v>
      </c>
      <c r="G19" s="3">
        <v>0.75</v>
      </c>
      <c r="H19" s="3">
        <f t="shared" si="8"/>
        <v>2</v>
      </c>
      <c r="I19" s="5">
        <f t="shared" ca="1" si="11"/>
        <v>6.4574417349107902</v>
      </c>
      <c r="J19">
        <f t="shared" ca="1" si="10"/>
        <v>0.62158432930286001</v>
      </c>
      <c r="K19" s="23"/>
      <c r="L19" s="23"/>
      <c r="M19" s="23"/>
      <c r="N19" s="23"/>
      <c r="O19" s="23"/>
      <c r="P19" s="23"/>
      <c r="Q19" s="23"/>
      <c r="R19" s="23"/>
    </row>
    <row r="20" spans="2:18" x14ac:dyDescent="0.3">
      <c r="B20" s="3">
        <v>0.75</v>
      </c>
      <c r="C20" s="3">
        <f t="shared" si="7"/>
        <v>2.25</v>
      </c>
      <c r="D20" s="3">
        <v>5.9389095860621799</v>
      </c>
      <c r="E20">
        <f t="shared" si="9"/>
        <v>0.61141670174210017</v>
      </c>
      <c r="G20" s="3">
        <v>0.75</v>
      </c>
      <c r="H20" s="3">
        <f t="shared" si="8"/>
        <v>2.25</v>
      </c>
      <c r="I20" s="5">
        <f t="shared" ca="1" si="11"/>
        <v>7.0718287351276503</v>
      </c>
      <c r="J20">
        <f t="shared" ca="1" si="10"/>
        <v>0.6143870002168601</v>
      </c>
      <c r="K20" s="24"/>
      <c r="L20" s="24"/>
      <c r="M20" s="24"/>
      <c r="N20" s="24"/>
      <c r="O20" s="24"/>
      <c r="P20" s="23"/>
      <c r="Q20" s="23"/>
      <c r="R20" s="23"/>
    </row>
    <row r="21" spans="2:18" x14ac:dyDescent="0.3">
      <c r="B21" s="3">
        <v>0.75</v>
      </c>
      <c r="C21" s="3">
        <f t="shared" si="7"/>
        <v>2.5</v>
      </c>
      <c r="D21" s="3">
        <v>6.5802088830499503</v>
      </c>
      <c r="E21">
        <f t="shared" si="9"/>
        <v>0.64129929698777044</v>
      </c>
      <c r="G21" s="3">
        <v>0.75</v>
      </c>
      <c r="H21" s="3">
        <f t="shared" si="8"/>
        <v>2.5</v>
      </c>
      <c r="I21" s="5">
        <f t="shared" ca="1" si="11"/>
        <v>7.6855145554318902</v>
      </c>
      <c r="J21">
        <f t="shared" ca="1" si="10"/>
        <v>0.6136858203042399</v>
      </c>
      <c r="K21" s="16"/>
      <c r="L21" s="16"/>
      <c r="M21" s="16"/>
      <c r="N21" s="16"/>
      <c r="O21" s="16"/>
      <c r="P21" s="23"/>
      <c r="Q21" s="23"/>
      <c r="R21" s="23"/>
    </row>
    <row r="22" spans="2:18" x14ac:dyDescent="0.3">
      <c r="B22" s="3">
        <v>0.75</v>
      </c>
      <c r="C22" s="3">
        <f t="shared" si="7"/>
        <v>2.75</v>
      </c>
      <c r="D22" s="3">
        <v>7.2490749593701498</v>
      </c>
      <c r="E22">
        <f t="shared" si="9"/>
        <v>0.66886607632019945</v>
      </c>
      <c r="G22" s="3">
        <v>0.75</v>
      </c>
      <c r="H22" s="3">
        <f t="shared" si="8"/>
        <v>2.75</v>
      </c>
      <c r="I22" s="5">
        <f t="shared" ca="1" si="11"/>
        <v>8.2350655856519808</v>
      </c>
      <c r="J22">
        <f t="shared" ca="1" si="10"/>
        <v>0.54955103022009055</v>
      </c>
      <c r="K22" s="16"/>
      <c r="L22" s="16"/>
      <c r="M22" s="16"/>
      <c r="N22" s="16"/>
      <c r="O22" s="16"/>
      <c r="P22" s="23"/>
      <c r="Q22" s="23"/>
      <c r="R22" s="23"/>
    </row>
    <row r="23" spans="2:18" x14ac:dyDescent="0.3">
      <c r="B23" s="3">
        <v>0.75</v>
      </c>
      <c r="C23" s="3">
        <f t="shared" si="7"/>
        <v>3</v>
      </c>
      <c r="D23" s="3">
        <v>7.9209705390324103</v>
      </c>
      <c r="E23">
        <f t="shared" si="9"/>
        <v>0.67189557966226054</v>
      </c>
      <c r="G23" s="11">
        <v>0.75</v>
      </c>
      <c r="H23" s="11">
        <f t="shared" si="8"/>
        <v>3</v>
      </c>
      <c r="I23" s="5">
        <f t="shared" ca="1" si="11"/>
        <v>8.7766872846759902</v>
      </c>
      <c r="J23">
        <f t="shared" ca="1" si="10"/>
        <v>0.54162169902400947</v>
      </c>
      <c r="K23" s="23"/>
      <c r="L23" s="23"/>
      <c r="M23" s="23"/>
      <c r="N23" s="23"/>
      <c r="O23" s="23"/>
      <c r="P23" s="23"/>
      <c r="Q23" s="23"/>
      <c r="R23" s="23"/>
    </row>
    <row r="24" spans="2:18" x14ac:dyDescent="0.3">
      <c r="B24" s="1">
        <v>1</v>
      </c>
      <c r="C24" s="1">
        <v>0.5</v>
      </c>
      <c r="D24" s="1">
        <v>3.6614618625037698</v>
      </c>
      <c r="G24" s="1">
        <v>1</v>
      </c>
      <c r="H24" s="1">
        <v>0.5</v>
      </c>
      <c r="I24" s="1">
        <f>D4</f>
        <v>3.5550177122479099</v>
      </c>
      <c r="K24" s="23"/>
      <c r="L24" s="23"/>
      <c r="M24" s="23"/>
      <c r="N24" s="23"/>
      <c r="O24" s="23"/>
      <c r="P24" s="23"/>
      <c r="Q24" s="23"/>
      <c r="R24" s="23"/>
    </row>
    <row r="25" spans="2:18" x14ac:dyDescent="0.3">
      <c r="B25" s="1">
        <v>1</v>
      </c>
      <c r="C25" s="1">
        <f>C24+0.25</f>
        <v>0.75</v>
      </c>
      <c r="D25" s="1">
        <v>3.9694149307480999</v>
      </c>
      <c r="E25">
        <f t="shared" si="9"/>
        <v>0.30795306824433011</v>
      </c>
      <c r="G25" s="1">
        <v>1</v>
      </c>
      <c r="H25" s="1">
        <f>H24+0.25</f>
        <v>0.75</v>
      </c>
      <c r="I25" s="1">
        <f ca="1">OFFSET($D$3,(ROW()-24)*11+1,0)</f>
        <v>3.4775541305575501</v>
      </c>
      <c r="J25">
        <f t="shared" ca="1" si="10"/>
        <v>-7.7463581690359717E-2</v>
      </c>
      <c r="K25" s="23"/>
      <c r="L25" s="23"/>
      <c r="M25" s="23"/>
      <c r="N25" s="23"/>
      <c r="O25" s="23"/>
      <c r="P25" s="23"/>
      <c r="Q25" s="23"/>
      <c r="R25" s="23"/>
    </row>
    <row r="26" spans="2:18" x14ac:dyDescent="0.3">
      <c r="B26" s="1">
        <v>1</v>
      </c>
      <c r="C26" s="1">
        <f t="shared" ref="C26:C34" si="12">C25+0.25</f>
        <v>1</v>
      </c>
      <c r="D26" s="1">
        <v>4.2751943283468998</v>
      </c>
      <c r="E26">
        <f t="shared" si="9"/>
        <v>0.30577939759879991</v>
      </c>
      <c r="G26" s="1">
        <v>1</v>
      </c>
      <c r="H26" s="1">
        <f t="shared" ref="H26:H34" si="13">H25+0.25</f>
        <v>1</v>
      </c>
      <c r="I26" s="1">
        <f t="shared" ref="I26:I34" ca="1" si="14">OFFSET($D$3,(ROW()-24)*11+1,0)</f>
        <v>4.2751943283468998</v>
      </c>
      <c r="J26">
        <f t="shared" ca="1" si="10"/>
        <v>0.79764019778934969</v>
      </c>
      <c r="K26" s="24"/>
      <c r="L26" s="24"/>
      <c r="M26" s="24"/>
      <c r="N26" s="24"/>
      <c r="O26" s="24"/>
      <c r="P26" s="24"/>
      <c r="Q26" s="24"/>
      <c r="R26" s="23"/>
    </row>
    <row r="27" spans="2:18" x14ac:dyDescent="0.3">
      <c r="B27" s="1">
        <v>1</v>
      </c>
      <c r="C27" s="1">
        <f t="shared" si="12"/>
        <v>1.25</v>
      </c>
      <c r="D27" s="1">
        <v>4.6105913133726197</v>
      </c>
      <c r="E27">
        <f t="shared" si="9"/>
        <v>0.33539698502571991</v>
      </c>
      <c r="G27" s="1">
        <v>1</v>
      </c>
      <c r="H27" s="1">
        <f t="shared" si="13"/>
        <v>1.25</v>
      </c>
      <c r="I27" s="1">
        <f t="shared" ca="1" si="14"/>
        <v>4.75870085929217</v>
      </c>
      <c r="J27">
        <f t="shared" ca="1" si="10"/>
        <v>0.48350653094527019</v>
      </c>
      <c r="K27" s="16"/>
      <c r="L27" s="16"/>
      <c r="M27" s="16"/>
      <c r="N27" s="16"/>
      <c r="O27" s="16"/>
      <c r="P27" s="16"/>
      <c r="Q27" s="16"/>
      <c r="R27" s="23"/>
    </row>
    <row r="28" spans="2:18" x14ac:dyDescent="0.3">
      <c r="B28" s="1">
        <v>1</v>
      </c>
      <c r="C28" s="1">
        <f t="shared" si="12"/>
        <v>1.5</v>
      </c>
      <c r="D28" s="1">
        <v>5.0516242897277799</v>
      </c>
      <c r="E28">
        <f t="shared" si="9"/>
        <v>0.44103297635516014</v>
      </c>
      <c r="G28" s="1">
        <v>1</v>
      </c>
      <c r="H28" s="1">
        <f t="shared" si="13"/>
        <v>1.5</v>
      </c>
      <c r="I28" s="1">
        <f t="shared" ca="1" si="14"/>
        <v>5.1561831845358199</v>
      </c>
      <c r="J28">
        <f t="shared" ca="1" si="10"/>
        <v>0.3974823252436499</v>
      </c>
      <c r="K28" s="16"/>
      <c r="L28" s="16"/>
      <c r="M28" s="16"/>
      <c r="N28" s="16"/>
      <c r="O28" s="16"/>
      <c r="P28" s="16"/>
      <c r="Q28" s="16"/>
      <c r="R28" s="23"/>
    </row>
    <row r="29" spans="2:18" x14ac:dyDescent="0.3">
      <c r="B29" s="1">
        <v>1</v>
      </c>
      <c r="C29" s="1">
        <f t="shared" si="12"/>
        <v>1.75</v>
      </c>
      <c r="D29" s="1">
        <v>5.5490887451489899</v>
      </c>
      <c r="E29">
        <f t="shared" si="9"/>
        <v>0.49746445542120998</v>
      </c>
      <c r="G29" s="1">
        <v>1</v>
      </c>
      <c r="H29" s="1">
        <f t="shared" si="13"/>
        <v>1.75</v>
      </c>
      <c r="I29" s="1">
        <f t="shared" ca="1" si="14"/>
        <v>6.0314222615160604</v>
      </c>
      <c r="J29">
        <f t="shared" ca="1" si="10"/>
        <v>0.8752390769802405</v>
      </c>
      <c r="K29" s="16"/>
      <c r="L29" s="16"/>
      <c r="M29" s="16"/>
      <c r="N29" s="16"/>
      <c r="O29" s="16"/>
      <c r="P29" s="16"/>
      <c r="Q29" s="16"/>
      <c r="R29" s="23"/>
    </row>
    <row r="30" spans="2:18" x14ac:dyDescent="0.3">
      <c r="B30" s="1">
        <v>1</v>
      </c>
      <c r="C30" s="1">
        <f t="shared" si="12"/>
        <v>2</v>
      </c>
      <c r="D30" s="1">
        <v>6.1039309608066104</v>
      </c>
      <c r="E30">
        <f t="shared" si="9"/>
        <v>0.55484221565762049</v>
      </c>
      <c r="G30" s="1">
        <v>1</v>
      </c>
      <c r="H30" s="1">
        <f t="shared" si="13"/>
        <v>2</v>
      </c>
      <c r="I30" s="1">
        <f t="shared" ca="1" si="14"/>
        <v>6.6636007144387204</v>
      </c>
      <c r="J30">
        <f t="shared" ca="1" si="10"/>
        <v>0.63217845292265995</v>
      </c>
      <c r="K30" s="16"/>
      <c r="L30" s="16"/>
      <c r="M30" s="16"/>
      <c r="N30" s="16"/>
      <c r="O30" s="16"/>
      <c r="P30" s="16"/>
      <c r="Q30" s="16"/>
      <c r="R30" s="23"/>
    </row>
    <row r="31" spans="2:18" x14ac:dyDescent="0.3">
      <c r="B31" s="1">
        <v>1</v>
      </c>
      <c r="C31" s="1">
        <f t="shared" si="12"/>
        <v>2.25</v>
      </c>
      <c r="D31" s="1">
        <v>6.7342973313542096</v>
      </c>
      <c r="E31">
        <f t="shared" si="9"/>
        <v>0.63036637054759925</v>
      </c>
      <c r="G31" s="1">
        <v>1</v>
      </c>
      <c r="H31" s="1">
        <f t="shared" si="13"/>
        <v>2.25</v>
      </c>
      <c r="I31" s="1">
        <f t="shared" ca="1" si="14"/>
        <v>7.2825243055302096</v>
      </c>
      <c r="J31">
        <f t="shared" ca="1" si="10"/>
        <v>0.6189235910914892</v>
      </c>
      <c r="K31" s="23"/>
      <c r="L31" s="23"/>
      <c r="M31" s="23"/>
      <c r="N31" s="23"/>
      <c r="O31" s="23"/>
      <c r="P31" s="23"/>
      <c r="Q31" s="23"/>
      <c r="R31" s="23"/>
    </row>
    <row r="32" spans="2:18" x14ac:dyDescent="0.3">
      <c r="B32" s="1">
        <v>1</v>
      </c>
      <c r="C32" s="1">
        <f t="shared" si="12"/>
        <v>2.5</v>
      </c>
      <c r="D32" s="1">
        <v>7.38043123030124</v>
      </c>
      <c r="E32">
        <f t="shared" si="9"/>
        <v>0.64613389894703044</v>
      </c>
      <c r="G32" s="1">
        <v>1</v>
      </c>
      <c r="H32" s="1">
        <f t="shared" si="13"/>
        <v>2.5</v>
      </c>
      <c r="I32" s="1">
        <f t="shared" ca="1" si="14"/>
        <v>7.8779044746786901</v>
      </c>
      <c r="J32">
        <f t="shared" ca="1" si="10"/>
        <v>0.59538016914848058</v>
      </c>
    </row>
    <row r="33" spans="2:10" x14ac:dyDescent="0.3">
      <c r="B33" s="1">
        <v>1</v>
      </c>
      <c r="C33" s="1">
        <f t="shared" si="12"/>
        <v>2.75</v>
      </c>
      <c r="D33" s="1">
        <v>8.0378250924083492</v>
      </c>
      <c r="E33">
        <f t="shared" si="9"/>
        <v>0.65739386210710915</v>
      </c>
      <c r="G33" s="1">
        <v>1</v>
      </c>
      <c r="H33" s="1">
        <f t="shared" si="13"/>
        <v>2.75</v>
      </c>
      <c r="I33" s="1">
        <f t="shared" ca="1" si="14"/>
        <v>8.4922575802864895</v>
      </c>
      <c r="J33">
        <f t="shared" ca="1" si="10"/>
        <v>0.61435310560779932</v>
      </c>
    </row>
    <row r="34" spans="2:10" x14ac:dyDescent="0.3">
      <c r="B34" s="1">
        <v>1</v>
      </c>
      <c r="C34" s="1">
        <f t="shared" si="12"/>
        <v>3</v>
      </c>
      <c r="D34" s="1">
        <v>8.7155925460018793</v>
      </c>
      <c r="E34">
        <f t="shared" si="9"/>
        <v>0.67776745359353008</v>
      </c>
      <c r="G34" s="1">
        <v>1</v>
      </c>
      <c r="H34" s="1">
        <f t="shared" si="13"/>
        <v>3</v>
      </c>
      <c r="I34" s="1">
        <f t="shared" ca="1" si="14"/>
        <v>9.1175892381576293</v>
      </c>
      <c r="J34">
        <f t="shared" ca="1" si="10"/>
        <v>0.62533165787113987</v>
      </c>
    </row>
    <row r="35" spans="2:10" x14ac:dyDescent="0.3">
      <c r="B35" s="5">
        <v>1.25</v>
      </c>
      <c r="C35" s="5">
        <v>0.5</v>
      </c>
      <c r="D35" s="5">
        <v>4.2257033705223002</v>
      </c>
      <c r="G35" s="12">
        <v>1.25</v>
      </c>
      <c r="H35" s="12">
        <v>0.5</v>
      </c>
      <c r="I35" s="5">
        <f>D5</f>
        <v>4.0233650960932197</v>
      </c>
    </row>
    <row r="36" spans="2:10" x14ac:dyDescent="0.3">
      <c r="B36" s="5">
        <v>1.25</v>
      </c>
      <c r="C36" s="5">
        <f>C35+0.25</f>
        <v>0.75</v>
      </c>
      <c r="D36" s="5">
        <v>4.49982937713696</v>
      </c>
      <c r="E36">
        <f t="shared" si="9"/>
        <v>0.2741260066146598</v>
      </c>
      <c r="G36" s="5">
        <v>1.25</v>
      </c>
      <c r="H36" s="5">
        <f>H35+0.25</f>
        <v>0.75</v>
      </c>
      <c r="I36" s="5">
        <f ca="1">OFFSET($D$4,(ROW()-35)*11+1,0)</f>
        <v>3.84394486519659</v>
      </c>
      <c r="J36">
        <f t="shared" ca="1" si="10"/>
        <v>-0.17942023089662973</v>
      </c>
    </row>
    <row r="37" spans="2:10" x14ac:dyDescent="0.3">
      <c r="B37" s="5">
        <v>1.25</v>
      </c>
      <c r="C37" s="5">
        <f t="shared" ref="C37:C45" si="15">C36+0.25</f>
        <v>1</v>
      </c>
      <c r="D37" s="5">
        <v>4.75870085929217</v>
      </c>
      <c r="E37">
        <f t="shared" si="9"/>
        <v>0.25887148215521005</v>
      </c>
      <c r="G37" s="5">
        <v>1.25</v>
      </c>
      <c r="H37" s="5">
        <f t="shared" ref="H37:H45" si="16">H36+0.25</f>
        <v>1</v>
      </c>
      <c r="I37" s="5">
        <f t="shared" ref="I37:I45" ca="1" si="17">OFFSET($D$4,(ROW()-35)*11+1,0)</f>
        <v>4.6105913133726197</v>
      </c>
      <c r="J37">
        <f t="shared" ca="1" si="10"/>
        <v>0.76664644817602978</v>
      </c>
    </row>
    <row r="38" spans="2:10" x14ac:dyDescent="0.3">
      <c r="B38" s="5">
        <v>1.25</v>
      </c>
      <c r="C38" s="5">
        <f t="shared" si="15"/>
        <v>1.25</v>
      </c>
      <c r="D38" s="5">
        <v>5.0483338022038504</v>
      </c>
      <c r="E38">
        <f t="shared" si="9"/>
        <v>0.2896329429116804</v>
      </c>
      <c r="G38" s="5">
        <v>1.25</v>
      </c>
      <c r="H38" s="5">
        <f t="shared" si="16"/>
        <v>1.25</v>
      </c>
      <c r="I38" s="5">
        <f t="shared" ca="1" si="17"/>
        <v>5.0483338022038504</v>
      </c>
      <c r="J38">
        <f t="shared" ca="1" si="10"/>
        <v>0.43774248883123068</v>
      </c>
    </row>
    <row r="39" spans="2:10" x14ac:dyDescent="0.3">
      <c r="B39" s="5">
        <v>1.25</v>
      </c>
      <c r="C39" s="5">
        <f t="shared" si="15"/>
        <v>1.5</v>
      </c>
      <c r="D39" s="5">
        <v>5.40491860855726</v>
      </c>
      <c r="E39">
        <f t="shared" si="9"/>
        <v>0.35658480635340961</v>
      </c>
      <c r="G39" s="5">
        <v>1.25</v>
      </c>
      <c r="H39" s="5">
        <f t="shared" si="16"/>
        <v>1.5</v>
      </c>
      <c r="I39" s="5">
        <f t="shared" ca="1" si="17"/>
        <v>5.3855418116070402</v>
      </c>
      <c r="J39">
        <f t="shared" ca="1" si="10"/>
        <v>0.33720800940318973</v>
      </c>
    </row>
    <row r="40" spans="2:10" x14ac:dyDescent="0.3">
      <c r="B40" s="5">
        <v>1.25</v>
      </c>
      <c r="C40" s="5">
        <f t="shared" si="15"/>
        <v>1.75</v>
      </c>
      <c r="D40" s="5">
        <v>5.8234011282753197</v>
      </c>
      <c r="E40">
        <f t="shared" si="9"/>
        <v>0.41848251971805972</v>
      </c>
      <c r="G40" s="5">
        <v>1.25</v>
      </c>
      <c r="H40" s="5">
        <f t="shared" si="16"/>
        <v>1.75</v>
      </c>
      <c r="I40" s="5">
        <f t="shared" ca="1" si="17"/>
        <v>6.2367274786769498</v>
      </c>
      <c r="J40">
        <f t="shared" ca="1" si="10"/>
        <v>0.85118566706990961</v>
      </c>
    </row>
    <row r="41" spans="2:10" x14ac:dyDescent="0.3">
      <c r="B41" s="5">
        <v>1.25</v>
      </c>
      <c r="C41" s="5">
        <f t="shared" si="15"/>
        <v>2</v>
      </c>
      <c r="D41" s="5">
        <v>6.3304757428674003</v>
      </c>
      <c r="E41">
        <f t="shared" si="9"/>
        <v>0.50707461459208059</v>
      </c>
      <c r="G41" s="5">
        <v>1.25</v>
      </c>
      <c r="H41" s="5">
        <f t="shared" si="16"/>
        <v>2</v>
      </c>
      <c r="I41" s="5">
        <f t="shared" ca="1" si="17"/>
        <v>6.8832460803591298</v>
      </c>
      <c r="J41">
        <f t="shared" ca="1" si="10"/>
        <v>0.64651860168218001</v>
      </c>
    </row>
    <row r="42" spans="2:10" x14ac:dyDescent="0.3">
      <c r="B42" s="5">
        <v>1.25</v>
      </c>
      <c r="C42" s="5">
        <f t="shared" si="15"/>
        <v>2.25</v>
      </c>
      <c r="D42" s="5">
        <v>6.8305704143856296</v>
      </c>
      <c r="E42">
        <f t="shared" si="9"/>
        <v>0.50009467151822928</v>
      </c>
      <c r="G42" s="5">
        <v>1.25</v>
      </c>
      <c r="H42" s="5">
        <f t="shared" si="16"/>
        <v>2.25</v>
      </c>
      <c r="I42" s="5">
        <f t="shared" ca="1" si="17"/>
        <v>7.4663968610548803</v>
      </c>
      <c r="J42">
        <f t="shared" ca="1" si="10"/>
        <v>0.58315078069575055</v>
      </c>
    </row>
    <row r="43" spans="2:10" x14ac:dyDescent="0.3">
      <c r="B43" s="5">
        <v>1.25</v>
      </c>
      <c r="C43" s="5">
        <f t="shared" si="15"/>
        <v>2.5</v>
      </c>
      <c r="D43" s="5">
        <v>7.4612179333402402</v>
      </c>
      <c r="E43">
        <f t="shared" si="9"/>
        <v>0.63064751895461058</v>
      </c>
      <c r="G43" s="5">
        <v>1.25</v>
      </c>
      <c r="H43" s="5">
        <f t="shared" si="16"/>
        <v>2.5</v>
      </c>
      <c r="I43" s="5">
        <f t="shared" ca="1" si="17"/>
        <v>8.0380447432997801</v>
      </c>
      <c r="J43">
        <f t="shared" ca="1" si="10"/>
        <v>0.57164788224489982</v>
      </c>
    </row>
    <row r="44" spans="2:10" x14ac:dyDescent="0.3">
      <c r="B44" s="5">
        <v>1.25</v>
      </c>
      <c r="C44" s="5">
        <f t="shared" si="15"/>
        <v>2.75</v>
      </c>
      <c r="D44" s="5">
        <v>8.1226711244253202</v>
      </c>
      <c r="E44">
        <f t="shared" si="9"/>
        <v>0.66145319108508005</v>
      </c>
      <c r="G44" s="5">
        <v>1.25</v>
      </c>
      <c r="H44" s="5">
        <f t="shared" si="16"/>
        <v>2.75</v>
      </c>
      <c r="I44" s="5">
        <f t="shared" ca="1" si="17"/>
        <v>8.7056107287868993</v>
      </c>
      <c r="J44">
        <f t="shared" ca="1" si="10"/>
        <v>0.66756598548711921</v>
      </c>
    </row>
    <row r="45" spans="2:10" x14ac:dyDescent="0.3">
      <c r="B45" s="5">
        <v>1.25</v>
      </c>
      <c r="C45" s="5">
        <f t="shared" si="15"/>
        <v>3</v>
      </c>
      <c r="D45" s="5">
        <v>8.7697054412609194</v>
      </c>
      <c r="E45">
        <f t="shared" si="9"/>
        <v>0.6470343168355992</v>
      </c>
      <c r="G45" s="13">
        <v>1.25</v>
      </c>
      <c r="H45" s="13">
        <f t="shared" si="16"/>
        <v>3</v>
      </c>
      <c r="I45" s="5">
        <f t="shared" ca="1" si="17"/>
        <v>9.3038041134409806</v>
      </c>
      <c r="J45">
        <f t="shared" ca="1" si="10"/>
        <v>0.59819338465408123</v>
      </c>
    </row>
    <row r="46" spans="2:10" x14ac:dyDescent="0.3">
      <c r="B46" s="1">
        <v>1.5</v>
      </c>
      <c r="C46" s="1">
        <v>0.5</v>
      </c>
      <c r="D46" s="2">
        <f ca="1">I6</f>
        <v>4.8584686165818738</v>
      </c>
      <c r="G46" s="1">
        <v>1.5</v>
      </c>
      <c r="H46" s="1">
        <v>0.5</v>
      </c>
      <c r="I46" s="1">
        <f>D6</f>
        <v>4.5793503533100699</v>
      </c>
    </row>
    <row r="47" spans="2:10" x14ac:dyDescent="0.3">
      <c r="B47" s="1">
        <v>1.5</v>
      </c>
      <c r="C47" s="1">
        <f>C46+0.25</f>
        <v>0.75</v>
      </c>
      <c r="D47" s="1">
        <v>4.8720663853499504</v>
      </c>
      <c r="G47" s="1">
        <v>1.5</v>
      </c>
      <c r="H47" s="1">
        <f>H46+0.25</f>
        <v>0.75</v>
      </c>
      <c r="I47" s="1">
        <f ca="1">OFFSET($D$5,(ROW()-46)*11+1,0)</f>
        <v>4.2415536385625403</v>
      </c>
      <c r="J47">
        <f t="shared" ca="1" si="10"/>
        <v>-0.33779671474752959</v>
      </c>
    </row>
    <row r="48" spans="2:10" x14ac:dyDescent="0.3">
      <c r="B48" s="1">
        <v>1.5</v>
      </c>
      <c r="C48" s="1">
        <f t="shared" ref="C48:C56" si="18">C47+0.25</f>
        <v>1</v>
      </c>
      <c r="D48" s="1">
        <v>5.1561831845358199</v>
      </c>
      <c r="E48">
        <f t="shared" si="9"/>
        <v>0.28411679918586952</v>
      </c>
      <c r="G48" s="1">
        <v>1.5</v>
      </c>
      <c r="H48" s="1">
        <f t="shared" ref="H48:H56" si="19">H47+0.25</f>
        <v>1</v>
      </c>
      <c r="I48" s="1">
        <f t="shared" ref="I48:I56" ca="1" si="20">OFFSET($D$5,(ROW()-46)*11+1,0)</f>
        <v>5.0516242897277799</v>
      </c>
      <c r="J48">
        <f t="shared" ca="1" si="10"/>
        <v>0.81007065116523957</v>
      </c>
    </row>
    <row r="49" spans="2:10" x14ac:dyDescent="0.3">
      <c r="B49" s="1">
        <v>1.5</v>
      </c>
      <c r="C49" s="1">
        <f t="shared" si="18"/>
        <v>1.25</v>
      </c>
      <c r="D49" s="1">
        <v>5.3855418116070402</v>
      </c>
      <c r="E49">
        <f t="shared" si="9"/>
        <v>0.22935862707122023</v>
      </c>
      <c r="G49" s="1">
        <v>1.5</v>
      </c>
      <c r="H49" s="1">
        <f t="shared" si="19"/>
        <v>1.25</v>
      </c>
      <c r="I49" s="1">
        <f t="shared" ca="1" si="20"/>
        <v>5.40491860855726</v>
      </c>
      <c r="J49">
        <f t="shared" ca="1" si="10"/>
        <v>0.35329431882948015</v>
      </c>
    </row>
    <row r="50" spans="2:10" x14ac:dyDescent="0.3">
      <c r="B50" s="1">
        <v>1.5</v>
      </c>
      <c r="C50" s="1">
        <f t="shared" si="18"/>
        <v>1.5</v>
      </c>
      <c r="D50" s="1">
        <v>5.5947327583552502</v>
      </c>
      <c r="E50">
        <f t="shared" si="9"/>
        <v>0.20919094674821004</v>
      </c>
      <c r="G50" s="1">
        <v>1.5</v>
      </c>
      <c r="H50" s="1">
        <f t="shared" si="19"/>
        <v>1.5</v>
      </c>
      <c r="I50" s="1">
        <f t="shared" ca="1" si="20"/>
        <v>5.5947327583552502</v>
      </c>
      <c r="J50">
        <f t="shared" ca="1" si="10"/>
        <v>0.18981414979799016</v>
      </c>
    </row>
    <row r="51" spans="2:10" x14ac:dyDescent="0.3">
      <c r="B51" s="1">
        <v>1.5</v>
      </c>
      <c r="C51" s="1">
        <f t="shared" si="18"/>
        <v>1.75</v>
      </c>
      <c r="D51" s="1">
        <v>5.8754562103360604</v>
      </c>
      <c r="E51">
        <f t="shared" si="9"/>
        <v>0.28072345198081017</v>
      </c>
      <c r="G51" s="1">
        <v>1.5</v>
      </c>
      <c r="H51" s="1">
        <f t="shared" si="19"/>
        <v>1.75</v>
      </c>
      <c r="I51" s="1">
        <f t="shared" ca="1" si="20"/>
        <v>6.4521605750016002</v>
      </c>
      <c r="J51">
        <f t="shared" ca="1" si="10"/>
        <v>0.85742781664635004</v>
      </c>
    </row>
    <row r="52" spans="2:10" x14ac:dyDescent="0.3">
      <c r="B52" s="1">
        <v>1.5</v>
      </c>
      <c r="C52" s="1">
        <f t="shared" si="18"/>
        <v>2</v>
      </c>
      <c r="D52" s="1">
        <v>6.2109415592880701</v>
      </c>
      <c r="E52">
        <f t="shared" si="9"/>
        <v>0.33548534895200977</v>
      </c>
      <c r="G52" s="1">
        <v>1.5</v>
      </c>
      <c r="H52" s="1">
        <f t="shared" si="19"/>
        <v>2</v>
      </c>
      <c r="I52" s="1">
        <f t="shared" ca="1" si="20"/>
        <v>7.0432076180117704</v>
      </c>
      <c r="J52">
        <f t="shared" ca="1" si="10"/>
        <v>0.59104704301017019</v>
      </c>
    </row>
    <row r="53" spans="2:10" x14ac:dyDescent="0.3">
      <c r="B53" s="1">
        <v>1.5</v>
      </c>
      <c r="C53" s="1">
        <f t="shared" si="18"/>
        <v>2.25</v>
      </c>
      <c r="D53" s="1">
        <v>6.6477798672313604</v>
      </c>
      <c r="E53">
        <f t="shared" si="9"/>
        <v>0.43683830794329026</v>
      </c>
      <c r="G53" s="1">
        <v>1.5</v>
      </c>
      <c r="H53" s="1">
        <f t="shared" si="19"/>
        <v>2.25</v>
      </c>
      <c r="I53" s="1">
        <f t="shared" ca="1" si="20"/>
        <v>7.66419123138812</v>
      </c>
      <c r="J53">
        <f t="shared" ca="1" si="10"/>
        <v>0.62098361337634955</v>
      </c>
    </row>
    <row r="54" spans="2:10" x14ac:dyDescent="0.3">
      <c r="B54" s="1">
        <v>1.5</v>
      </c>
      <c r="C54" s="1">
        <f t="shared" si="18"/>
        <v>2.5</v>
      </c>
      <c r="D54" s="1">
        <v>7.1381467981492204</v>
      </c>
      <c r="E54">
        <f t="shared" si="9"/>
        <v>0.49036693091785999</v>
      </c>
      <c r="G54" s="1">
        <v>1.5</v>
      </c>
      <c r="H54" s="1">
        <f t="shared" si="19"/>
        <v>2.5</v>
      </c>
      <c r="I54" s="1">
        <f t="shared" ca="1" si="20"/>
        <v>8.2739161485170492</v>
      </c>
      <c r="J54">
        <f t="shared" ca="1" si="10"/>
        <v>0.60972491712892918</v>
      </c>
    </row>
    <row r="55" spans="2:10" x14ac:dyDescent="0.3">
      <c r="B55" s="1">
        <v>1.5</v>
      </c>
      <c r="C55" s="1">
        <f t="shared" si="18"/>
        <v>2.75</v>
      </c>
      <c r="D55" s="1">
        <v>7.6617030091940297</v>
      </c>
      <c r="E55">
        <f t="shared" si="9"/>
        <v>0.52355621104480932</v>
      </c>
      <c r="G55" s="1">
        <v>1.5</v>
      </c>
      <c r="H55" s="1">
        <f t="shared" si="19"/>
        <v>2.75</v>
      </c>
      <c r="I55" s="1">
        <f t="shared" ca="1" si="20"/>
        <v>8.8435498351809301</v>
      </c>
      <c r="J55">
        <f t="shared" ca="1" si="10"/>
        <v>0.56963368666388092</v>
      </c>
    </row>
    <row r="56" spans="2:10" x14ac:dyDescent="0.3">
      <c r="B56" s="1">
        <v>1.5</v>
      </c>
      <c r="C56" s="1">
        <f t="shared" si="18"/>
        <v>3</v>
      </c>
      <c r="D56" s="1">
        <v>8.2698462975609903</v>
      </c>
      <c r="E56">
        <f t="shared" si="9"/>
        <v>0.60814328836696063</v>
      </c>
      <c r="G56" s="1">
        <v>1.5</v>
      </c>
      <c r="H56" s="1">
        <f t="shared" si="19"/>
        <v>3</v>
      </c>
      <c r="I56" s="1">
        <f t="shared" ca="1" si="20"/>
        <v>9.4753210351212296</v>
      </c>
      <c r="J56">
        <f t="shared" ca="1" si="10"/>
        <v>0.63177119994029951</v>
      </c>
    </row>
    <row r="57" spans="2:10" x14ac:dyDescent="0.3">
      <c r="B57" s="5">
        <v>1.75</v>
      </c>
      <c r="C57" s="5">
        <v>0.5</v>
      </c>
      <c r="D57" s="6">
        <f ca="1">I7</f>
        <v>5.4912338626414465</v>
      </c>
      <c r="G57" s="12">
        <v>1.75</v>
      </c>
      <c r="H57" s="12">
        <v>0.5</v>
      </c>
      <c r="I57" s="6">
        <f>D7</f>
        <v>4.881189665876005</v>
      </c>
    </row>
    <row r="58" spans="2:10" x14ac:dyDescent="0.3">
      <c r="B58" s="5">
        <v>1.75</v>
      </c>
      <c r="C58" s="5">
        <f>C57+0.25</f>
        <v>0.75</v>
      </c>
      <c r="D58" s="5">
        <v>5.8358574056079302</v>
      </c>
      <c r="G58" s="5">
        <v>1.75</v>
      </c>
      <c r="H58" s="5">
        <f>H57+0.25</f>
        <v>0.75</v>
      </c>
      <c r="I58" s="5">
        <f ca="1">OFFSET($D$6,(ROW()-57)*11+1,0)</f>
        <v>4.7644481026585597</v>
      </c>
      <c r="J58">
        <f t="shared" ca="1" si="10"/>
        <v>-0.11674156321744533</v>
      </c>
    </row>
    <row r="59" spans="2:10" x14ac:dyDescent="0.3">
      <c r="B59" s="5">
        <v>1.75</v>
      </c>
      <c r="C59" s="5">
        <f t="shared" ref="C59:C67" si="21">C58+0.25</f>
        <v>1</v>
      </c>
      <c r="D59" s="5">
        <v>6.0314222615160604</v>
      </c>
      <c r="E59">
        <f t="shared" si="9"/>
        <v>0.19556485590813022</v>
      </c>
      <c r="G59" s="5">
        <v>1.75</v>
      </c>
      <c r="H59" s="5">
        <f t="shared" ref="H59:H67" si="22">H58+0.25</f>
        <v>1</v>
      </c>
      <c r="I59" s="5">
        <f t="shared" ref="I59:I67" ca="1" si="23">OFFSET($D$6,(ROW()-57)*11+1,0)</f>
        <v>5.5490887451489899</v>
      </c>
      <c r="J59">
        <f t="shared" ca="1" si="10"/>
        <v>0.7846406424904302</v>
      </c>
    </row>
    <row r="60" spans="2:10" x14ac:dyDescent="0.3">
      <c r="B60" s="5">
        <v>1.75</v>
      </c>
      <c r="C60" s="5">
        <f t="shared" si="21"/>
        <v>1.25</v>
      </c>
      <c r="D60" s="5">
        <v>6.2367274786769498</v>
      </c>
      <c r="E60">
        <f t="shared" si="9"/>
        <v>0.20530521716088934</v>
      </c>
      <c r="G60" s="5">
        <v>1.75</v>
      </c>
      <c r="H60" s="5">
        <f t="shared" si="22"/>
        <v>1.25</v>
      </c>
      <c r="I60" s="5">
        <f t="shared" ca="1" si="23"/>
        <v>5.8234011282753197</v>
      </c>
      <c r="J60">
        <f t="shared" ca="1" si="10"/>
        <v>0.27431238312632988</v>
      </c>
    </row>
    <row r="61" spans="2:10" x14ac:dyDescent="0.3">
      <c r="B61" s="5">
        <v>1.75</v>
      </c>
      <c r="C61" s="5">
        <f t="shared" si="21"/>
        <v>1.5</v>
      </c>
      <c r="D61" s="5">
        <v>6.4521605750016002</v>
      </c>
      <c r="E61">
        <f t="shared" si="9"/>
        <v>0.21543309632465046</v>
      </c>
      <c r="G61" s="5">
        <v>1.75</v>
      </c>
      <c r="H61" s="5">
        <f t="shared" si="22"/>
        <v>1.5</v>
      </c>
      <c r="I61" s="5">
        <f t="shared" ca="1" si="23"/>
        <v>5.8754562103360604</v>
      </c>
      <c r="J61">
        <f t="shared" ca="1" si="10"/>
        <v>5.205508206074061E-2</v>
      </c>
    </row>
    <row r="62" spans="2:10" x14ac:dyDescent="0.3">
      <c r="B62" s="5">
        <v>1.75</v>
      </c>
      <c r="C62" s="5">
        <f t="shared" si="21"/>
        <v>1.75</v>
      </c>
      <c r="D62" s="5">
        <v>6.7005272293011302</v>
      </c>
      <c r="E62">
        <f t="shared" si="9"/>
        <v>0.24836665429952998</v>
      </c>
      <c r="G62" s="5">
        <v>1.75</v>
      </c>
      <c r="H62" s="5">
        <f t="shared" si="22"/>
        <v>1.75</v>
      </c>
      <c r="I62" s="5">
        <f t="shared" ca="1" si="23"/>
        <v>6.7005272293011302</v>
      </c>
      <c r="J62">
        <f t="shared" ca="1" si="10"/>
        <v>0.82507101896506985</v>
      </c>
    </row>
    <row r="63" spans="2:10" x14ac:dyDescent="0.3">
      <c r="B63" s="5">
        <v>1.75</v>
      </c>
      <c r="C63" s="5">
        <f t="shared" si="21"/>
        <v>2</v>
      </c>
      <c r="D63" s="5">
        <v>7.0422337657867704</v>
      </c>
      <c r="E63">
        <f t="shared" si="9"/>
        <v>0.3417065364856402</v>
      </c>
      <c r="G63" s="5">
        <v>1.75</v>
      </c>
      <c r="H63" s="5">
        <f t="shared" si="22"/>
        <v>2</v>
      </c>
      <c r="I63" s="5">
        <f t="shared" ca="1" si="23"/>
        <v>7.2496017211365</v>
      </c>
      <c r="J63">
        <f t="shared" ca="1" si="10"/>
        <v>0.54907449183536983</v>
      </c>
    </row>
    <row r="64" spans="2:10" x14ac:dyDescent="0.3">
      <c r="B64" s="5">
        <v>1.75</v>
      </c>
      <c r="C64" s="5">
        <f t="shared" si="21"/>
        <v>2.25</v>
      </c>
      <c r="D64" s="5">
        <v>7.4399039605173396</v>
      </c>
      <c r="E64">
        <f t="shared" si="9"/>
        <v>0.39767019473056919</v>
      </c>
      <c r="G64" s="5">
        <v>1.75</v>
      </c>
      <c r="H64" s="5">
        <f t="shared" si="22"/>
        <v>2.25</v>
      </c>
      <c r="I64" s="5">
        <f t="shared" ca="1" si="23"/>
        <v>7.86339653759212</v>
      </c>
      <c r="J64">
        <f t="shared" ca="1" si="10"/>
        <v>0.61379481645561995</v>
      </c>
    </row>
    <row r="65" spans="2:10" x14ac:dyDescent="0.3">
      <c r="B65" s="5">
        <v>1.75</v>
      </c>
      <c r="C65" s="5">
        <f t="shared" si="21"/>
        <v>2.5</v>
      </c>
      <c r="D65" s="5">
        <v>7.9288484907241097</v>
      </c>
      <c r="E65">
        <f t="shared" si="9"/>
        <v>0.48894453020677009</v>
      </c>
      <c r="G65" s="5">
        <v>1.75</v>
      </c>
      <c r="H65" s="5">
        <f t="shared" si="22"/>
        <v>2.5</v>
      </c>
      <c r="I65" s="5">
        <f t="shared" ca="1" si="23"/>
        <v>8.4400766251074693</v>
      </c>
      <c r="J65">
        <f t="shared" ca="1" si="10"/>
        <v>0.57668008751534927</v>
      </c>
    </row>
    <row r="66" spans="2:10" x14ac:dyDescent="0.3">
      <c r="B66" s="5">
        <v>1.75</v>
      </c>
      <c r="C66" s="5">
        <f t="shared" si="21"/>
        <v>2.75</v>
      </c>
      <c r="D66" s="5">
        <v>8.5048157659379306</v>
      </c>
      <c r="E66">
        <f t="shared" si="9"/>
        <v>0.57596727521382096</v>
      </c>
      <c r="G66" s="5">
        <v>1.75</v>
      </c>
      <c r="H66" s="5">
        <f t="shared" si="22"/>
        <v>2.75</v>
      </c>
      <c r="I66" s="5">
        <f t="shared" ca="1" si="23"/>
        <v>9.0521072745207096</v>
      </c>
      <c r="J66">
        <f t="shared" ca="1" si="10"/>
        <v>0.61203064941324037</v>
      </c>
    </row>
    <row r="67" spans="2:10" x14ac:dyDescent="0.3">
      <c r="B67" s="5">
        <v>1.75</v>
      </c>
      <c r="C67" s="5">
        <f t="shared" si="21"/>
        <v>3</v>
      </c>
      <c r="D67" s="5">
        <v>9.0710178426077803</v>
      </c>
      <c r="E67">
        <f t="shared" si="9"/>
        <v>0.56620207666984967</v>
      </c>
      <c r="G67" s="13">
        <v>1.75</v>
      </c>
      <c r="H67" s="13">
        <f t="shared" si="22"/>
        <v>3</v>
      </c>
      <c r="I67" s="5">
        <f t="shared" ca="1" si="23"/>
        <v>9.6368927450024593</v>
      </c>
      <c r="J67">
        <f t="shared" ca="1" si="10"/>
        <v>0.58478547048174967</v>
      </c>
    </row>
    <row r="68" spans="2:10" x14ac:dyDescent="0.3">
      <c r="B68" s="1">
        <v>2</v>
      </c>
      <c r="C68" s="1">
        <v>0.5</v>
      </c>
      <c r="D68" s="1">
        <v>6.1239991087010202</v>
      </c>
      <c r="G68" s="1">
        <v>2</v>
      </c>
      <c r="H68" s="1">
        <v>0.5</v>
      </c>
      <c r="I68" s="1">
        <f>D8</f>
        <v>5.1830289784419401</v>
      </c>
    </row>
    <row r="69" spans="2:10" x14ac:dyDescent="0.3">
      <c r="B69" s="1">
        <v>2</v>
      </c>
      <c r="C69" s="1">
        <f>C68+0.25</f>
        <v>0.75</v>
      </c>
      <c r="D69" s="1">
        <v>6.4574417349107902</v>
      </c>
      <c r="E69">
        <f t="shared" si="9"/>
        <v>0.33344262620977005</v>
      </c>
      <c r="G69" s="1">
        <v>2</v>
      </c>
      <c r="H69" s="1">
        <f>H68+0.25</f>
        <v>0.75</v>
      </c>
      <c r="I69" s="1">
        <f ca="1">OFFSET($D$7,(ROW()-68)*11+1,0)</f>
        <v>5.3274928843200797</v>
      </c>
      <c r="J69">
        <f t="shared" ca="1" si="10"/>
        <v>0.14446390587813962</v>
      </c>
    </row>
    <row r="70" spans="2:10" x14ac:dyDescent="0.3">
      <c r="B70" s="1">
        <v>2</v>
      </c>
      <c r="C70" s="1">
        <f t="shared" ref="C70:C78" si="24">C69+0.25</f>
        <v>1</v>
      </c>
      <c r="D70" s="1">
        <v>6.6636007144387204</v>
      </c>
      <c r="E70">
        <f t="shared" si="9"/>
        <v>0.20615897952793016</v>
      </c>
      <c r="G70" s="1">
        <v>2</v>
      </c>
      <c r="H70" s="1">
        <f t="shared" ref="H70:H78" si="25">H69+0.25</f>
        <v>1</v>
      </c>
      <c r="I70" s="1">
        <f t="shared" ref="I70:I78" ca="1" si="26">OFFSET($D$7,(ROW()-68)*11+1,0)</f>
        <v>6.1039309608066104</v>
      </c>
      <c r="J70">
        <f t="shared" ca="1" si="10"/>
        <v>0.77643807648653063</v>
      </c>
    </row>
    <row r="71" spans="2:10" x14ac:dyDescent="0.3">
      <c r="B71" s="1">
        <v>2</v>
      </c>
      <c r="C71" s="1">
        <f t="shared" si="24"/>
        <v>1.25</v>
      </c>
      <c r="D71" s="1">
        <v>6.8832460803591298</v>
      </c>
      <c r="E71">
        <f t="shared" si="9"/>
        <v>0.2196453659204094</v>
      </c>
      <c r="G71" s="1">
        <v>2</v>
      </c>
      <c r="H71" s="1">
        <f t="shared" si="25"/>
        <v>1.25</v>
      </c>
      <c r="I71" s="1">
        <f t="shared" ca="1" si="26"/>
        <v>6.3304757428674003</v>
      </c>
      <c r="J71">
        <f t="shared" ca="1" si="10"/>
        <v>0.22654478206078998</v>
      </c>
    </row>
    <row r="72" spans="2:10" x14ac:dyDescent="0.3">
      <c r="B72" s="1">
        <v>2</v>
      </c>
      <c r="C72" s="1">
        <f t="shared" si="24"/>
        <v>1.5</v>
      </c>
      <c r="D72" s="1">
        <v>7.0432076180117704</v>
      </c>
      <c r="E72">
        <f t="shared" si="9"/>
        <v>0.15996153765264065</v>
      </c>
      <c r="G72" s="1">
        <v>2</v>
      </c>
      <c r="H72" s="1">
        <f t="shared" si="25"/>
        <v>1.5</v>
      </c>
      <c r="I72" s="1">
        <f t="shared" ca="1" si="26"/>
        <v>6.2109415592880701</v>
      </c>
      <c r="J72">
        <f t="shared" ca="1" si="10"/>
        <v>-0.11953418357933021</v>
      </c>
    </row>
    <row r="73" spans="2:10" x14ac:dyDescent="0.3">
      <c r="B73" s="1">
        <v>2</v>
      </c>
      <c r="C73" s="1">
        <f t="shared" si="24"/>
        <v>1.75</v>
      </c>
      <c r="D73" s="1">
        <v>7.2496017211365</v>
      </c>
      <c r="E73">
        <f t="shared" si="9"/>
        <v>0.20639410312472961</v>
      </c>
      <c r="G73" s="1">
        <v>2</v>
      </c>
      <c r="H73" s="1">
        <f t="shared" si="25"/>
        <v>1.75</v>
      </c>
      <c r="I73" s="1">
        <f t="shared" ca="1" si="26"/>
        <v>7.0422337657867704</v>
      </c>
      <c r="J73">
        <f t="shared" ca="1" si="10"/>
        <v>0.83129220649870028</v>
      </c>
    </row>
    <row r="74" spans="2:10" x14ac:dyDescent="0.3">
      <c r="B74" s="1">
        <v>2</v>
      </c>
      <c r="C74" s="1">
        <f t="shared" si="24"/>
        <v>2</v>
      </c>
      <c r="D74" s="1">
        <v>7.5319304752868597</v>
      </c>
      <c r="E74">
        <f t="shared" si="9"/>
        <v>0.28232875415035963</v>
      </c>
      <c r="G74" s="1">
        <v>2</v>
      </c>
      <c r="H74" s="1">
        <f t="shared" si="25"/>
        <v>2</v>
      </c>
      <c r="I74" s="1">
        <f t="shared" ca="1" si="26"/>
        <v>7.5319304752868597</v>
      </c>
      <c r="J74">
        <f t="shared" ca="1" si="10"/>
        <v>0.48969670950008926</v>
      </c>
    </row>
    <row r="75" spans="2:10" x14ac:dyDescent="0.3">
      <c r="B75" s="1">
        <v>2</v>
      </c>
      <c r="C75" s="1">
        <f t="shared" si="24"/>
        <v>2.25</v>
      </c>
      <c r="D75" s="1">
        <v>7.8762427924839704</v>
      </c>
      <c r="E75">
        <f t="shared" si="9"/>
        <v>0.34431231719711075</v>
      </c>
      <c r="G75" s="1">
        <v>2</v>
      </c>
      <c r="H75" s="1">
        <f t="shared" si="25"/>
        <v>2.25</v>
      </c>
      <c r="I75" s="1">
        <f t="shared" ca="1" si="26"/>
        <v>8.0890197017957703</v>
      </c>
      <c r="J75">
        <f t="shared" ca="1" si="10"/>
        <v>0.55708922650891068</v>
      </c>
    </row>
    <row r="76" spans="2:10" x14ac:dyDescent="0.3">
      <c r="B76" s="1">
        <v>2</v>
      </c>
      <c r="C76" s="1">
        <f t="shared" si="24"/>
        <v>2.5</v>
      </c>
      <c r="D76" s="1">
        <v>8.2974785450429795</v>
      </c>
      <c r="E76">
        <f t="shared" si="9"/>
        <v>0.42123575255900914</v>
      </c>
      <c r="G76" s="1">
        <v>2</v>
      </c>
      <c r="H76" s="1">
        <f t="shared" si="25"/>
        <v>2.5</v>
      </c>
      <c r="I76" s="1">
        <f t="shared" ca="1" si="26"/>
        <v>8.6417750753813891</v>
      </c>
      <c r="J76">
        <f t="shared" ca="1" si="10"/>
        <v>0.55275537358561877</v>
      </c>
    </row>
    <row r="77" spans="2:10" x14ac:dyDescent="0.3">
      <c r="B77" s="1">
        <v>2</v>
      </c>
      <c r="C77" s="1">
        <f t="shared" si="24"/>
        <v>2.75</v>
      </c>
      <c r="D77" s="1">
        <v>8.8168467666962709</v>
      </c>
      <c r="E77">
        <f t="shared" si="9"/>
        <v>0.51936822165329133</v>
      </c>
      <c r="G77" s="1">
        <v>2</v>
      </c>
      <c r="H77" s="1">
        <f t="shared" si="25"/>
        <v>2.75</v>
      </c>
      <c r="I77" s="1">
        <f t="shared" ca="1" si="26"/>
        <v>9.2426995026229495</v>
      </c>
      <c r="J77">
        <f t="shared" ca="1" si="10"/>
        <v>0.60092442724156037</v>
      </c>
    </row>
    <row r="78" spans="2:10" x14ac:dyDescent="0.3">
      <c r="B78" s="1">
        <v>2</v>
      </c>
      <c r="C78" s="1">
        <f t="shared" si="24"/>
        <v>3</v>
      </c>
      <c r="D78" s="1">
        <v>9.3332969290559706</v>
      </c>
      <c r="E78">
        <f t="shared" si="9"/>
        <v>0.51645016235969976</v>
      </c>
      <c r="G78" s="1">
        <v>2</v>
      </c>
      <c r="H78" s="1">
        <f t="shared" si="25"/>
        <v>3</v>
      </c>
      <c r="I78" s="1">
        <f t="shared" ca="1" si="26"/>
        <v>9.7980948225525495</v>
      </c>
      <c r="J78">
        <f t="shared" ca="1" si="10"/>
        <v>0.55539531992960001</v>
      </c>
    </row>
    <row r="79" spans="2:10" x14ac:dyDescent="0.3">
      <c r="B79" s="5">
        <v>2.25</v>
      </c>
      <c r="C79" s="5">
        <v>0.5</v>
      </c>
      <c r="D79" s="5">
        <v>6.7340738165788903</v>
      </c>
      <c r="G79" s="12">
        <v>2.25</v>
      </c>
      <c r="H79" s="12">
        <v>0.5</v>
      </c>
      <c r="I79" s="5">
        <f>D9</f>
        <v>5.8284484322144801</v>
      </c>
    </row>
    <row r="80" spans="2:10" x14ac:dyDescent="0.3">
      <c r="B80" s="5">
        <v>2.25</v>
      </c>
      <c r="C80" s="5">
        <f>C79+0.25</f>
        <v>0.75</v>
      </c>
      <c r="D80" s="5">
        <v>7.0718287351276503</v>
      </c>
      <c r="E80">
        <f t="shared" ref="E80:E122" si="27">D80-D79</f>
        <v>0.33775491854876005</v>
      </c>
      <c r="G80" s="5">
        <v>2.25</v>
      </c>
      <c r="H80" s="5">
        <f>H79+0.25</f>
        <v>0.75</v>
      </c>
      <c r="I80" s="5">
        <f ca="1">OFFSET($D$8,(ROW()-79)*11+1,0)</f>
        <v>5.9389095860621799</v>
      </c>
      <c r="J80">
        <f t="shared" ref="J80:J122" ca="1" si="28">I80-I79</f>
        <v>0.11046115384769983</v>
      </c>
    </row>
    <row r="81" spans="2:10" x14ac:dyDescent="0.3">
      <c r="B81" s="5">
        <v>2.25</v>
      </c>
      <c r="C81" s="5">
        <f t="shared" ref="C81:C89" si="29">C80+0.25</f>
        <v>1</v>
      </c>
      <c r="D81" s="5">
        <v>7.2825243055302096</v>
      </c>
      <c r="E81">
        <f t="shared" si="27"/>
        <v>0.21069557040255926</v>
      </c>
      <c r="G81" s="5">
        <v>2.25</v>
      </c>
      <c r="H81" s="5">
        <f t="shared" ref="H81:H89" si="30">H80+0.25</f>
        <v>1</v>
      </c>
      <c r="I81" s="5">
        <f t="shared" ref="I81:I89" ca="1" si="31">OFFSET($D$8,(ROW()-79)*11+1,0)</f>
        <v>6.7342973313542096</v>
      </c>
      <c r="J81">
        <f t="shared" ca="1" si="28"/>
        <v>0.79538774529202971</v>
      </c>
    </row>
    <row r="82" spans="2:10" x14ac:dyDescent="0.3">
      <c r="B82" s="5">
        <v>2.25</v>
      </c>
      <c r="C82" s="5">
        <f t="shared" si="29"/>
        <v>1.25</v>
      </c>
      <c r="D82" s="5">
        <v>7.4663968610548803</v>
      </c>
      <c r="E82">
        <f t="shared" si="27"/>
        <v>0.18387255552467074</v>
      </c>
      <c r="G82" s="5">
        <v>2.25</v>
      </c>
      <c r="H82" s="5">
        <f t="shared" si="30"/>
        <v>1.25</v>
      </c>
      <c r="I82" s="5">
        <f t="shared" ca="1" si="31"/>
        <v>6.8305704143856296</v>
      </c>
      <c r="J82">
        <f t="shared" ca="1" si="28"/>
        <v>9.6273083031420015E-2</v>
      </c>
    </row>
    <row r="83" spans="2:10" x14ac:dyDescent="0.3">
      <c r="B83" s="5">
        <v>2.25</v>
      </c>
      <c r="C83" s="5">
        <f t="shared" si="29"/>
        <v>1.5</v>
      </c>
      <c r="D83" s="5">
        <v>7.66419123138812</v>
      </c>
      <c r="E83">
        <f t="shared" si="27"/>
        <v>0.19779437033323966</v>
      </c>
      <c r="G83" s="5">
        <v>2.25</v>
      </c>
      <c r="H83" s="5">
        <f t="shared" si="30"/>
        <v>1.5</v>
      </c>
      <c r="I83" s="5">
        <f t="shared" ca="1" si="31"/>
        <v>6.6477798672313604</v>
      </c>
      <c r="J83">
        <f t="shared" ca="1" si="28"/>
        <v>-0.18279054715426923</v>
      </c>
    </row>
    <row r="84" spans="2:10" x14ac:dyDescent="0.3">
      <c r="B84" s="5">
        <v>2.25</v>
      </c>
      <c r="C84" s="5">
        <f t="shared" si="29"/>
        <v>1.75</v>
      </c>
      <c r="D84" s="5">
        <v>7.86339653759212</v>
      </c>
      <c r="E84">
        <f t="shared" si="27"/>
        <v>0.19920530620400001</v>
      </c>
      <c r="G84" s="5">
        <v>2.25</v>
      </c>
      <c r="H84" s="5">
        <f t="shared" si="30"/>
        <v>1.75</v>
      </c>
      <c r="I84" s="5">
        <f t="shared" ca="1" si="31"/>
        <v>7.4399039605173396</v>
      </c>
      <c r="J84">
        <f t="shared" ca="1" si="28"/>
        <v>0.79212409328597921</v>
      </c>
    </row>
    <row r="85" spans="2:10" x14ac:dyDescent="0.3">
      <c r="B85" s="5">
        <v>2.25</v>
      </c>
      <c r="C85" s="5">
        <f t="shared" si="29"/>
        <v>2</v>
      </c>
      <c r="D85" s="5">
        <v>8.0890197017957703</v>
      </c>
      <c r="E85">
        <f t="shared" si="27"/>
        <v>0.22562316420365036</v>
      </c>
      <c r="G85" s="5">
        <v>2.25</v>
      </c>
      <c r="H85" s="5">
        <f t="shared" si="30"/>
        <v>2</v>
      </c>
      <c r="I85" s="5">
        <f t="shared" ca="1" si="31"/>
        <v>7.8762427924839704</v>
      </c>
      <c r="J85">
        <f t="shared" ca="1" si="28"/>
        <v>0.43633883196663081</v>
      </c>
    </row>
    <row r="86" spans="2:10" x14ac:dyDescent="0.3">
      <c r="B86" s="5">
        <v>2.25</v>
      </c>
      <c r="C86" s="5">
        <f t="shared" si="29"/>
        <v>2.25</v>
      </c>
      <c r="D86" s="5">
        <v>8.3713076519550498</v>
      </c>
      <c r="E86">
        <f t="shared" si="27"/>
        <v>0.28228795015927943</v>
      </c>
      <c r="G86" s="5">
        <v>2.25</v>
      </c>
      <c r="H86" s="5">
        <f t="shared" si="30"/>
        <v>2.25</v>
      </c>
      <c r="I86" s="5">
        <f t="shared" ca="1" si="31"/>
        <v>8.3713076519550498</v>
      </c>
      <c r="J86">
        <f t="shared" ca="1" si="28"/>
        <v>0.49506485947107937</v>
      </c>
    </row>
    <row r="87" spans="2:10" x14ac:dyDescent="0.3">
      <c r="B87" s="5">
        <v>2.25</v>
      </c>
      <c r="C87" s="5">
        <f t="shared" si="29"/>
        <v>2.5</v>
      </c>
      <c r="D87" s="5">
        <v>8.7327737654238202</v>
      </c>
      <c r="E87">
        <f t="shared" si="27"/>
        <v>0.36146611346877044</v>
      </c>
      <c r="G87" s="5">
        <v>2.25</v>
      </c>
      <c r="H87" s="5">
        <f t="shared" si="30"/>
        <v>2.5</v>
      </c>
      <c r="I87" s="5">
        <f t="shared" ca="1" si="31"/>
        <v>8.8783709336421293</v>
      </c>
      <c r="J87">
        <f t="shared" ca="1" si="28"/>
        <v>0.50706328168707948</v>
      </c>
    </row>
    <row r="88" spans="2:10" x14ac:dyDescent="0.3">
      <c r="B88" s="5">
        <v>2.25</v>
      </c>
      <c r="C88" s="5">
        <f t="shared" si="29"/>
        <v>2.75</v>
      </c>
      <c r="D88" s="5">
        <v>9.16189921239204</v>
      </c>
      <c r="E88">
        <f t="shared" si="27"/>
        <v>0.42912544696821975</v>
      </c>
      <c r="G88" s="5">
        <v>2.25</v>
      </c>
      <c r="H88" s="5">
        <f t="shared" si="30"/>
        <v>2.75</v>
      </c>
      <c r="I88" s="5">
        <f t="shared" ca="1" si="31"/>
        <v>9.4323939526589697</v>
      </c>
      <c r="J88">
        <f t="shared" ca="1" si="28"/>
        <v>0.55402301901684048</v>
      </c>
    </row>
    <row r="89" spans="2:10" x14ac:dyDescent="0.3">
      <c r="B89" s="5">
        <v>2.25</v>
      </c>
      <c r="C89" s="5">
        <f t="shared" si="29"/>
        <v>3</v>
      </c>
      <c r="D89" s="5">
        <v>9.6244561523476602</v>
      </c>
      <c r="E89">
        <f t="shared" si="27"/>
        <v>0.46255693995562019</v>
      </c>
      <c r="G89" s="13">
        <v>2.25</v>
      </c>
      <c r="H89" s="13">
        <f t="shared" si="30"/>
        <v>3</v>
      </c>
      <c r="I89" s="5">
        <f t="shared" ca="1" si="31"/>
        <v>10.031851978786801</v>
      </c>
      <c r="J89">
        <f t="shared" ca="1" si="28"/>
        <v>0.59945802612783083</v>
      </c>
    </row>
    <row r="90" spans="2:10" x14ac:dyDescent="0.3">
      <c r="B90" s="1">
        <v>2.5</v>
      </c>
      <c r="C90" s="1">
        <v>0.5</v>
      </c>
      <c r="D90" s="1">
        <v>7.2219545686843398</v>
      </c>
      <c r="G90" s="1">
        <v>2.5</v>
      </c>
      <c r="H90" s="1">
        <v>0.5</v>
      </c>
      <c r="I90" s="1">
        <f>D10</f>
        <v>6.5045468395818196</v>
      </c>
    </row>
    <row r="91" spans="2:10" x14ac:dyDescent="0.3">
      <c r="B91" s="1">
        <v>2.5</v>
      </c>
      <c r="C91" s="1">
        <f>C90+0.25</f>
        <v>0.75</v>
      </c>
      <c r="D91" s="1">
        <v>7.6855145554318902</v>
      </c>
      <c r="E91">
        <f t="shared" si="27"/>
        <v>0.46355998674755039</v>
      </c>
      <c r="G91" s="1">
        <v>2.5</v>
      </c>
      <c r="H91" s="1">
        <f>H90+0.25</f>
        <v>0.75</v>
      </c>
      <c r="I91" s="1">
        <f ca="1">OFFSET($D$9,(ROW()-90)*11+1,0)</f>
        <v>6.5802088830499503</v>
      </c>
      <c r="J91">
        <f t="shared" ca="1" si="28"/>
        <v>7.5662043468130769E-2</v>
      </c>
    </row>
    <row r="92" spans="2:10" x14ac:dyDescent="0.3">
      <c r="B92" s="1">
        <v>2.5</v>
      </c>
      <c r="C92" s="1">
        <f t="shared" ref="C92:C100" si="32">C91+0.25</f>
        <v>1</v>
      </c>
      <c r="D92" s="1">
        <v>7.8779044746786901</v>
      </c>
      <c r="E92">
        <f t="shared" si="27"/>
        <v>0.19238991924679993</v>
      </c>
      <c r="G92" s="1">
        <v>2.5</v>
      </c>
      <c r="H92" s="1">
        <f t="shared" ref="H92:H100" si="33">H91+0.25</f>
        <v>1</v>
      </c>
      <c r="I92" s="1">
        <f t="shared" ref="I92:I100" ca="1" si="34">OFFSET($D$9,(ROW()-90)*11+1,0)</f>
        <v>7.38043123030124</v>
      </c>
      <c r="J92">
        <f t="shared" ca="1" si="28"/>
        <v>0.80022234725128971</v>
      </c>
    </row>
    <row r="93" spans="2:10" x14ac:dyDescent="0.3">
      <c r="B93" s="1">
        <v>2.5</v>
      </c>
      <c r="C93" s="1">
        <f t="shared" si="32"/>
        <v>1.25</v>
      </c>
      <c r="D93" s="1">
        <v>8.0380447432997801</v>
      </c>
      <c r="E93">
        <f t="shared" si="27"/>
        <v>0.16014026862108999</v>
      </c>
      <c r="G93" s="1">
        <v>2.5</v>
      </c>
      <c r="H93" s="1">
        <f t="shared" si="33"/>
        <v>1.25</v>
      </c>
      <c r="I93" s="1">
        <f t="shared" ca="1" si="34"/>
        <v>7.4612179333402402</v>
      </c>
      <c r="J93">
        <f t="shared" ca="1" si="28"/>
        <v>8.0786703039000152E-2</v>
      </c>
    </row>
    <row r="94" spans="2:10" x14ac:dyDescent="0.3">
      <c r="B94" s="1">
        <v>2.5</v>
      </c>
      <c r="C94" s="1">
        <f t="shared" si="32"/>
        <v>1.5</v>
      </c>
      <c r="D94" s="1">
        <v>8.2739161485170492</v>
      </c>
      <c r="E94">
        <f t="shared" si="27"/>
        <v>0.23587140521726901</v>
      </c>
      <c r="G94" s="1">
        <v>2.5</v>
      </c>
      <c r="H94" s="1">
        <f t="shared" si="33"/>
        <v>1.5</v>
      </c>
      <c r="I94" s="1">
        <f t="shared" ca="1" si="34"/>
        <v>7.1381467981492204</v>
      </c>
      <c r="J94">
        <f t="shared" ca="1" si="28"/>
        <v>-0.32307113519101982</v>
      </c>
    </row>
    <row r="95" spans="2:10" x14ac:dyDescent="0.3">
      <c r="B95" s="1">
        <v>2.5</v>
      </c>
      <c r="C95" s="1">
        <f t="shared" si="32"/>
        <v>1.75</v>
      </c>
      <c r="D95" s="1">
        <v>8.4400766251074693</v>
      </c>
      <c r="E95">
        <f t="shared" si="27"/>
        <v>0.1661604765904201</v>
      </c>
      <c r="G95" s="1">
        <v>2.5</v>
      </c>
      <c r="H95" s="1">
        <f t="shared" si="33"/>
        <v>1.75</v>
      </c>
      <c r="I95" s="1">
        <f t="shared" ca="1" si="34"/>
        <v>7.9288484907241097</v>
      </c>
      <c r="J95">
        <f t="shared" ca="1" si="28"/>
        <v>0.79070169257488931</v>
      </c>
    </row>
    <row r="96" spans="2:10" x14ac:dyDescent="0.3">
      <c r="B96" s="1">
        <v>2.5</v>
      </c>
      <c r="C96" s="1">
        <f t="shared" si="32"/>
        <v>2</v>
      </c>
      <c r="D96" s="1">
        <v>8.6417750753813891</v>
      </c>
      <c r="E96">
        <f t="shared" si="27"/>
        <v>0.20169845027391986</v>
      </c>
      <c r="G96" s="1">
        <v>2.5</v>
      </c>
      <c r="H96" s="1">
        <f t="shared" si="33"/>
        <v>2</v>
      </c>
      <c r="I96" s="1">
        <f t="shared" ca="1" si="34"/>
        <v>8.2974785450429795</v>
      </c>
      <c r="J96">
        <f t="shared" ca="1" si="28"/>
        <v>0.36863005431886986</v>
      </c>
    </row>
    <row r="97" spans="2:10" x14ac:dyDescent="0.3">
      <c r="B97" s="1">
        <v>2.5</v>
      </c>
      <c r="C97" s="1">
        <f t="shared" si="32"/>
        <v>2.25</v>
      </c>
      <c r="D97" s="1">
        <v>8.8783709336421293</v>
      </c>
      <c r="E97">
        <f t="shared" si="27"/>
        <v>0.23659585826074014</v>
      </c>
      <c r="G97" s="1">
        <v>2.5</v>
      </c>
      <c r="H97" s="1">
        <f t="shared" si="33"/>
        <v>2.25</v>
      </c>
      <c r="I97" s="1">
        <f t="shared" ca="1" si="34"/>
        <v>8.7327737654238202</v>
      </c>
      <c r="J97">
        <f t="shared" ca="1" si="28"/>
        <v>0.43529522038084068</v>
      </c>
    </row>
    <row r="98" spans="2:10" x14ac:dyDescent="0.3">
      <c r="B98" s="1">
        <v>2.5</v>
      </c>
      <c r="C98" s="1">
        <f t="shared" si="32"/>
        <v>2.5</v>
      </c>
      <c r="D98" s="1">
        <v>9.2291989763874493</v>
      </c>
      <c r="E98">
        <f t="shared" si="27"/>
        <v>0.35082804274532009</v>
      </c>
      <c r="G98" s="1">
        <v>2.5</v>
      </c>
      <c r="H98" s="1">
        <f t="shared" si="33"/>
        <v>2.5</v>
      </c>
      <c r="I98" s="1">
        <f t="shared" ca="1" si="34"/>
        <v>9.2291989763874493</v>
      </c>
      <c r="J98">
        <f t="shared" ca="1" si="28"/>
        <v>0.49642521096362913</v>
      </c>
    </row>
    <row r="99" spans="2:10" x14ac:dyDescent="0.3">
      <c r="B99" s="1">
        <v>2.5</v>
      </c>
      <c r="C99" s="1">
        <f t="shared" si="32"/>
        <v>2.75</v>
      </c>
      <c r="D99" s="1">
        <v>9.5755438957346204</v>
      </c>
      <c r="E99">
        <f t="shared" si="27"/>
        <v>0.34634491934717104</v>
      </c>
      <c r="G99" s="1">
        <v>2.5</v>
      </c>
      <c r="H99" s="1">
        <f t="shared" si="33"/>
        <v>2.75</v>
      </c>
      <c r="I99" s="1">
        <f t="shared" ca="1" si="34"/>
        <v>9.72187205978436</v>
      </c>
      <c r="J99">
        <f t="shared" ca="1" si="28"/>
        <v>0.49267308339691063</v>
      </c>
    </row>
    <row r="100" spans="2:10" x14ac:dyDescent="0.3">
      <c r="B100" s="1">
        <v>2.5</v>
      </c>
      <c r="C100" s="1">
        <f t="shared" si="32"/>
        <v>3</v>
      </c>
      <c r="D100" s="1">
        <v>9.9566276154746305</v>
      </c>
      <c r="E100">
        <f t="shared" si="27"/>
        <v>0.3810837197400101</v>
      </c>
      <c r="G100" s="1">
        <v>2.5</v>
      </c>
      <c r="H100" s="1">
        <f t="shared" si="33"/>
        <v>3</v>
      </c>
      <c r="I100" s="1">
        <f t="shared" ca="1" si="34"/>
        <v>10.2950333632986</v>
      </c>
      <c r="J100">
        <f t="shared" ca="1" si="28"/>
        <v>0.57316130351424022</v>
      </c>
    </row>
    <row r="101" spans="2:10" x14ac:dyDescent="0.3">
      <c r="B101" s="5">
        <v>2.75</v>
      </c>
      <c r="C101" s="5">
        <v>0.5</v>
      </c>
      <c r="D101" s="5">
        <v>7.7830403595169697</v>
      </c>
      <c r="G101" s="12">
        <v>2.75</v>
      </c>
      <c r="H101" s="12">
        <v>0.5</v>
      </c>
      <c r="I101" s="5">
        <f>D11</f>
        <v>7.1586371724765199</v>
      </c>
    </row>
    <row r="102" spans="2:10" x14ac:dyDescent="0.3">
      <c r="B102" s="5">
        <v>2.75</v>
      </c>
      <c r="C102" s="5">
        <f>C101+0.25</f>
        <v>0.75</v>
      </c>
      <c r="D102" s="5">
        <v>8.2350655856519808</v>
      </c>
      <c r="E102">
        <f t="shared" si="27"/>
        <v>0.45202522613501106</v>
      </c>
      <c r="G102" s="5">
        <v>2.75</v>
      </c>
      <c r="H102" s="5">
        <f>H101+0.25</f>
        <v>0.75</v>
      </c>
      <c r="I102" s="5">
        <f ca="1">OFFSET($D$10,(ROW()-101)*11+1,0)</f>
        <v>7.2490749593701498</v>
      </c>
      <c r="J102">
        <f t="shared" ca="1" si="28"/>
        <v>9.0437786893629912E-2</v>
      </c>
    </row>
    <row r="103" spans="2:10" x14ac:dyDescent="0.3">
      <c r="B103" s="5">
        <v>2.75</v>
      </c>
      <c r="C103" s="5">
        <f t="shared" ref="C103:C111" si="35">C102+0.25</f>
        <v>1</v>
      </c>
      <c r="D103" s="5">
        <v>8.4922575802864895</v>
      </c>
      <c r="E103">
        <f t="shared" si="27"/>
        <v>0.2571919946345087</v>
      </c>
      <c r="G103" s="5">
        <v>2.75</v>
      </c>
      <c r="H103" s="5">
        <f t="shared" ref="H103:H111" si="36">H102+0.25</f>
        <v>1</v>
      </c>
      <c r="I103" s="5">
        <f t="shared" ref="I103:I111" ca="1" si="37">OFFSET($D$10,(ROW()-101)*11+1,0)</f>
        <v>8.0378250924083492</v>
      </c>
      <c r="J103">
        <f t="shared" ca="1" si="28"/>
        <v>0.78875013303819941</v>
      </c>
    </row>
    <row r="104" spans="2:10" x14ac:dyDescent="0.3">
      <c r="B104" s="5">
        <v>2.75</v>
      </c>
      <c r="C104" s="5">
        <f t="shared" si="35"/>
        <v>1.25</v>
      </c>
      <c r="D104" s="5">
        <v>8.7056107287868993</v>
      </c>
      <c r="E104">
        <f t="shared" si="27"/>
        <v>0.21335314850040987</v>
      </c>
      <c r="G104" s="5">
        <v>2.75</v>
      </c>
      <c r="H104" s="5">
        <f t="shared" si="36"/>
        <v>1.25</v>
      </c>
      <c r="I104" s="5">
        <f t="shared" ca="1" si="37"/>
        <v>8.1226711244253202</v>
      </c>
      <c r="J104">
        <f t="shared" ca="1" si="28"/>
        <v>8.4846032016971051E-2</v>
      </c>
    </row>
    <row r="105" spans="2:10" x14ac:dyDescent="0.3">
      <c r="B105" s="5">
        <v>2.75</v>
      </c>
      <c r="C105" s="5">
        <f t="shared" si="35"/>
        <v>1.5</v>
      </c>
      <c r="D105" s="5">
        <v>8.8435498351809301</v>
      </c>
      <c r="E105">
        <f t="shared" si="27"/>
        <v>0.13793910639403073</v>
      </c>
      <c r="G105" s="5">
        <v>2.75</v>
      </c>
      <c r="H105" s="5">
        <f t="shared" si="36"/>
        <v>1.5</v>
      </c>
      <c r="I105" s="5">
        <f t="shared" ca="1" si="37"/>
        <v>7.6617030091940297</v>
      </c>
      <c r="J105">
        <f t="shared" ca="1" si="28"/>
        <v>-0.46096811523129055</v>
      </c>
    </row>
    <row r="106" spans="2:10" x14ac:dyDescent="0.3">
      <c r="B106" s="5">
        <v>2.75</v>
      </c>
      <c r="C106" s="5">
        <f t="shared" si="35"/>
        <v>1.75</v>
      </c>
      <c r="D106" s="5">
        <v>9.0521072745207096</v>
      </c>
      <c r="E106">
        <f t="shared" si="27"/>
        <v>0.20855743933977955</v>
      </c>
      <c r="G106" s="5">
        <v>2.75</v>
      </c>
      <c r="H106" s="5">
        <f t="shared" si="36"/>
        <v>1.75</v>
      </c>
      <c r="I106" s="5">
        <f t="shared" ca="1" si="37"/>
        <v>8.5048157659379306</v>
      </c>
      <c r="J106">
        <f t="shared" ca="1" si="28"/>
        <v>0.84311275674390096</v>
      </c>
    </row>
    <row r="107" spans="2:10" x14ac:dyDescent="0.3">
      <c r="B107" s="5">
        <v>2.75</v>
      </c>
      <c r="C107" s="5">
        <f t="shared" si="35"/>
        <v>2</v>
      </c>
      <c r="D107" s="5">
        <v>9.2426995026229495</v>
      </c>
      <c r="E107">
        <f t="shared" si="27"/>
        <v>0.19059222810223986</v>
      </c>
      <c r="G107" s="5">
        <v>2.75</v>
      </c>
      <c r="H107" s="5">
        <f t="shared" si="36"/>
        <v>2</v>
      </c>
      <c r="I107" s="5">
        <f t="shared" ca="1" si="37"/>
        <v>8.8168467666962709</v>
      </c>
      <c r="J107">
        <f t="shared" ca="1" si="28"/>
        <v>0.31203100075834023</v>
      </c>
    </row>
    <row r="108" spans="2:10" x14ac:dyDescent="0.3">
      <c r="B108" s="5">
        <v>2.75</v>
      </c>
      <c r="C108" s="5">
        <f t="shared" si="35"/>
        <v>2.25</v>
      </c>
      <c r="D108" s="5">
        <v>9.4323939526589697</v>
      </c>
      <c r="E108">
        <f t="shared" si="27"/>
        <v>0.18969445003602026</v>
      </c>
      <c r="G108" s="5">
        <v>2.75</v>
      </c>
      <c r="H108" s="5">
        <f t="shared" si="36"/>
        <v>2.25</v>
      </c>
      <c r="I108" s="5">
        <f t="shared" ca="1" si="37"/>
        <v>9.16189921239204</v>
      </c>
      <c r="J108">
        <f t="shared" ca="1" si="28"/>
        <v>0.34505244569576909</v>
      </c>
    </row>
    <row r="109" spans="2:10" x14ac:dyDescent="0.3">
      <c r="B109" s="5">
        <v>2.75</v>
      </c>
      <c r="C109" s="5">
        <f t="shared" si="35"/>
        <v>2.5</v>
      </c>
      <c r="D109" s="5">
        <v>9.72187205978436</v>
      </c>
      <c r="E109">
        <f t="shared" si="27"/>
        <v>0.28947810712539024</v>
      </c>
      <c r="G109" s="5">
        <v>2.75</v>
      </c>
      <c r="H109" s="5">
        <f t="shared" si="36"/>
        <v>2.5</v>
      </c>
      <c r="I109" s="5">
        <f t="shared" ca="1" si="37"/>
        <v>9.5755438957346204</v>
      </c>
      <c r="J109">
        <f t="shared" ca="1" si="28"/>
        <v>0.41364468334258042</v>
      </c>
    </row>
    <row r="110" spans="2:10" x14ac:dyDescent="0.3">
      <c r="B110" s="5">
        <v>2.75</v>
      </c>
      <c r="C110" s="5">
        <f t="shared" si="35"/>
        <v>2.75</v>
      </c>
      <c r="D110" s="5">
        <v>10.0152912985849</v>
      </c>
      <c r="E110">
        <f t="shared" si="27"/>
        <v>0.29341923880054033</v>
      </c>
      <c r="G110" s="5">
        <v>2.75</v>
      </c>
      <c r="H110" s="5">
        <f t="shared" si="36"/>
        <v>2.75</v>
      </c>
      <c r="I110" s="5">
        <f t="shared" ca="1" si="37"/>
        <v>10.0152912985849</v>
      </c>
      <c r="J110">
        <f t="shared" ca="1" si="28"/>
        <v>0.43974740285027991</v>
      </c>
    </row>
    <row r="111" spans="2:10" x14ac:dyDescent="0.3">
      <c r="B111" s="5">
        <v>2.75</v>
      </c>
      <c r="C111" s="5">
        <f t="shared" si="35"/>
        <v>3</v>
      </c>
      <c r="D111" s="5">
        <v>10.39640486451</v>
      </c>
      <c r="E111">
        <f t="shared" si="27"/>
        <v>0.38111356592509971</v>
      </c>
      <c r="G111" s="13">
        <v>2.75</v>
      </c>
      <c r="H111" s="13">
        <f t="shared" si="36"/>
        <v>3</v>
      </c>
      <c r="I111" s="5">
        <f t="shared" ca="1" si="37"/>
        <v>10.544416847774899</v>
      </c>
      <c r="J111">
        <f t="shared" ca="1" si="28"/>
        <v>0.52912554918999888</v>
      </c>
    </row>
    <row r="112" spans="2:10" x14ac:dyDescent="0.3">
      <c r="B112" s="1">
        <v>3</v>
      </c>
      <c r="C112" s="1">
        <v>0.5</v>
      </c>
      <c r="D112" s="1">
        <v>8.2361571775854099</v>
      </c>
      <c r="G112" s="1">
        <v>3</v>
      </c>
      <c r="H112" s="1">
        <v>0.5</v>
      </c>
      <c r="I112" s="1">
        <f>D12</f>
        <v>7.8376717296936702</v>
      </c>
    </row>
    <row r="113" spans="2:10" x14ac:dyDescent="0.3">
      <c r="B113" s="1">
        <v>3</v>
      </c>
      <c r="C113" s="1">
        <f>C112+0.25</f>
        <v>0.75</v>
      </c>
      <c r="D113" s="1">
        <v>8.7766872846759902</v>
      </c>
      <c r="E113">
        <f t="shared" si="27"/>
        <v>0.54053010709058036</v>
      </c>
      <c r="G113" s="1">
        <v>3</v>
      </c>
      <c r="H113" s="1">
        <f>H112+0.25</f>
        <v>0.75</v>
      </c>
      <c r="I113" s="1">
        <f ca="1">OFFSET($D$11,(ROW()-112)*11+1,0)</f>
        <v>7.9209705390324103</v>
      </c>
      <c r="J113">
        <f t="shared" ca="1" si="28"/>
        <v>8.3298809338740121E-2</v>
      </c>
    </row>
    <row r="114" spans="2:10" x14ac:dyDescent="0.3">
      <c r="B114" s="1">
        <v>3</v>
      </c>
      <c r="C114" s="1">
        <f t="shared" ref="C114:C122" si="38">C113+0.25</f>
        <v>1</v>
      </c>
      <c r="D114" s="1">
        <v>9.1175892381576293</v>
      </c>
      <c r="E114">
        <f t="shared" si="27"/>
        <v>0.3409019534816391</v>
      </c>
      <c r="G114" s="1">
        <v>3</v>
      </c>
      <c r="H114" s="1">
        <f t="shared" ref="H114:H122" si="39">H113+0.25</f>
        <v>1</v>
      </c>
      <c r="I114" s="1">
        <f t="shared" ref="I114:I122" ca="1" si="40">OFFSET($D$11,(ROW()-112)*11+1,0)</f>
        <v>8.7155925460018793</v>
      </c>
      <c r="J114">
        <f t="shared" ca="1" si="28"/>
        <v>0.79462200696946894</v>
      </c>
    </row>
    <row r="115" spans="2:10" x14ac:dyDescent="0.3">
      <c r="B115" s="1">
        <v>3</v>
      </c>
      <c r="C115" s="1">
        <f t="shared" si="38"/>
        <v>1.25</v>
      </c>
      <c r="D115" s="1">
        <v>9.3038041134409806</v>
      </c>
      <c r="E115">
        <f t="shared" si="27"/>
        <v>0.18621487528335123</v>
      </c>
      <c r="G115" s="1">
        <v>3</v>
      </c>
      <c r="H115" s="1">
        <f t="shared" si="39"/>
        <v>1.25</v>
      </c>
      <c r="I115" s="1">
        <f t="shared" ca="1" si="40"/>
        <v>8.7697054412609194</v>
      </c>
      <c r="J115">
        <f t="shared" ca="1" si="28"/>
        <v>5.4112895259040172E-2</v>
      </c>
    </row>
    <row r="116" spans="2:10" x14ac:dyDescent="0.3">
      <c r="B116" s="1">
        <v>3</v>
      </c>
      <c r="C116" s="1">
        <f t="shared" si="38"/>
        <v>1.5</v>
      </c>
      <c r="D116" s="1">
        <v>9.4753210351212296</v>
      </c>
      <c r="E116">
        <f t="shared" si="27"/>
        <v>0.17151692168024901</v>
      </c>
      <c r="G116" s="1">
        <v>3</v>
      </c>
      <c r="H116" s="1">
        <f t="shared" si="39"/>
        <v>1.5</v>
      </c>
      <c r="I116" s="1">
        <f t="shared" ca="1" si="40"/>
        <v>8.2698462975609903</v>
      </c>
      <c r="J116">
        <f t="shared" ca="1" si="28"/>
        <v>-0.49985914369992912</v>
      </c>
    </row>
    <row r="117" spans="2:10" x14ac:dyDescent="0.3">
      <c r="B117" s="1">
        <v>3</v>
      </c>
      <c r="C117" s="1">
        <f t="shared" si="38"/>
        <v>1.75</v>
      </c>
      <c r="D117" s="1">
        <v>9.6368927450024593</v>
      </c>
      <c r="E117">
        <f t="shared" si="27"/>
        <v>0.16157170988122971</v>
      </c>
      <c r="G117" s="1">
        <v>3</v>
      </c>
      <c r="H117" s="1">
        <f t="shared" si="39"/>
        <v>1.75</v>
      </c>
      <c r="I117" s="1">
        <f t="shared" ca="1" si="40"/>
        <v>9.0710178426077803</v>
      </c>
      <c r="J117">
        <f t="shared" ca="1" si="28"/>
        <v>0.80117154504679</v>
      </c>
    </row>
    <row r="118" spans="2:10" x14ac:dyDescent="0.3">
      <c r="B118" s="1">
        <v>3</v>
      </c>
      <c r="C118" s="1">
        <f t="shared" si="38"/>
        <v>2</v>
      </c>
      <c r="D118" s="1">
        <v>9.7980948225525495</v>
      </c>
      <c r="E118">
        <f t="shared" si="27"/>
        <v>0.16120207755009019</v>
      </c>
      <c r="G118" s="1">
        <v>3</v>
      </c>
      <c r="H118" s="1">
        <f t="shared" si="39"/>
        <v>2</v>
      </c>
      <c r="I118" s="1">
        <f t="shared" ca="1" si="40"/>
        <v>9.3332969290559706</v>
      </c>
      <c r="J118">
        <f t="shared" ca="1" si="28"/>
        <v>0.26227908644819031</v>
      </c>
    </row>
    <row r="119" spans="2:10" x14ac:dyDescent="0.3">
      <c r="B119" s="1">
        <v>3</v>
      </c>
      <c r="C119" s="1">
        <f t="shared" si="38"/>
        <v>2.25</v>
      </c>
      <c r="D119" s="1">
        <v>10.031851978786801</v>
      </c>
      <c r="E119">
        <f t="shared" si="27"/>
        <v>0.23375715623425108</v>
      </c>
      <c r="G119" s="1">
        <v>3</v>
      </c>
      <c r="H119" s="1">
        <f t="shared" si="39"/>
        <v>2.25</v>
      </c>
      <c r="I119" s="1">
        <f t="shared" ca="1" si="40"/>
        <v>9.6244561523476602</v>
      </c>
      <c r="J119">
        <f t="shared" ca="1" si="28"/>
        <v>0.29115922329168953</v>
      </c>
    </row>
    <row r="120" spans="2:10" x14ac:dyDescent="0.3">
      <c r="B120" s="1">
        <v>3</v>
      </c>
      <c r="C120" s="1">
        <f t="shared" si="38"/>
        <v>2.5</v>
      </c>
      <c r="D120" s="1">
        <v>10.2950333632986</v>
      </c>
      <c r="E120">
        <f t="shared" si="27"/>
        <v>0.26318138451179962</v>
      </c>
      <c r="G120" s="1">
        <v>3</v>
      </c>
      <c r="H120" s="1">
        <f t="shared" si="39"/>
        <v>2.5</v>
      </c>
      <c r="I120" s="1">
        <f t="shared" ca="1" si="40"/>
        <v>9.9566276154746305</v>
      </c>
      <c r="J120">
        <f t="shared" ca="1" si="28"/>
        <v>0.33217146312697032</v>
      </c>
    </row>
    <row r="121" spans="2:10" x14ac:dyDescent="0.3">
      <c r="B121" s="1">
        <v>3</v>
      </c>
      <c r="C121" s="1">
        <f t="shared" si="38"/>
        <v>2.75</v>
      </c>
      <c r="D121" s="1">
        <v>10.544416847774899</v>
      </c>
      <c r="E121">
        <f t="shared" si="27"/>
        <v>0.24938348447629899</v>
      </c>
      <c r="G121" s="1">
        <v>3</v>
      </c>
      <c r="H121" s="1">
        <f t="shared" si="39"/>
        <v>2.75</v>
      </c>
      <c r="I121" s="1">
        <f t="shared" ca="1" si="40"/>
        <v>10.39640486451</v>
      </c>
      <c r="J121">
        <f t="shared" ca="1" si="28"/>
        <v>0.43977724903536952</v>
      </c>
    </row>
    <row r="122" spans="2:10" x14ac:dyDescent="0.3">
      <c r="B122" s="1">
        <v>3</v>
      </c>
      <c r="C122" s="1">
        <f t="shared" si="38"/>
        <v>3</v>
      </c>
      <c r="D122" s="1">
        <v>10.8748263196038</v>
      </c>
      <c r="E122">
        <f t="shared" si="27"/>
        <v>0.33040947182890079</v>
      </c>
      <c r="G122" s="1">
        <v>3</v>
      </c>
      <c r="H122" s="1">
        <f t="shared" si="39"/>
        <v>3</v>
      </c>
      <c r="I122" s="1">
        <f t="shared" ca="1" si="40"/>
        <v>10.8748263196038</v>
      </c>
      <c r="J122">
        <f t="shared" ca="1" si="28"/>
        <v>0.47842145509379996</v>
      </c>
    </row>
  </sheetData>
  <mergeCells count="2"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5A8A-9268-430C-9F60-86ED2049F46D}">
  <dimension ref="A1:G14"/>
  <sheetViews>
    <sheetView workbookViewId="0">
      <selection activeCell="G31" sqref="G31"/>
    </sheetView>
  </sheetViews>
  <sheetFormatPr baseColWidth="10" defaultRowHeight="14.4" x14ac:dyDescent="0.3"/>
  <cols>
    <col min="1" max="1" width="28.21875" bestFit="1" customWidth="1"/>
    <col min="2" max="2" width="23.33203125" customWidth="1"/>
    <col min="3" max="3" width="26.33203125" customWidth="1"/>
    <col min="4" max="4" width="19.33203125" customWidth="1"/>
    <col min="6" max="6" width="29.44140625" customWidth="1"/>
    <col min="7" max="7" width="24.21875" customWidth="1"/>
  </cols>
  <sheetData>
    <row r="1" spans="1:7" x14ac:dyDescent="0.3">
      <c r="A1" t="s">
        <v>13</v>
      </c>
    </row>
    <row r="3" spans="1:7" ht="15" thickBot="1" x14ac:dyDescent="0.35">
      <c r="A3" t="s">
        <v>14</v>
      </c>
    </row>
    <row r="4" spans="1:7" x14ac:dyDescent="0.3">
      <c r="A4" s="18" t="s">
        <v>15</v>
      </c>
      <c r="B4" s="18" t="s">
        <v>16</v>
      </c>
      <c r="C4" s="18" t="s">
        <v>17</v>
      </c>
      <c r="D4" s="18" t="s">
        <v>18</v>
      </c>
      <c r="E4" s="18" t="s">
        <v>19</v>
      </c>
    </row>
    <row r="5" spans="1:7" x14ac:dyDescent="0.3">
      <c r="A5" s="16" t="s">
        <v>20</v>
      </c>
      <c r="B5" s="16">
        <v>11</v>
      </c>
      <c r="C5" s="16">
        <v>19.25</v>
      </c>
      <c r="D5" s="16">
        <v>1.75</v>
      </c>
      <c r="E5" s="16">
        <v>0.6875</v>
      </c>
    </row>
    <row r="6" spans="1:7" ht="15" thickBot="1" x14ac:dyDescent="0.35">
      <c r="A6" s="17" t="s">
        <v>21</v>
      </c>
      <c r="B6" s="17">
        <v>11</v>
      </c>
      <c r="C6" s="17">
        <v>60.255486616162592</v>
      </c>
      <c r="D6" s="17">
        <v>5.4777715105602356</v>
      </c>
      <c r="E6" s="17">
        <v>3.6002246552355586</v>
      </c>
    </row>
    <row r="9" spans="1:7" ht="15" thickBot="1" x14ac:dyDescent="0.35">
      <c r="A9" t="s">
        <v>22</v>
      </c>
    </row>
    <row r="10" spans="1:7" x14ac:dyDescent="0.3">
      <c r="A10" s="18" t="s">
        <v>23</v>
      </c>
      <c r="B10" s="18" t="s">
        <v>24</v>
      </c>
      <c r="C10" s="18" t="s">
        <v>25</v>
      </c>
      <c r="D10" s="18" t="s">
        <v>26</v>
      </c>
      <c r="E10" s="18" t="s">
        <v>27</v>
      </c>
      <c r="F10" s="18" t="s">
        <v>28</v>
      </c>
      <c r="G10" s="18" t="s">
        <v>29</v>
      </c>
    </row>
    <row r="11" spans="1:7" x14ac:dyDescent="0.3">
      <c r="A11" s="16" t="s">
        <v>30</v>
      </c>
      <c r="B11" s="16">
        <v>76.429542392195003</v>
      </c>
      <c r="C11" s="16">
        <v>1</v>
      </c>
      <c r="D11" s="16">
        <v>76.429542392195003</v>
      </c>
      <c r="E11" s="16">
        <v>35.650396673149331</v>
      </c>
      <c r="F11" s="16">
        <v>7.7236107722196286E-6</v>
      </c>
      <c r="G11" s="16">
        <v>4.3512435033292896</v>
      </c>
    </row>
    <row r="12" spans="1:7" x14ac:dyDescent="0.3">
      <c r="A12" s="16" t="s">
        <v>31</v>
      </c>
      <c r="B12" s="16">
        <v>42.877246552355558</v>
      </c>
      <c r="C12" s="16">
        <v>20</v>
      </c>
      <c r="D12" s="16">
        <v>2.1438623276177777</v>
      </c>
      <c r="E12" s="16"/>
      <c r="F12" s="16"/>
      <c r="G12" s="16"/>
    </row>
    <row r="13" spans="1:7" x14ac:dyDescent="0.3">
      <c r="A13" s="16"/>
      <c r="B13" s="16"/>
      <c r="C13" s="16"/>
      <c r="D13" s="16"/>
      <c r="E13" s="16"/>
      <c r="F13" s="16"/>
      <c r="G13" s="16"/>
    </row>
    <row r="14" spans="1:7" ht="15" thickBot="1" x14ac:dyDescent="0.35">
      <c r="A14" s="17" t="s">
        <v>32</v>
      </c>
      <c r="B14" s="17">
        <v>119.30678894455056</v>
      </c>
      <c r="C14" s="17">
        <v>21</v>
      </c>
      <c r="D14" s="17"/>
      <c r="E14" s="17"/>
      <c r="F14" s="17"/>
      <c r="G14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2023-07-03T15:12:15Z</dcterms:modified>
</cp:coreProperties>
</file>