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dicion" sheetId="1" r:id="rId3"/>
    <sheet state="visible" name="Personales" sheetId="2" r:id="rId4"/>
  </sheets>
  <definedNames/>
  <calcPr/>
</workbook>
</file>

<file path=xl/sharedStrings.xml><?xml version="1.0" encoding="utf-8"?>
<sst xmlns="http://schemas.openxmlformats.org/spreadsheetml/2006/main" count="183" uniqueCount="91">
  <si>
    <t>Solicitud reembolso gastos</t>
  </si>
  <si>
    <t>En comun</t>
  </si>
  <si>
    <t>N° Documento</t>
  </si>
  <si>
    <t>Fecha</t>
  </si>
  <si>
    <t>Nombre Proveedor</t>
  </si>
  <si>
    <t>Descripción</t>
  </si>
  <si>
    <t>Monto</t>
  </si>
  <si>
    <t>6096</t>
  </si>
  <si>
    <t>Numero Resolución</t>
  </si>
  <si>
    <t>UNIDAD</t>
  </si>
  <si>
    <t>Albergue y Hospedaje Eco Hostel Chile Limitada</t>
  </si>
  <si>
    <t>Escuela Ingeniería Civil en Computación</t>
  </si>
  <si>
    <t>Nombre Jefe Directo</t>
  </si>
  <si>
    <t>Ruth Garrido Orrego</t>
  </si>
  <si>
    <t>Responsable del Fondo</t>
  </si>
  <si>
    <t>Yorch Sepúlveda</t>
  </si>
  <si>
    <t>Rut Responsable</t>
  </si>
  <si>
    <t>Alojamiento</t>
  </si>
  <si>
    <t>17.824.523-6</t>
  </si>
  <si>
    <t>Total Solicitado</t>
  </si>
  <si>
    <t>Total Rendido</t>
  </si>
  <si>
    <t>Matias Erenchun</t>
  </si>
  <si>
    <t>079478</t>
  </si>
  <si>
    <t>Merk Xpress</t>
  </si>
  <si>
    <t>Alimentación</t>
  </si>
  <si>
    <t>000182A0B811F8</t>
  </si>
  <si>
    <t>Andimar</t>
  </si>
  <si>
    <t>Transporte Santiago - Curico</t>
  </si>
  <si>
    <t>000JBDF3B47956</t>
  </si>
  <si>
    <t>Transporte Curicó - Santiago</t>
  </si>
  <si>
    <t>0000149288</t>
  </si>
  <si>
    <t>Arcos Dorados Restaurantes de Chile LTDA</t>
  </si>
  <si>
    <t>651</t>
  </si>
  <si>
    <t>Metro de Santiago</t>
  </si>
  <si>
    <t>Transporte Santiago</t>
  </si>
  <si>
    <t>Victor</t>
  </si>
  <si>
    <t>000JCF08C94E5A</t>
  </si>
  <si>
    <t>000J1CCFE434CC</t>
  </si>
  <si>
    <t>Transporte Santiago - Curicó</t>
  </si>
  <si>
    <t>79476</t>
  </si>
  <si>
    <t>0000149289</t>
  </si>
  <si>
    <t>983443</t>
  </si>
  <si>
    <t>Confitería Gelatería Distribuidora Helados</t>
  </si>
  <si>
    <t>Fono Anexo</t>
  </si>
  <si>
    <t>Email</t>
  </si>
  <si>
    <t>yosepulveda11@alumnos.utalca.cl</t>
  </si>
  <si>
    <t>Daniel</t>
  </si>
  <si>
    <t>000J3B481AC149</t>
  </si>
  <si>
    <t>Documentos: Facturas (cada factura hasta 3 UTM)</t>
  </si>
  <si>
    <t>79475</t>
  </si>
  <si>
    <t>0000194537</t>
  </si>
  <si>
    <t>534</t>
  </si>
  <si>
    <t>000J14D17481EC</t>
  </si>
  <si>
    <t>Piña</t>
  </si>
  <si>
    <t>628954</t>
  </si>
  <si>
    <t>69</t>
  </si>
  <si>
    <t>000JC5B307F75E</t>
  </si>
  <si>
    <t>Ignacio</t>
  </si>
  <si>
    <t>628952</t>
  </si>
  <si>
    <t>0000J9CF02C79E8</t>
  </si>
  <si>
    <t>68</t>
  </si>
  <si>
    <t>Al grano</t>
  </si>
  <si>
    <t>Carlos</t>
  </si>
  <si>
    <t>16280705</t>
  </si>
  <si>
    <t>Pulman del Sur</t>
  </si>
  <si>
    <t>70</t>
  </si>
  <si>
    <t>C.Costo</t>
  </si>
  <si>
    <t>Sociedad Chilena de ciencias de la computación</t>
  </si>
  <si>
    <t>Inscripción ACM</t>
  </si>
  <si>
    <t>Sub total:</t>
  </si>
  <si>
    <t>Documentos: Viaticos y Otros</t>
  </si>
  <si>
    <t>Nombre alumno a reembolsar</t>
  </si>
  <si>
    <t>Autorizado a Reembolsar</t>
  </si>
  <si>
    <t>Matías Erenchun</t>
  </si>
  <si>
    <t>Victor Reyes</t>
  </si>
  <si>
    <t>Daniel Pavez</t>
  </si>
  <si>
    <t>Nicolás Piña</t>
  </si>
  <si>
    <t>Ignacio Martinez</t>
  </si>
  <si>
    <t>Carlos Ríos</t>
  </si>
  <si>
    <t>Gasto Distribuido</t>
  </si>
  <si>
    <t xml:space="preserve">        </t>
  </si>
  <si>
    <t>Sub total Gastado</t>
  </si>
  <si>
    <t>Autorizado</t>
  </si>
  <si>
    <t>Total</t>
  </si>
  <si>
    <t>Facturas</t>
  </si>
  <si>
    <t>Mas Reintegro por caja</t>
  </si>
  <si>
    <t>Total Rendicion</t>
  </si>
  <si>
    <t>Detalle de Reembolsos</t>
  </si>
  <si>
    <t>Nicolas Piña</t>
  </si>
  <si>
    <t>Presidente Centro de Alumnos</t>
  </si>
  <si>
    <t>Ingeniería Civil en Computación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</si>
</sst>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 &quot;$&quot;* #,##0_ ;_ &quot;$&quot;* \-#,##0_ ;_ &quot;$&quot;* &quot;-&quot;_ ;_ @_ "/>
    <numFmt numFmtId="165" formatCode="dd/mm/yyyy"/>
    <numFmt numFmtId="166" formatCode="[$$]#,##0"/>
    <numFmt numFmtId="167" formatCode="d/MM/yyyy"/>
  </numFmts>
  <fonts count="6">
    <font>
      <sz val="11.0"/>
      <color rgb="FF000000"/>
      <name val="Calibri"/>
    </font>
    <font>
      <b/>
      <sz val="24.0"/>
      <color rgb="FF000000"/>
      <name val="Cambria"/>
    </font>
    <font>
      <b/>
      <sz val="11.0"/>
      <color rgb="FF000000"/>
      <name val="Calibri"/>
    </font>
    <font>
      <sz val="18.0"/>
      <color rgb="FF000000"/>
      <name val="Calibri"/>
    </font>
    <font>
      <b/>
      <sz val="18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0" fillId="0" fontId="3" numFmtId="0" xfId="0" applyFont="1"/>
    <xf borderId="1" fillId="0" fontId="0" numFmtId="49" xfId="0" applyAlignment="1" applyBorder="1" applyFont="1" applyNumberFormat="1">
      <alignment horizontal="left"/>
    </xf>
    <xf borderId="0" fillId="0" fontId="4" numFmtId="0" xfId="0" applyAlignment="1" applyFont="1">
      <alignment shrinkToFit="0" wrapText="1"/>
    </xf>
    <xf borderId="1" fillId="0" fontId="0" numFmtId="14" xfId="0" applyBorder="1" applyFont="1" applyNumberFormat="1"/>
    <xf borderId="0" fillId="0" fontId="4" numFmtId="0" xfId="0" applyFont="1"/>
    <xf borderId="1" fillId="0" fontId="0" numFmtId="0" xfId="0" applyBorder="1" applyFont="1"/>
    <xf borderId="0" fillId="0" fontId="3" numFmtId="164" xfId="0" applyFont="1" applyNumberFormat="1"/>
    <xf borderId="1" fillId="0" fontId="0" numFmtId="164" xfId="0" applyBorder="1" applyFont="1" applyNumberFormat="1"/>
    <xf borderId="2" fillId="0" fontId="0" numFmtId="14" xfId="0" applyBorder="1" applyFont="1" applyNumberFormat="1"/>
    <xf borderId="1" fillId="0" fontId="0" numFmtId="49" xfId="0" applyBorder="1" applyFont="1" applyNumberFormat="1"/>
    <xf borderId="3" fillId="0" fontId="0" numFmtId="49" xfId="0" applyAlignment="1" applyBorder="1" applyFont="1" applyNumberFormat="1">
      <alignment horizontal="left"/>
    </xf>
    <xf borderId="0" fillId="0" fontId="0" numFmtId="14" xfId="0" applyFont="1" applyNumberFormat="1"/>
    <xf borderId="3" fillId="0" fontId="0" numFmtId="0" xfId="0" applyBorder="1" applyFont="1"/>
    <xf borderId="3" fillId="0" fontId="0" numFmtId="164" xfId="0" applyBorder="1" applyFont="1" applyNumberForma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5" fillId="0" fontId="4" numFmtId="0" xfId="0" applyAlignment="1" applyBorder="1" applyFont="1">
      <alignment shrinkToFit="0" wrapText="1"/>
    </xf>
    <xf borderId="6" fillId="0" fontId="4" numFmtId="0" xfId="0" applyBorder="1" applyFont="1"/>
    <xf borderId="7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3" numFmtId="166" xfId="0" applyAlignment="1" applyBorder="1" applyFont="1" applyNumberFormat="1">
      <alignment horizontal="left" readingOrder="0" shrinkToFit="0" wrapText="1"/>
    </xf>
    <xf borderId="1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2" fontId="3" numFmtId="0" xfId="0" applyBorder="1" applyFill="1" applyFont="1"/>
    <xf borderId="13" fillId="2" fontId="3" numFmtId="166" xfId="0" applyAlignment="1" applyBorder="1" applyFont="1" applyNumberFormat="1">
      <alignment horizontal="center"/>
    </xf>
    <xf borderId="14" fillId="0" fontId="5" numFmtId="0" xfId="0" applyBorder="1" applyFont="1"/>
    <xf borderId="15" fillId="0" fontId="5" numFmtId="0" xfId="0" applyBorder="1" applyFont="1"/>
    <xf borderId="6" fillId="0" fontId="4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0" fontId="3" numFmtId="49" xfId="0" applyAlignment="1" applyBorder="1" applyFont="1" applyNumberFormat="1">
      <alignment horizontal="left"/>
    </xf>
    <xf borderId="1" fillId="0" fontId="3" numFmtId="167" xfId="0" applyAlignment="1" applyBorder="1" applyFont="1" applyNumberFormat="1">
      <alignment horizontal="left"/>
    </xf>
    <xf borderId="16" fillId="0" fontId="3" numFmtId="166" xfId="0" applyAlignment="1" applyBorder="1" applyFont="1" applyNumberFormat="1">
      <alignment horizontal="center" vertical="center"/>
    </xf>
    <xf borderId="16" fillId="0" fontId="3" numFmtId="0" xfId="0" applyAlignment="1" applyBorder="1" applyFont="1">
      <alignment horizontal="center" vertical="center"/>
    </xf>
    <xf borderId="3" fillId="0" fontId="5" numFmtId="0" xfId="0" applyBorder="1" applyFont="1"/>
    <xf borderId="17" fillId="0" fontId="5" numFmtId="0" xfId="0" applyBorder="1" applyFont="1"/>
    <xf borderId="0" fillId="0" fontId="3" numFmtId="49" xfId="0" applyFont="1" applyNumberFormat="1"/>
    <xf borderId="5" fillId="0" fontId="3" numFmtId="49" xfId="0" applyAlignment="1" applyBorder="1" applyFont="1" applyNumberFormat="1">
      <alignment horizontal="left" vertical="center"/>
    </xf>
    <xf borderId="5" fillId="0" fontId="3" numFmtId="167" xfId="0" applyAlignment="1" applyBorder="1" applyFont="1" applyNumberFormat="1">
      <alignment horizontal="left" vertical="center"/>
    </xf>
    <xf borderId="18" fillId="0" fontId="3" numFmtId="166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3" numFmtId="49" xfId="0" applyAlignment="1" applyBorder="1" applyFont="1" applyNumberFormat="1">
      <alignment horizontal="left" vertical="center"/>
    </xf>
    <xf borderId="19" fillId="0" fontId="3" numFmtId="167" xfId="0" applyAlignment="1" applyBorder="1" applyFont="1" applyNumberFormat="1">
      <alignment horizontal="left" vertical="center"/>
    </xf>
    <xf borderId="17" fillId="0" fontId="3" numFmtId="49" xfId="0" applyAlignment="1" applyBorder="1" applyFont="1" applyNumberFormat="1">
      <alignment horizontal="left" vertical="center"/>
    </xf>
    <xf borderId="17" fillId="0" fontId="3" numFmtId="167" xfId="0" applyAlignment="1" applyBorder="1" applyFont="1" applyNumberFormat="1">
      <alignment horizontal="left" vertical="center"/>
    </xf>
    <xf borderId="17" fillId="0" fontId="3" numFmtId="49" xfId="0" applyAlignment="1" applyBorder="1" applyFont="1" applyNumberFormat="1">
      <alignment horizontal="left" shrinkToFit="0" vertical="center" wrapText="1"/>
    </xf>
    <xf borderId="19" fillId="0" fontId="3" numFmtId="49" xfId="0" applyAlignment="1" applyBorder="1" applyFont="1" applyNumberFormat="1">
      <alignment horizontal="left"/>
    </xf>
    <xf borderId="19" fillId="0" fontId="3" numFmtId="167" xfId="0" applyAlignment="1" applyBorder="1" applyFont="1" applyNumberFormat="1">
      <alignment horizontal="left"/>
    </xf>
    <xf borderId="17" fillId="0" fontId="3" numFmtId="49" xfId="0" applyAlignment="1" applyBorder="1" applyFont="1" applyNumberFormat="1">
      <alignment horizontal="left"/>
    </xf>
    <xf borderId="17" fillId="0" fontId="3" numFmtId="167" xfId="0" applyAlignment="1" applyBorder="1" applyFont="1" applyNumberFormat="1">
      <alignment horizontal="left"/>
    </xf>
    <xf borderId="5" fillId="0" fontId="3" numFmtId="49" xfId="0" applyAlignment="1" applyBorder="1" applyFont="1" applyNumberFormat="1">
      <alignment horizontal="left"/>
    </xf>
    <xf borderId="5" fillId="0" fontId="3" numFmtId="167" xfId="0" applyAlignment="1" applyBorder="1" applyFont="1" applyNumberFormat="1">
      <alignment horizontal="left"/>
    </xf>
    <xf borderId="5" fillId="0" fontId="3" numFmtId="49" xfId="0" applyAlignment="1" applyBorder="1" applyFont="1" applyNumberFormat="1">
      <alignment horizontal="left" shrinkToFit="0" wrapText="1"/>
    </xf>
    <xf borderId="20" fillId="0" fontId="3" numFmtId="0" xfId="0" applyAlignment="1" applyBorder="1" applyFont="1">
      <alignment horizontal="center" vertical="center"/>
    </xf>
    <xf borderId="21" fillId="0" fontId="5" numFmtId="0" xfId="0" applyBorder="1" applyFont="1"/>
    <xf borderId="22" fillId="0" fontId="5" numFmtId="0" xfId="0" applyBorder="1" applyFont="1"/>
    <xf borderId="23" fillId="2" fontId="4" numFmtId="0" xfId="0" applyAlignment="1" applyBorder="1" applyFont="1">
      <alignment shrinkToFit="0" wrapText="1"/>
    </xf>
    <xf borderId="24" fillId="2" fontId="4" numFmtId="0" xfId="0" applyAlignment="1" applyBorder="1" applyFont="1">
      <alignment shrinkToFit="0" wrapText="1"/>
    </xf>
    <xf borderId="25" fillId="2" fontId="4" numFmtId="164" xfId="0" applyBorder="1" applyFont="1" applyNumberFormat="1"/>
    <xf borderId="19" fillId="0" fontId="4" numFmtId="0" xfId="0" applyBorder="1" applyFont="1"/>
    <xf borderId="19" fillId="0" fontId="4" numFmtId="166" xfId="0" applyBorder="1" applyFont="1" applyNumberFormat="1"/>
    <xf borderId="0" fillId="0" fontId="4" numFmtId="164" xfId="0" applyFont="1" applyNumberFormat="1"/>
    <xf borderId="1" fillId="0" fontId="4" numFmtId="0" xfId="0" applyBorder="1" applyFont="1"/>
    <xf borderId="1" fillId="0" fontId="3" numFmtId="164" xfId="0" applyBorder="1" applyFont="1" applyNumberFormat="1"/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7.71"/>
    <col customWidth="1" min="3" max="3" width="42.71"/>
    <col customWidth="1" min="4" max="4" width="40.14"/>
    <col customWidth="1" min="5" max="6" width="21.57"/>
    <col customWidth="1" min="7" max="7" width="24.0"/>
    <col customWidth="1" min="8" max="8" width="27.86"/>
    <col customWidth="1" min="9" max="9" width="23.29"/>
    <col customWidth="1" min="10" max="26" width="11.0"/>
  </cols>
  <sheetData>
    <row r="1" ht="23.25" customHeight="1">
      <c r="A1" s="1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3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3.25" customHeight="1">
      <c r="A3" s="5" t="s">
        <v>8</v>
      </c>
      <c r="B3" s="3">
        <v>264.0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7" t="s">
        <v>9</v>
      </c>
      <c r="B4" s="3" t="s">
        <v>11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3.25" customHeight="1">
      <c r="A5" s="5" t="s">
        <v>12</v>
      </c>
      <c r="B5" s="3" t="s">
        <v>13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3.25" customHeight="1">
      <c r="A6" s="5" t="s">
        <v>14</v>
      </c>
      <c r="B6" s="3" t="s">
        <v>15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3.25" customHeight="1">
      <c r="A7" s="7" t="s">
        <v>16</v>
      </c>
      <c r="B7" s="3" t="s">
        <v>18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7" t="s">
        <v>19</v>
      </c>
      <c r="B8" s="9">
        <v>382000.0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3.25" customHeight="1">
      <c r="A9" s="7" t="s">
        <v>20</v>
      </c>
      <c r="B9" s="9">
        <f>B45</f>
        <v>381750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3.25" customHeight="1">
      <c r="A10" s="7" t="s">
        <v>43</v>
      </c>
      <c r="B10" s="3">
        <v>3704.0</v>
      </c>
      <c r="C10" s="3"/>
      <c r="D10" s="3"/>
      <c r="E10" s="7" t="s">
        <v>44</v>
      </c>
      <c r="F10" s="17" t="s">
        <v>45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3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3.25" customHeight="1">
      <c r="A12" s="18" t="s">
        <v>48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3.25" customHeight="1">
      <c r="A13" s="19" t="s">
        <v>2</v>
      </c>
      <c r="B13" s="20" t="s">
        <v>3</v>
      </c>
      <c r="C13" s="21" t="s">
        <v>4</v>
      </c>
      <c r="D13" s="20" t="s">
        <v>5</v>
      </c>
      <c r="E13" s="20" t="s">
        <v>6</v>
      </c>
      <c r="F13" s="20"/>
      <c r="G13" s="22" t="s">
        <v>66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3.25" customHeight="1">
      <c r="A14" s="23">
        <v>28.0</v>
      </c>
      <c r="B14" s="24">
        <v>43074.0</v>
      </c>
      <c r="C14" s="25" t="s">
        <v>67</v>
      </c>
      <c r="D14" s="26" t="s">
        <v>68</v>
      </c>
      <c r="E14" s="27">
        <v>200000.0</v>
      </c>
      <c r="F14" s="28"/>
      <c r="G14" s="2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3.25" customHeight="1">
      <c r="A15" s="30"/>
      <c r="B15" s="31"/>
      <c r="C15" s="31"/>
      <c r="D15" s="31"/>
      <c r="E15" s="31"/>
      <c r="F15" s="31"/>
      <c r="G15" s="3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3.25" customHeight="1">
      <c r="A16" s="3"/>
      <c r="B16" s="3"/>
      <c r="C16" s="3"/>
      <c r="D16" s="33" t="s">
        <v>69</v>
      </c>
      <c r="E16" s="34">
        <f>SUM(E14:E15)</f>
        <v>200000</v>
      </c>
      <c r="F16" s="35"/>
      <c r="G16" s="3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3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3.25" customHeight="1">
      <c r="A18" s="18" t="s">
        <v>70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3.25" customHeight="1">
      <c r="A19" s="19" t="s">
        <v>2</v>
      </c>
      <c r="B19" s="20" t="s">
        <v>3</v>
      </c>
      <c r="C19" s="20" t="s">
        <v>4</v>
      </c>
      <c r="D19" s="20" t="s">
        <v>5</v>
      </c>
      <c r="E19" s="20" t="s">
        <v>6</v>
      </c>
      <c r="F19" s="20" t="s">
        <v>17</v>
      </c>
      <c r="G19" s="21" t="s">
        <v>20</v>
      </c>
      <c r="H19" s="21" t="s">
        <v>71</v>
      </c>
      <c r="I19" s="37" t="s">
        <v>72</v>
      </c>
      <c r="J19" s="3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3.25" customHeight="1">
      <c r="A20" s="39" t="str">
        <f>Personales!A10</f>
        <v>079478</v>
      </c>
      <c r="B20" s="40">
        <f>Personales!B10</f>
        <v>43049</v>
      </c>
      <c r="C20" s="39" t="str">
        <f>Personales!C10</f>
        <v>Merk Xpress</v>
      </c>
      <c r="D20" s="39" t="str">
        <f>Personales!D10</f>
        <v>Alimentación</v>
      </c>
      <c r="E20" s="39">
        <f>Personales!E10</f>
        <v>1500</v>
      </c>
      <c r="F20" s="41">
        <f>$E$38/6</f>
        <v>21333.33333</v>
      </c>
      <c r="G20" s="41">
        <f>SUM(E20:E22)+F20</f>
        <v>30833.33333</v>
      </c>
      <c r="H20" s="42" t="s">
        <v>73</v>
      </c>
      <c r="I20" s="41">
        <f>G20</f>
        <v>30833.33333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3.25" customHeight="1">
      <c r="A21" s="39" t="str">
        <f>Personales!A11</f>
        <v>000182A0B811F8</v>
      </c>
      <c r="B21" s="40">
        <f>Personales!B11</f>
        <v>43051</v>
      </c>
      <c r="C21" s="39" t="str">
        <f>Personales!C11</f>
        <v>Andimar</v>
      </c>
      <c r="D21" s="39" t="str">
        <f>Personales!D11</f>
        <v>Transporte Santiago - Curico</v>
      </c>
      <c r="E21" s="39">
        <f>Personales!E11</f>
        <v>4000</v>
      </c>
      <c r="F21" s="43"/>
      <c r="G21" s="43"/>
      <c r="H21" s="43"/>
      <c r="I21" s="4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3.25" customHeight="1">
      <c r="A22" s="39" t="str">
        <f>Personales!A12</f>
        <v>000JBDF3B47956</v>
      </c>
      <c r="B22" s="40">
        <f>Personales!B12</f>
        <v>43049</v>
      </c>
      <c r="C22" s="39" t="str">
        <f>Personales!C12</f>
        <v>Andimar</v>
      </c>
      <c r="D22" s="39" t="str">
        <f>Personales!D12</f>
        <v>Transporte Curicó - Santiago</v>
      </c>
      <c r="E22" s="39">
        <f>Personales!E12</f>
        <v>4000</v>
      </c>
      <c r="F22" s="44"/>
      <c r="G22" s="44"/>
      <c r="H22" s="44"/>
      <c r="I22" s="44"/>
      <c r="J22" s="3"/>
      <c r="K22" s="4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3.25" customHeight="1">
      <c r="A23" s="46" t="str">
        <f>Personales!A19</f>
        <v>000JCF08C94E5A</v>
      </c>
      <c r="B23" s="47">
        <f>Personales!B19</f>
        <v>43049</v>
      </c>
      <c r="C23" s="46" t="str">
        <f>Personales!C19</f>
        <v>Andimar</v>
      </c>
      <c r="D23" s="46" t="str">
        <f>Personales!D19</f>
        <v>Transporte Curicó - Santiago</v>
      </c>
      <c r="E23" s="46">
        <f>Personales!E19</f>
        <v>4000</v>
      </c>
      <c r="F23" s="48">
        <f>F20</f>
        <v>21333.33333</v>
      </c>
      <c r="G23" s="48">
        <f>SUM(E23:E25)+F23</f>
        <v>30133.33333</v>
      </c>
      <c r="H23" s="49" t="s">
        <v>74</v>
      </c>
      <c r="I23" s="48">
        <f>G23</f>
        <v>30133.33333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3.25" customHeight="1">
      <c r="A24" s="50" t="str">
        <f>Personales!A20</f>
        <v>000J1CCFE434CC</v>
      </c>
      <c r="B24" s="51">
        <f>Personales!B20</f>
        <v>43051</v>
      </c>
      <c r="C24" s="50" t="str">
        <f>Personales!C20</f>
        <v>Andimar</v>
      </c>
      <c r="D24" s="50" t="str">
        <f>Personales!D20</f>
        <v>Transporte Santiago - Curicó</v>
      </c>
      <c r="E24" s="50">
        <f>Personales!E20</f>
        <v>4000</v>
      </c>
      <c r="F24" s="43"/>
      <c r="G24" s="43"/>
      <c r="H24" s="43"/>
      <c r="I24" s="4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3.25" customHeight="1">
      <c r="A25" s="52" t="str">
        <f>Personales!A24</f>
        <v>983443</v>
      </c>
      <c r="B25" s="53">
        <f>Personales!B24</f>
        <v>43049</v>
      </c>
      <c r="C25" s="54" t="str">
        <f>Personales!C24</f>
        <v>Confitería Gelatería Distribuidora Helados</v>
      </c>
      <c r="D25" s="52" t="str">
        <f>Personales!D24</f>
        <v>Alimentación</v>
      </c>
      <c r="E25" s="52">
        <f>Personales!E24</f>
        <v>800</v>
      </c>
      <c r="F25" s="44"/>
      <c r="G25" s="44"/>
      <c r="H25" s="44"/>
      <c r="I25" s="4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3.25" customHeight="1">
      <c r="A26" s="46" t="str">
        <f>Personales!A28</f>
        <v>000J3B481AC149</v>
      </c>
      <c r="B26" s="47">
        <f>Personales!B28</f>
        <v>43051</v>
      </c>
      <c r="C26" s="46" t="str">
        <f>Personales!C28</f>
        <v>Andimar</v>
      </c>
      <c r="D26" s="46" t="str">
        <f>Personales!D28</f>
        <v>Transporte Santiago - Curicó</v>
      </c>
      <c r="E26" s="46">
        <f>Personales!E28</f>
        <v>4000</v>
      </c>
      <c r="F26" s="48">
        <f>F23</f>
        <v>21333.33333</v>
      </c>
      <c r="G26" s="48">
        <f>SUM(E26:E28)+F26</f>
        <v>30283.33333</v>
      </c>
      <c r="H26" s="49" t="s">
        <v>75</v>
      </c>
      <c r="I26" s="48">
        <f>G26</f>
        <v>30283.33333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3.25" customHeight="1">
      <c r="A27" s="50" t="str">
        <f>Personales!A29</f>
        <v>79475</v>
      </c>
      <c r="B27" s="51">
        <f>Personales!B29</f>
        <v>43049</v>
      </c>
      <c r="C27" s="50" t="str">
        <f>Personales!C29</f>
        <v>Merk Xpress</v>
      </c>
      <c r="D27" s="50" t="str">
        <f>Personales!D29</f>
        <v>Alimentación</v>
      </c>
      <c r="E27" s="50">
        <f>Personales!E29</f>
        <v>950</v>
      </c>
      <c r="F27" s="43"/>
      <c r="G27" s="43"/>
      <c r="H27" s="43"/>
      <c r="I27" s="4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3.25" customHeight="1">
      <c r="A28" s="52" t="str">
        <f>Personales!A32</f>
        <v>000J14D17481EC</v>
      </c>
      <c r="B28" s="53">
        <f>Personales!B32</f>
        <v>43049</v>
      </c>
      <c r="C28" s="52" t="str">
        <f>Personales!C32</f>
        <v>Andimar</v>
      </c>
      <c r="D28" s="52" t="str">
        <f>Personales!D32</f>
        <v>Transporte Curicó - Santiago</v>
      </c>
      <c r="E28" s="52">
        <f>Personales!E32</f>
        <v>4000</v>
      </c>
      <c r="F28" s="44"/>
      <c r="G28" s="44"/>
      <c r="H28" s="44"/>
      <c r="I28" s="44"/>
      <c r="J28" s="3"/>
      <c r="K28" s="4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3.25" customHeight="1">
      <c r="A29" s="55" t="str">
        <f>Personales!A36</f>
        <v>628954</v>
      </c>
      <c r="B29" s="56">
        <f>Personales!B36</f>
        <v>43049</v>
      </c>
      <c r="C29" s="55" t="str">
        <f>Personales!C36</f>
        <v>Andimar</v>
      </c>
      <c r="D29" s="55" t="str">
        <f>Personales!D36</f>
        <v>Transporte Curicó - Santiago</v>
      </c>
      <c r="E29" s="55">
        <f>Personales!E36</f>
        <v>4000</v>
      </c>
      <c r="F29" s="48">
        <f>F26</f>
        <v>21333.33333</v>
      </c>
      <c r="G29" s="48">
        <f>SUM(E29:E31)+F29</f>
        <v>30333.33333</v>
      </c>
      <c r="H29" s="49" t="s">
        <v>76</v>
      </c>
      <c r="I29" s="48">
        <f>G29</f>
        <v>30333.33333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.25" customHeight="1">
      <c r="A30" s="55" t="str">
        <f>Personales!A37</f>
        <v>69</v>
      </c>
      <c r="B30" s="56">
        <f>Personales!B37</f>
        <v>43049</v>
      </c>
      <c r="C30" s="55" t="str">
        <f>Personales!C37</f>
        <v>Metro de Santiago</v>
      </c>
      <c r="D30" s="55" t="str">
        <f>Personales!D37</f>
        <v>Transporte Santiago</v>
      </c>
      <c r="E30" s="55">
        <f>Personales!E37</f>
        <v>1000</v>
      </c>
      <c r="F30" s="43"/>
      <c r="G30" s="43"/>
      <c r="H30" s="43"/>
      <c r="I30" s="4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3.25" customHeight="1">
      <c r="A31" s="57" t="str">
        <f>Personales!A38</f>
        <v>000JC5B307F75E</v>
      </c>
      <c r="B31" s="58">
        <f>Personales!B38</f>
        <v>43051</v>
      </c>
      <c r="C31" s="57" t="str">
        <f>Personales!C38</f>
        <v>Andimar</v>
      </c>
      <c r="D31" s="57" t="str">
        <f>Personales!D38</f>
        <v>Transporte Santiago - Curicó</v>
      </c>
      <c r="E31" s="57">
        <f>Personales!E38</f>
        <v>4000</v>
      </c>
      <c r="F31" s="44"/>
      <c r="G31" s="44"/>
      <c r="H31" s="44"/>
      <c r="I31" s="4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3.25" customHeight="1">
      <c r="A32" s="59" t="str">
        <f>Personales!A44</f>
        <v>628952</v>
      </c>
      <c r="B32" s="60">
        <f>Personales!B44</f>
        <v>43049</v>
      </c>
      <c r="C32" s="59" t="str">
        <f>Personales!C44</f>
        <v>Andimar</v>
      </c>
      <c r="D32" s="59" t="str">
        <f>Personales!D44</f>
        <v>Transporte Curicó - Santiago</v>
      </c>
      <c r="E32" s="59">
        <f>Personales!E44</f>
        <v>4000</v>
      </c>
      <c r="F32" s="48">
        <f>F29</f>
        <v>21333.33333</v>
      </c>
      <c r="G32" s="48">
        <f>F32+SUM(E32:E34)</f>
        <v>30333.33333</v>
      </c>
      <c r="H32" s="49" t="s">
        <v>77</v>
      </c>
      <c r="I32" s="48">
        <f>G32</f>
        <v>30333.33333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3.25" customHeight="1">
      <c r="A33" s="55" t="str">
        <f>Personales!A45</f>
        <v>0000J9CF02C79E8</v>
      </c>
      <c r="B33" s="56">
        <f>Personales!B45</f>
        <v>43051</v>
      </c>
      <c r="C33" s="55" t="str">
        <f>Personales!C45</f>
        <v>Andimar</v>
      </c>
      <c r="D33" s="55" t="str">
        <f>Personales!D45</f>
        <v>Transporte Santiago - Curicó</v>
      </c>
      <c r="E33" s="55">
        <f>Personales!E45</f>
        <v>4000</v>
      </c>
      <c r="F33" s="43"/>
      <c r="G33" s="43"/>
      <c r="H33" s="43"/>
      <c r="I33" s="43"/>
      <c r="J33" s="3"/>
      <c r="K33" s="4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3.25" customHeight="1">
      <c r="A34" s="55" t="str">
        <f>Personales!A46</f>
        <v>68</v>
      </c>
      <c r="B34" s="56">
        <f>Personales!B46</f>
        <v>43049</v>
      </c>
      <c r="C34" s="55" t="str">
        <f>Personales!C46</f>
        <v>Metro de Santiago</v>
      </c>
      <c r="D34" s="55" t="str">
        <f>Personales!D46</f>
        <v>Transporte Santiago</v>
      </c>
      <c r="E34" s="55">
        <f>Personales!E46</f>
        <v>1000</v>
      </c>
      <c r="F34" s="43"/>
      <c r="G34" s="43"/>
      <c r="H34" s="43"/>
      <c r="I34" s="4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3.25" customHeight="1">
      <c r="A35" s="59" t="str">
        <f>Personales!A52</f>
        <v>628954</v>
      </c>
      <c r="B35" s="60">
        <f>Personales!B52</f>
        <v>43049</v>
      </c>
      <c r="C35" s="59" t="str">
        <f>Personales!C52</f>
        <v>Andimar</v>
      </c>
      <c r="D35" s="59" t="str">
        <f>Personales!D52</f>
        <v>Transporte Curicó - Santiago</v>
      </c>
      <c r="E35" s="59">
        <f>Personales!E52</f>
        <v>4000</v>
      </c>
      <c r="F35" s="48">
        <f>F32</f>
        <v>21333.33333</v>
      </c>
      <c r="G35" s="48">
        <f>F35+SUM(E35:E37)</f>
        <v>29833.33333</v>
      </c>
      <c r="H35" s="49" t="s">
        <v>78</v>
      </c>
      <c r="I35" s="48">
        <f>G35</f>
        <v>29833.33333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3.25" customHeight="1">
      <c r="A36" s="55" t="str">
        <f>Personales!A53</f>
        <v>16280705</v>
      </c>
      <c r="B36" s="56">
        <f>Personales!B53</f>
        <v>43051</v>
      </c>
      <c r="C36" s="55" t="str">
        <f>Personales!C53</f>
        <v>Pulman del Sur</v>
      </c>
      <c r="D36" s="55" t="str">
        <f>Personales!D53</f>
        <v>Transporte Santiago - Curicó</v>
      </c>
      <c r="E36" s="55">
        <f>Personales!E53</f>
        <v>3500</v>
      </c>
      <c r="F36" s="43"/>
      <c r="G36" s="43"/>
      <c r="H36" s="43"/>
      <c r="I36" s="4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3.25" customHeight="1">
      <c r="A37" s="57" t="str">
        <f>Personales!A54</f>
        <v>70</v>
      </c>
      <c r="B37" s="58">
        <f>Personales!B54</f>
        <v>43049</v>
      </c>
      <c r="C37" s="57" t="str">
        <f>Personales!C54</f>
        <v>Metro de Santiago</v>
      </c>
      <c r="D37" s="57" t="str">
        <f>Personales!D54</f>
        <v>Transporte Santiago</v>
      </c>
      <c r="E37" s="57">
        <f>Personales!E54</f>
        <v>1000</v>
      </c>
      <c r="F37" s="44"/>
      <c r="G37" s="44"/>
      <c r="H37" s="44"/>
      <c r="I37" s="44"/>
      <c r="J37" s="3"/>
      <c r="K37" s="4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3.25" customHeight="1">
      <c r="A38" s="59" t="str">
        <f>Personales!A4</f>
        <v>6096</v>
      </c>
      <c r="B38" s="60">
        <f>Personales!B4</f>
        <v>43082</v>
      </c>
      <c r="C38" s="61" t="str">
        <f>Personales!C4</f>
        <v>Albergue y Hospedaje Eco Hostel Chile Limitada</v>
      </c>
      <c r="D38" s="59" t="str">
        <f>Personales!D4</f>
        <v>Alojamiento</v>
      </c>
      <c r="E38" s="59">
        <f>Personales!E4</f>
        <v>128000</v>
      </c>
      <c r="F38" s="62" t="s">
        <v>79</v>
      </c>
      <c r="G38" s="63"/>
      <c r="H38" s="63"/>
      <c r="I38" s="6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3.25" customHeight="1">
      <c r="A39" s="3" t="s">
        <v>80</v>
      </c>
      <c r="B39" s="3"/>
      <c r="C39" s="3"/>
      <c r="D39" s="3"/>
      <c r="E39" s="65" t="s">
        <v>81</v>
      </c>
      <c r="F39" s="66"/>
      <c r="G39" s="67">
        <f>SUM(E20:E38)</f>
        <v>181750</v>
      </c>
      <c r="H39" s="68" t="s">
        <v>82</v>
      </c>
      <c r="I39" s="69">
        <f>SUM(I20:I37)</f>
        <v>181750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3.25" customHeight="1">
      <c r="A40" s="3"/>
      <c r="B40" s="3"/>
      <c r="C40" s="3"/>
      <c r="D40" s="3"/>
      <c r="E40" s="3"/>
      <c r="F40" s="3"/>
      <c r="G40" s="3"/>
      <c r="H40" s="3"/>
      <c r="I40" s="70"/>
      <c r="J40" s="3"/>
      <c r="K40" s="4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3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3.25" customHeight="1">
      <c r="A42" s="71" t="s">
        <v>83</v>
      </c>
      <c r="B42" s="72">
        <f>I39</f>
        <v>181750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3.25" customHeight="1">
      <c r="A43" s="73" t="s">
        <v>84</v>
      </c>
      <c r="B43" s="72">
        <f>E16</f>
        <v>200000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3.25" customHeight="1">
      <c r="A44" s="74" t="s">
        <v>85</v>
      </c>
      <c r="B44" s="72">
        <v>0.0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3.25" customHeight="1">
      <c r="A45" s="71" t="s">
        <v>86</v>
      </c>
      <c r="B45" s="72">
        <f>SUM(B42:B44)</f>
        <v>381750</v>
      </c>
      <c r="C45" s="3"/>
      <c r="D45" s="3"/>
      <c r="E45" s="3"/>
      <c r="F45" s="3"/>
      <c r="G45" s="3"/>
      <c r="H45" s="3"/>
      <c r="I45" s="3"/>
      <c r="J45" s="3"/>
      <c r="K45" s="4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3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3.25" customHeight="1">
      <c r="A47" s="7" t="s">
        <v>87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3.25" customHeight="1">
      <c r="A48" s="28" t="s">
        <v>73</v>
      </c>
      <c r="B48" s="72">
        <f>I20</f>
        <v>30833.33333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3.25" customHeight="1">
      <c r="A49" s="28" t="s">
        <v>74</v>
      </c>
      <c r="B49" s="72">
        <f>I23</f>
        <v>30133.33333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6.25" customHeight="1">
      <c r="A50" s="28" t="s">
        <v>75</v>
      </c>
      <c r="B50" s="72">
        <f>I26</f>
        <v>30283.33333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3.25" customHeight="1">
      <c r="A51" s="28" t="s">
        <v>88</v>
      </c>
      <c r="B51" s="72">
        <f>I29</f>
        <v>30333.33333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3.25" customHeight="1">
      <c r="A52" s="28" t="s">
        <v>77</v>
      </c>
      <c r="B52" s="72">
        <f>I32</f>
        <v>30333.33333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3.25" customHeight="1">
      <c r="A53" s="28" t="s">
        <v>78</v>
      </c>
      <c r="B53" s="72">
        <f>I35</f>
        <v>29833.33333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3.25" customHeight="1">
      <c r="A54" s="71" t="s">
        <v>83</v>
      </c>
      <c r="B54" s="72">
        <f>SUM(B48:B53)</f>
        <v>181750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3.25" customHeight="1">
      <c r="A55" s="3"/>
      <c r="B55" s="3"/>
      <c r="C55" s="3"/>
      <c r="E55" s="75" t="s">
        <v>15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3.25" customHeight="1">
      <c r="A56" s="3"/>
      <c r="B56" s="3"/>
      <c r="C56" s="3"/>
      <c r="E56" s="75" t="s">
        <v>89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3.25" customHeight="1">
      <c r="A57" s="3"/>
      <c r="B57" s="3"/>
      <c r="C57" s="3"/>
      <c r="E57" s="75" t="s">
        <v>90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3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3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3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3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3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3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3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3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3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3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3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3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3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3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3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3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3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3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3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3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3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3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3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3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3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3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3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3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3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3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3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3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3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3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3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3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3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3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3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3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3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3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3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3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3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3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3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3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3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3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3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3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3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3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3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3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3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3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3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3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3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3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3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3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3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3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3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3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3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3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3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3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3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3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3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3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3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3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3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3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3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3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3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3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3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3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3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3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3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3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3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3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3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3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3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3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3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3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3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3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3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3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3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3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3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3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3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3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3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3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3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3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3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3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3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3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3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3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3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3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3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3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3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3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3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3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3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3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3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3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3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3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3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3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3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3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3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3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3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3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3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3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3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3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3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3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3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3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3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3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3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3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3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3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3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3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3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3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3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3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3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3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3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3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3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3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3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3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3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3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3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3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3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3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3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3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3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3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3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3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3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3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3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3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3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3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3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3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3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3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3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3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3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3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3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3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3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3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3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3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3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3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3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3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3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3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3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3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3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3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3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3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3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3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3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3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3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3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3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3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3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3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3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3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3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3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3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3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3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3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3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3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3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3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3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3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3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3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3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3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3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3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3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3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3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3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3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3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3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3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3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3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3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3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3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3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3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3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3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3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3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3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3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3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3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3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3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3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3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3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3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3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3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3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3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3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3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3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3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3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3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3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3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3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3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3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3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3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3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3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3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3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3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3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3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3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3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3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3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3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3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3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3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3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3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3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3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3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3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3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3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3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3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3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3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3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3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3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3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3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3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3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3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3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3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3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3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3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3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3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3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3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3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3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3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3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3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3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3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3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3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3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3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3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3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3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3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3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3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3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3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3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3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3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3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3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3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3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3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3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3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3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3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3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3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3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3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3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3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3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3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3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3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3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3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3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3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3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3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3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3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3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3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3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3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3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3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3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3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3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3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3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3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3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3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3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3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3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3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3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3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3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3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3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3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3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3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3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3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3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3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3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3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3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3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3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3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3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3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3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3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3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3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3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3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3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3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3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3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3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3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3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3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3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3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3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3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3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3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3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3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3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3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3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3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3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3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3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3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3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3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3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3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3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3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3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3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3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3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3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3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3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3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3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3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3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3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3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3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3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3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3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3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3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3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3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3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3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3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3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3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3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3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3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3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3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3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3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3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3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3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3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3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3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3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3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3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3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3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3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3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3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3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3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3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3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3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3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3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3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3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3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3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3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3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3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3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3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3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3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3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3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3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3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3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3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3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3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3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3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3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3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3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3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3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3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3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3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3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3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3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3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3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3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3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3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3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3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3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3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3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3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3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3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3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3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3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3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3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3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3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3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3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3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3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3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3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3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3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3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3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3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3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3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3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3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3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3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3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3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3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3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3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3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3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3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3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3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3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3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3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3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3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3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3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3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3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3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3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3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3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3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3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3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3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3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3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3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3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3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3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3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3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3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3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3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3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3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3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3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3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3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3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3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3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3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3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3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3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3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3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3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3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3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3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3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3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3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3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3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3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3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3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3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3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3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3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3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3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3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3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3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3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3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3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3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3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3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3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3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3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3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3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3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3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3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3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3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3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3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3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3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3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3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3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3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3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3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3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3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3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3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3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3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3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3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3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3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3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3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3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3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3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3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3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3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3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3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3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3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3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3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3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3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3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3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3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3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3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3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3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3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3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3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3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3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3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3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3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3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3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3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3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3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3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3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3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3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3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3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3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3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3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3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3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3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3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3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3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3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3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3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3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3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3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3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3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3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3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3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3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3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3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3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3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3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3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3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3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3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3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3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3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3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3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3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3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3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3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3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3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3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3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3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3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3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3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3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3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3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3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3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3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3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3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3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3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3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3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3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3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3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3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3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3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3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3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3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3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3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3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3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3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3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3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3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3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3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3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3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3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3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3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3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3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3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3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3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3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3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3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3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3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3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3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3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3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3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3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3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3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3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3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3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3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3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3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3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3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3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3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3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3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3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3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3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3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3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3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3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3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3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3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3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3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3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3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3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3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3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3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3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3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3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3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3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3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3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3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3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3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3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3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3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3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3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3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3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3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3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3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3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3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3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3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3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3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3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3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3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3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3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3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3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3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3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3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3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3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3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3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3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3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3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3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3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3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3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3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3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3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3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3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3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3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3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3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3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3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3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3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3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3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3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3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3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3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3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3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3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3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3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3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3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3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3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3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3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3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3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3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3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3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23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30">
    <mergeCell ref="F20:F22"/>
    <mergeCell ref="F26:F28"/>
    <mergeCell ref="F23:F25"/>
    <mergeCell ref="F38:I38"/>
    <mergeCell ref="F35:F37"/>
    <mergeCell ref="G35:G37"/>
    <mergeCell ref="H35:H37"/>
    <mergeCell ref="G29:G31"/>
    <mergeCell ref="H29:H31"/>
    <mergeCell ref="F10:I10"/>
    <mergeCell ref="G23:G25"/>
    <mergeCell ref="I35:I37"/>
    <mergeCell ref="I32:I34"/>
    <mergeCell ref="G20:G22"/>
    <mergeCell ref="H20:H22"/>
    <mergeCell ref="A1:I1"/>
    <mergeCell ref="A12:G12"/>
    <mergeCell ref="A18:I18"/>
    <mergeCell ref="E16:G16"/>
    <mergeCell ref="I20:I22"/>
    <mergeCell ref="F29:F31"/>
    <mergeCell ref="F32:F34"/>
    <mergeCell ref="H32:H34"/>
    <mergeCell ref="G32:G34"/>
    <mergeCell ref="I29:I31"/>
    <mergeCell ref="I26:I28"/>
    <mergeCell ref="H26:H28"/>
    <mergeCell ref="G26:G28"/>
    <mergeCell ref="I23:I25"/>
    <mergeCell ref="H23:H25"/>
  </mergeCells>
  <printOptions/>
  <pageMargins bottom="0.75" footer="0.0" header="0.0" left="0.4105902777777778" right="0.49114583333333334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2.57"/>
    <col customWidth="1" min="3" max="3" width="24.0"/>
    <col customWidth="1" min="4" max="4" width="41.43"/>
    <col customWidth="1" min="5" max="26" width="10.71"/>
  </cols>
  <sheetData>
    <row r="2">
      <c r="C2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>
      <c r="A4" s="4" t="s">
        <v>7</v>
      </c>
      <c r="B4" s="6">
        <v>43082.0</v>
      </c>
      <c r="C4" s="8" t="s">
        <v>10</v>
      </c>
      <c r="D4" s="8" t="s">
        <v>17</v>
      </c>
      <c r="E4" s="10">
        <v>128000.0</v>
      </c>
    </row>
    <row r="5">
      <c r="A5" s="4"/>
      <c r="B5" s="6"/>
      <c r="C5" s="8"/>
      <c r="D5" s="8"/>
      <c r="E5" s="10"/>
    </row>
    <row r="6">
      <c r="A6" s="8"/>
      <c r="B6" s="8"/>
      <c r="C6" s="8"/>
      <c r="D6" s="8"/>
      <c r="E6" s="10"/>
    </row>
    <row r="8">
      <c r="C8" t="s">
        <v>21</v>
      </c>
    </row>
    <row r="9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</row>
    <row r="10">
      <c r="A10" s="4" t="s">
        <v>22</v>
      </c>
      <c r="B10" s="11">
        <v>43049.0</v>
      </c>
      <c r="C10" s="8" t="s">
        <v>23</v>
      </c>
      <c r="D10" s="8" t="s">
        <v>24</v>
      </c>
      <c r="E10" s="10">
        <v>1500.0</v>
      </c>
    </row>
    <row r="11">
      <c r="A11" s="4" t="s">
        <v>25</v>
      </c>
      <c r="B11" s="6">
        <v>43051.0</v>
      </c>
      <c r="C11" s="8" t="s">
        <v>26</v>
      </c>
      <c r="D11" s="8" t="s">
        <v>27</v>
      </c>
      <c r="E11" s="10">
        <v>4000.0</v>
      </c>
    </row>
    <row r="12">
      <c r="A12" s="4" t="s">
        <v>28</v>
      </c>
      <c r="B12" s="6">
        <v>43049.0</v>
      </c>
      <c r="C12" s="8" t="s">
        <v>26</v>
      </c>
      <c r="D12" s="8" t="s">
        <v>29</v>
      </c>
      <c r="E12" s="10">
        <v>4000.0</v>
      </c>
    </row>
    <row r="13">
      <c r="A13" s="12" t="s">
        <v>30</v>
      </c>
      <c r="B13" s="6">
        <v>43049.0</v>
      </c>
      <c r="C13" s="8" t="s">
        <v>31</v>
      </c>
      <c r="D13" s="8" t="s">
        <v>24</v>
      </c>
      <c r="E13" s="10">
        <v>3800.0</v>
      </c>
    </row>
    <row r="14">
      <c r="A14" s="12" t="s">
        <v>32</v>
      </c>
      <c r="B14" s="6">
        <v>43049.0</v>
      </c>
      <c r="C14" s="8" t="s">
        <v>33</v>
      </c>
      <c r="D14" s="8" t="s">
        <v>34</v>
      </c>
      <c r="E14" s="10">
        <v>2580.0</v>
      </c>
    </row>
    <row r="17">
      <c r="C17" t="s">
        <v>35</v>
      </c>
    </row>
    <row r="18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</row>
    <row r="19">
      <c r="A19" s="4" t="s">
        <v>36</v>
      </c>
      <c r="B19" s="11">
        <v>43049.0</v>
      </c>
      <c r="C19" s="8" t="s">
        <v>26</v>
      </c>
      <c r="D19" s="8" t="s">
        <v>29</v>
      </c>
      <c r="E19" s="10">
        <v>4000.0</v>
      </c>
    </row>
    <row r="20">
      <c r="A20" s="4" t="s">
        <v>37</v>
      </c>
      <c r="B20" s="6">
        <v>43051.0</v>
      </c>
      <c r="C20" s="8" t="s">
        <v>26</v>
      </c>
      <c r="D20" s="8" t="s">
        <v>38</v>
      </c>
      <c r="E20" s="10">
        <v>4000.0</v>
      </c>
    </row>
    <row r="21">
      <c r="A21" s="4" t="s">
        <v>39</v>
      </c>
      <c r="B21" s="6">
        <v>43049.0</v>
      </c>
      <c r="C21" s="8" t="s">
        <v>23</v>
      </c>
      <c r="D21" s="8" t="s">
        <v>24</v>
      </c>
      <c r="E21" s="10">
        <v>550.0</v>
      </c>
    </row>
    <row r="22">
      <c r="A22" s="12">
        <v>650.0</v>
      </c>
      <c r="B22" s="6">
        <v>43049.0</v>
      </c>
      <c r="C22" s="8" t="s">
        <v>33</v>
      </c>
      <c r="D22" s="8" t="s">
        <v>34</v>
      </c>
      <c r="E22" s="8">
        <v>4000.0</v>
      </c>
    </row>
    <row r="23">
      <c r="A23" s="12" t="s">
        <v>40</v>
      </c>
      <c r="B23" s="6">
        <v>43049.0</v>
      </c>
      <c r="C23" s="8" t="s">
        <v>31</v>
      </c>
      <c r="D23" s="8" t="s">
        <v>24</v>
      </c>
      <c r="E23" s="10">
        <v>4990.0</v>
      </c>
    </row>
    <row r="24">
      <c r="A24" s="13" t="s">
        <v>41</v>
      </c>
      <c r="B24" s="14">
        <v>43049.0</v>
      </c>
      <c r="C24" s="15" t="s">
        <v>42</v>
      </c>
      <c r="D24" s="15" t="s">
        <v>24</v>
      </c>
      <c r="E24" s="16">
        <v>800.0</v>
      </c>
    </row>
    <row r="26">
      <c r="C26" t="s">
        <v>46</v>
      </c>
    </row>
    <row r="27">
      <c r="A27" s="2" t="s">
        <v>2</v>
      </c>
      <c r="B27" s="2" t="s">
        <v>3</v>
      </c>
      <c r="C27" s="2" t="s">
        <v>4</v>
      </c>
      <c r="D27" s="2" t="s">
        <v>5</v>
      </c>
      <c r="E27" s="2" t="s">
        <v>6</v>
      </c>
    </row>
    <row r="28">
      <c r="A28" s="4" t="s">
        <v>47</v>
      </c>
      <c r="B28" s="11">
        <v>43051.0</v>
      </c>
      <c r="C28" s="8" t="s">
        <v>26</v>
      </c>
      <c r="D28" s="8" t="s">
        <v>38</v>
      </c>
      <c r="E28" s="10">
        <v>4000.0</v>
      </c>
    </row>
    <row r="29">
      <c r="A29" s="4" t="s">
        <v>49</v>
      </c>
      <c r="B29" s="6">
        <v>43049.0</v>
      </c>
      <c r="C29" s="8" t="s">
        <v>23</v>
      </c>
      <c r="D29" s="8" t="s">
        <v>24</v>
      </c>
      <c r="E29" s="10">
        <v>950.0</v>
      </c>
    </row>
    <row r="30">
      <c r="A30" s="4" t="s">
        <v>50</v>
      </c>
      <c r="B30" s="6">
        <v>43049.0</v>
      </c>
      <c r="C30" s="8" t="s">
        <v>31</v>
      </c>
      <c r="D30" s="8" t="s">
        <v>24</v>
      </c>
      <c r="E30" s="10">
        <v>4990.0</v>
      </c>
    </row>
    <row r="31">
      <c r="A31" s="12" t="s">
        <v>51</v>
      </c>
      <c r="B31" s="6">
        <v>43049.0</v>
      </c>
      <c r="C31" s="8" t="s">
        <v>33</v>
      </c>
      <c r="D31" s="8" t="s">
        <v>34</v>
      </c>
      <c r="E31" s="8">
        <v>3000.0</v>
      </c>
    </row>
    <row r="32">
      <c r="A32" s="12" t="s">
        <v>52</v>
      </c>
      <c r="B32" s="6">
        <v>43049.0</v>
      </c>
      <c r="C32" s="8" t="s">
        <v>26</v>
      </c>
      <c r="D32" s="8" t="s">
        <v>29</v>
      </c>
      <c r="E32" s="10">
        <v>4000.0</v>
      </c>
    </row>
    <row r="34">
      <c r="C34" t="s">
        <v>53</v>
      </c>
    </row>
    <row r="35">
      <c r="A35" s="2" t="s">
        <v>2</v>
      </c>
      <c r="B35" s="2" t="s">
        <v>3</v>
      </c>
      <c r="C35" s="2" t="s">
        <v>4</v>
      </c>
      <c r="D35" s="2" t="s">
        <v>5</v>
      </c>
      <c r="E35" s="2" t="s">
        <v>6</v>
      </c>
    </row>
    <row r="36">
      <c r="A36" s="4" t="s">
        <v>54</v>
      </c>
      <c r="B36" s="11">
        <v>43049.0</v>
      </c>
      <c r="C36" s="8" t="s">
        <v>26</v>
      </c>
      <c r="D36" s="8" t="s">
        <v>29</v>
      </c>
      <c r="E36" s="10">
        <v>4000.0</v>
      </c>
    </row>
    <row r="37">
      <c r="A37" s="4" t="s">
        <v>55</v>
      </c>
      <c r="B37" s="6">
        <v>43049.0</v>
      </c>
      <c r="C37" s="8" t="s">
        <v>33</v>
      </c>
      <c r="D37" s="8" t="s">
        <v>34</v>
      </c>
      <c r="E37" s="10">
        <v>1000.0</v>
      </c>
    </row>
    <row r="38">
      <c r="A38" s="4" t="s">
        <v>56</v>
      </c>
      <c r="B38" s="6">
        <v>43051.0</v>
      </c>
      <c r="C38" s="8" t="s">
        <v>26</v>
      </c>
      <c r="D38" s="8" t="s">
        <v>38</v>
      </c>
      <c r="E38" s="10">
        <v>4000.0</v>
      </c>
    </row>
    <row r="39">
      <c r="A39" s="8"/>
      <c r="B39" s="6"/>
      <c r="C39" s="8"/>
      <c r="D39" s="8"/>
      <c r="E39" s="8"/>
    </row>
    <row r="40">
      <c r="A40" s="8"/>
      <c r="B40" s="6"/>
      <c r="C40" s="8"/>
      <c r="D40" s="8"/>
      <c r="E40" s="10"/>
    </row>
    <row r="42">
      <c r="C42" t="s">
        <v>57</v>
      </c>
    </row>
    <row r="43">
      <c r="A43" s="2" t="s">
        <v>2</v>
      </c>
      <c r="B43" s="2" t="s">
        <v>3</v>
      </c>
      <c r="C43" s="2" t="s">
        <v>4</v>
      </c>
      <c r="D43" s="2" t="s">
        <v>5</v>
      </c>
      <c r="E43" s="2" t="s">
        <v>6</v>
      </c>
    </row>
    <row r="44">
      <c r="A44" s="4" t="s">
        <v>58</v>
      </c>
      <c r="B44" s="11">
        <v>43049.0</v>
      </c>
      <c r="C44" s="8" t="s">
        <v>26</v>
      </c>
      <c r="D44" s="8" t="s">
        <v>29</v>
      </c>
      <c r="E44" s="10">
        <v>4000.0</v>
      </c>
    </row>
    <row r="45">
      <c r="A45" s="4" t="s">
        <v>59</v>
      </c>
      <c r="B45" s="6">
        <v>43051.0</v>
      </c>
      <c r="C45" s="8" t="s">
        <v>26</v>
      </c>
      <c r="D45" s="8" t="s">
        <v>38</v>
      </c>
      <c r="E45" s="10">
        <v>4000.0</v>
      </c>
    </row>
    <row r="46">
      <c r="A46" s="4" t="s">
        <v>60</v>
      </c>
      <c r="B46" s="6">
        <v>43049.0</v>
      </c>
      <c r="C46" s="8" t="s">
        <v>33</v>
      </c>
      <c r="D46" s="8" t="s">
        <v>34</v>
      </c>
      <c r="E46" s="10">
        <v>1000.0</v>
      </c>
    </row>
    <row r="47">
      <c r="A47" s="8">
        <v>79479.0</v>
      </c>
      <c r="B47" s="6">
        <v>43049.0</v>
      </c>
      <c r="C47" s="8" t="s">
        <v>23</v>
      </c>
      <c r="D47" s="8" t="s">
        <v>24</v>
      </c>
      <c r="E47" s="8">
        <v>1950.0</v>
      </c>
    </row>
    <row r="48">
      <c r="A48" s="8">
        <v>439498.0</v>
      </c>
      <c r="B48" s="6">
        <v>43049.0</v>
      </c>
      <c r="C48" s="8" t="s">
        <v>61</v>
      </c>
      <c r="D48" s="8" t="s">
        <v>24</v>
      </c>
      <c r="E48" s="10">
        <v>1000.0</v>
      </c>
    </row>
    <row r="50">
      <c r="C50" t="s">
        <v>62</v>
      </c>
    </row>
    <row r="51">
      <c r="A51" s="2" t="s">
        <v>2</v>
      </c>
      <c r="B51" s="2" t="s">
        <v>3</v>
      </c>
      <c r="C51" s="2" t="s">
        <v>4</v>
      </c>
      <c r="D51" s="2" t="s">
        <v>5</v>
      </c>
      <c r="E51" s="2" t="s">
        <v>6</v>
      </c>
    </row>
    <row r="52">
      <c r="A52" s="4" t="s">
        <v>54</v>
      </c>
      <c r="B52" s="11">
        <v>43049.0</v>
      </c>
      <c r="C52" s="8" t="s">
        <v>26</v>
      </c>
      <c r="D52" s="8" t="s">
        <v>29</v>
      </c>
      <c r="E52" s="10">
        <v>4000.0</v>
      </c>
    </row>
    <row r="53">
      <c r="A53" s="4" t="s">
        <v>63</v>
      </c>
      <c r="B53" s="6">
        <v>43051.0</v>
      </c>
      <c r="C53" s="8" t="s">
        <v>64</v>
      </c>
      <c r="D53" s="8" t="s">
        <v>38</v>
      </c>
      <c r="E53" s="10">
        <v>3500.0</v>
      </c>
    </row>
    <row r="54">
      <c r="A54" s="4" t="s">
        <v>65</v>
      </c>
      <c r="B54" s="6">
        <v>43049.0</v>
      </c>
      <c r="C54" s="8" t="s">
        <v>33</v>
      </c>
      <c r="D54" s="8" t="s">
        <v>34</v>
      </c>
      <c r="E54" s="10">
        <v>1000.0</v>
      </c>
    </row>
    <row r="55">
      <c r="A55" s="8"/>
      <c r="B55" s="6"/>
      <c r="C55" s="8"/>
      <c r="D55" s="8"/>
      <c r="E55" s="8"/>
    </row>
    <row r="56">
      <c r="A56" s="8"/>
      <c r="B56" s="6"/>
      <c r="C56" s="8"/>
      <c r="D56" s="8"/>
      <c r="E56" s="10"/>
    </row>
  </sheetData>
  <printOptions/>
  <pageMargins bottom="0.75" footer="0.0" header="0.0" left="0.7" right="0.7" top="0.75"/>
  <pageSetup orientation="landscape"/>
  <drawing r:id="rId1"/>
</worksheet>
</file>