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 activeTab="2"/>
  </bookViews>
  <sheets>
    <sheet name="Hoja1" sheetId="1" r:id="rId1"/>
    <sheet name="Hoja3" sheetId="3" r:id="rId2"/>
    <sheet name="Hoja2" sheetId="4" r:id="rId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4"/>
  <c r="K31"/>
  <c r="K32"/>
  <c r="K33"/>
  <c r="K34"/>
  <c r="A36"/>
  <c r="C36" s="1"/>
  <c r="K29"/>
  <c r="H34"/>
  <c r="H31"/>
  <c r="H32" s="1"/>
  <c r="H33" s="1"/>
  <c r="H30"/>
  <c r="G35"/>
  <c r="I34"/>
  <c r="J34" s="1"/>
  <c r="J33"/>
  <c r="I33"/>
  <c r="I32"/>
  <c r="J32" s="1"/>
  <c r="J31"/>
  <c r="I31"/>
  <c r="I30"/>
  <c r="J30" s="1"/>
  <c r="I29"/>
  <c r="J29" s="1"/>
  <c r="E43" i="3"/>
  <c r="I42"/>
  <c r="H42"/>
  <c r="G42"/>
  <c r="I41"/>
  <c r="G41"/>
  <c r="H41" s="1"/>
  <c r="I40"/>
  <c r="G40"/>
  <c r="H40" s="1"/>
  <c r="I39"/>
  <c r="H39"/>
  <c r="G39"/>
  <c r="I38"/>
  <c r="H38"/>
  <c r="G38"/>
  <c r="G43" s="1"/>
  <c r="I37"/>
  <c r="I43" s="1"/>
  <c r="H37"/>
  <c r="G37"/>
  <c r="F14" i="1"/>
  <c r="K6" i="4"/>
  <c r="I23" i="3"/>
  <c r="S7" i="4"/>
  <c r="N13"/>
  <c r="K8"/>
  <c r="K7"/>
  <c r="I7"/>
  <c r="J7" s="1"/>
  <c r="I8"/>
  <c r="I9"/>
  <c r="I10"/>
  <c r="J10" s="1"/>
  <c r="I11"/>
  <c r="J11" s="1"/>
  <c r="I12"/>
  <c r="J12" s="1"/>
  <c r="I6"/>
  <c r="J6" s="1"/>
  <c r="K11"/>
  <c r="G13"/>
  <c r="K12"/>
  <c r="K13" s="1"/>
  <c r="K10"/>
  <c r="K9"/>
  <c r="J9"/>
  <c r="J8"/>
  <c r="K35" l="1"/>
  <c r="I35"/>
  <c r="J35"/>
  <c r="H43" i="3"/>
  <c r="I13" i="4"/>
  <c r="J13"/>
  <c r="P24" i="3"/>
  <c r="P23"/>
  <c r="I29"/>
  <c r="I24"/>
  <c r="I25"/>
  <c r="I26"/>
  <c r="I27"/>
  <c r="I28"/>
  <c r="H29"/>
  <c r="H24"/>
  <c r="H25"/>
  <c r="H26"/>
  <c r="H27"/>
  <c r="H28"/>
  <c r="H23"/>
  <c r="G29"/>
  <c r="G24"/>
  <c r="G25"/>
  <c r="G26"/>
  <c r="G27"/>
  <c r="G28"/>
  <c r="G23"/>
  <c r="E29"/>
  <c r="F25" i="1"/>
  <c r="F15"/>
  <c r="F16"/>
  <c r="F17"/>
  <c r="F18"/>
  <c r="F19"/>
  <c r="F20"/>
  <c r="F21"/>
  <c r="F22"/>
  <c r="F23"/>
  <c r="F24"/>
  <c r="E25"/>
  <c r="E15"/>
  <c r="E16"/>
  <c r="E17"/>
  <c r="E18"/>
  <c r="E19"/>
  <c r="E20"/>
  <c r="E21"/>
  <c r="E22"/>
  <c r="E23"/>
  <c r="E24"/>
  <c r="E14"/>
  <c r="D25"/>
  <c r="D15"/>
  <c r="D16"/>
  <c r="D17"/>
  <c r="D18"/>
  <c r="D19"/>
  <c r="D20"/>
  <c r="D21"/>
  <c r="D22"/>
  <c r="D23"/>
  <c r="D24"/>
  <c r="D14"/>
  <c r="C18"/>
  <c r="C19"/>
  <c r="C20" s="1"/>
  <c r="C21" s="1"/>
  <c r="C22" s="1"/>
  <c r="C23" s="1"/>
  <c r="C24" s="1"/>
  <c r="C17"/>
  <c r="C16"/>
  <c r="C15"/>
  <c r="B25"/>
  <c r="M13" i="4" l="1"/>
  <c r="S6"/>
  <c r="U6" s="1"/>
</calcChain>
</file>

<file path=xl/sharedStrings.xml><?xml version="1.0" encoding="utf-8"?>
<sst xmlns="http://schemas.openxmlformats.org/spreadsheetml/2006/main" count="188" uniqueCount="115">
  <si>
    <t>Distribución de Frecuencias de la edad de los Estudiantes del IV ciclo de Ingenierías en Sistemas Guastatoya del año 203</t>
  </si>
  <si>
    <t>Variable</t>
  </si>
  <si>
    <t>(Edad)</t>
  </si>
  <si>
    <t>Frecuencia Absoluta</t>
  </si>
  <si>
    <t>No. De alumnos</t>
  </si>
  <si>
    <t>Frecuencia</t>
  </si>
  <si>
    <t>Acumulada</t>
  </si>
  <si>
    <t>Relativa</t>
  </si>
  <si>
    <t>Frecuencia Relativa</t>
  </si>
  <si>
    <t>Porcentual</t>
  </si>
  <si>
    <t>x * f</t>
  </si>
  <si>
    <t>¿Cuántos etudiantes tienen menos de 25 años?</t>
  </si>
  <si>
    <t>¿Cuántos estudiantes tienen 20 años?</t>
  </si>
  <si>
    <t>¿Qué porcentaje de estudiantes tienen 18 años?</t>
  </si>
  <si>
    <t>Total</t>
  </si>
  <si>
    <t>frecuencia absoluta</t>
  </si>
  <si>
    <t>total</t>
  </si>
  <si>
    <t>(La suma debe ser 1)</t>
  </si>
  <si>
    <t>Frecuencia Relativa Porcentual</t>
  </si>
  <si>
    <t>Frecuencia relativa * 100</t>
  </si>
  <si>
    <t>(La suma debe ser 100)</t>
  </si>
  <si>
    <t xml:space="preserve">Media Aritmetica Ponderada </t>
  </si>
  <si>
    <t>Sumatoria(Variable * Frecuencia absoluta)</t>
  </si>
  <si>
    <t>716/34 =</t>
  </si>
  <si>
    <t>Moda</t>
  </si>
  <si>
    <t>Mediana</t>
  </si>
  <si>
    <t>30 estudiantes</t>
  </si>
  <si>
    <t>11 estudiantes</t>
  </si>
  <si>
    <t>50 alumnos presentan las siguientes notas</t>
  </si>
  <si>
    <t>Clases</t>
  </si>
  <si>
    <t>Limites Reales</t>
  </si>
  <si>
    <t>MC</t>
  </si>
  <si>
    <t>f</t>
  </si>
  <si>
    <t>Fa</t>
  </si>
  <si>
    <t>Fr</t>
  </si>
  <si>
    <t>f%</t>
  </si>
  <si>
    <t>f*x</t>
  </si>
  <si>
    <t xml:space="preserve">Menor </t>
  </si>
  <si>
    <t xml:space="preserve">Mayor </t>
  </si>
  <si>
    <t xml:space="preserve">Rango </t>
  </si>
  <si>
    <t>88-61 = 27</t>
  </si>
  <si>
    <t>6 clases</t>
  </si>
  <si>
    <t>Amplitud (tamaño de la clase)</t>
  </si>
  <si>
    <t>Rango / no. Clases</t>
  </si>
  <si>
    <t>27/6=4.5</t>
  </si>
  <si>
    <t>61-65</t>
  </si>
  <si>
    <t>66-70</t>
  </si>
  <si>
    <t>71-75</t>
  </si>
  <si>
    <t>76-80</t>
  </si>
  <si>
    <t>81-85</t>
  </si>
  <si>
    <t>86-90</t>
  </si>
  <si>
    <t>60.5-65-5</t>
  </si>
  <si>
    <t>65.5-70.5</t>
  </si>
  <si>
    <t>70.5-75.5</t>
  </si>
  <si>
    <t>75.5-80.5</t>
  </si>
  <si>
    <t>80.5-85.5</t>
  </si>
  <si>
    <t>85.5-90.5</t>
  </si>
  <si>
    <t xml:space="preserve">Marca de clase </t>
  </si>
  <si>
    <t>limite inferior + limite superior</t>
  </si>
  <si>
    <t>61+65</t>
  </si>
  <si>
    <t>Media Aritmética</t>
  </si>
  <si>
    <t>x = sumatoria(f*x)</t>
  </si>
  <si>
    <t>sumatoria (f)</t>
  </si>
  <si>
    <t xml:space="preserve">lim + </t>
  </si>
  <si>
    <t>(n/2 - fa ant)</t>
  </si>
  <si>
    <t>c</t>
  </si>
  <si>
    <t>*c</t>
  </si>
  <si>
    <t xml:space="preserve">Lim </t>
  </si>
  <si>
    <t>Limite real inferior</t>
  </si>
  <si>
    <t>fa ant</t>
  </si>
  <si>
    <t>frecuencia acumulada anterior</t>
  </si>
  <si>
    <t>fm</t>
  </si>
  <si>
    <t>amplitud</t>
  </si>
  <si>
    <t xml:space="preserve">n </t>
  </si>
  <si>
    <t>total de datos</t>
  </si>
  <si>
    <t>n/2</t>
  </si>
  <si>
    <t>50/2</t>
  </si>
  <si>
    <t>75.5 +</t>
  </si>
  <si>
    <t>(25 - 21)</t>
  </si>
  <si>
    <t>*5</t>
  </si>
  <si>
    <t>27-1 = 26</t>
  </si>
  <si>
    <t>26/6=4.3</t>
  </si>
  <si>
    <t>1 -- 4</t>
  </si>
  <si>
    <t>5 -- 8</t>
  </si>
  <si>
    <t>13 -- 16</t>
  </si>
  <si>
    <t>9 --12</t>
  </si>
  <si>
    <t xml:space="preserve"> 17 --20</t>
  </si>
  <si>
    <t>0.5 -- 4.5</t>
  </si>
  <si>
    <t>4.5 -- 8.5</t>
  </si>
  <si>
    <t>8.5 -- 12.5</t>
  </si>
  <si>
    <t>12.5 -- 16.5</t>
  </si>
  <si>
    <t>16-5 -- 20.5</t>
  </si>
  <si>
    <t>24.5 -- 28.5</t>
  </si>
  <si>
    <t>20.5 --24.5</t>
  </si>
  <si>
    <t xml:space="preserve">1 + 4 </t>
  </si>
  <si>
    <t>35/2</t>
  </si>
  <si>
    <t>((35/2) - 21)</t>
  </si>
  <si>
    <t>*4</t>
  </si>
  <si>
    <t>1 -- 5</t>
  </si>
  <si>
    <t>6 -- 10</t>
  </si>
  <si>
    <t>11 --15</t>
  </si>
  <si>
    <t>16 -- 20</t>
  </si>
  <si>
    <t xml:space="preserve"> 21 --25</t>
  </si>
  <si>
    <t>0.5 -- 5.5</t>
  </si>
  <si>
    <t>5.5 -- 10.5</t>
  </si>
  <si>
    <t>10.5 -- 15.5</t>
  </si>
  <si>
    <t>15.5 -- 20.5</t>
  </si>
  <si>
    <t>20-5 -- 25.5</t>
  </si>
  <si>
    <t>25.5 --30.5</t>
  </si>
  <si>
    <t>25 -- 27</t>
  </si>
  <si>
    <t>21 -- 27</t>
  </si>
  <si>
    <t>15.5 +</t>
  </si>
  <si>
    <t>26 -- 26</t>
  </si>
  <si>
    <t>((35/2) - 17)</t>
  </si>
  <si>
    <t>12.5 +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</si>
</sst>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rgb="FF2D3B45"/>
      <name val="Arial"/>
      <family val="2"/>
    </font>
    <font>
      <b/>
      <sz val="12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/>
    <xf numFmtId="0" fontId="1" fillId="0" borderId="2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1" fillId="3" borderId="1" xfId="0" applyFont="1" applyFill="1" applyBorder="1"/>
    <xf numFmtId="0" fontId="1" fillId="0" borderId="2" xfId="0" applyFont="1" applyBorder="1" applyAlignment="1">
      <alignment horizontal="left"/>
    </xf>
    <xf numFmtId="0" fontId="1" fillId="4" borderId="1" xfId="0" applyFont="1" applyFill="1" applyBorder="1"/>
    <xf numFmtId="0" fontId="1" fillId="4" borderId="0" xfId="0" applyFont="1" applyFill="1"/>
    <xf numFmtId="9" fontId="1" fillId="0" borderId="0" xfId="0" applyNumberFormat="1" applyFont="1"/>
    <xf numFmtId="0" fontId="1" fillId="5" borderId="0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3" fillId="0" borderId="1" xfId="0" applyFont="1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1" fillId="8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opLeftCell="A11" zoomScale="84" workbookViewId="0">
      <selection activeCell="G12" sqref="G12"/>
    </sheetView>
  </sheetViews>
  <sheetFormatPr baseColWidth="10" defaultRowHeight="15"/>
  <cols>
    <col min="2" max="2" width="26.28515625" customWidth="1"/>
    <col min="3" max="3" width="23" customWidth="1"/>
    <col min="4" max="4" width="15.7109375" customWidth="1"/>
    <col min="5" max="5" width="24.140625" customWidth="1"/>
  </cols>
  <sheetData>
    <row r="1" spans="1:16" ht="17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3" spans="1:16" ht="17.25">
      <c r="A3" s="1">
        <v>19</v>
      </c>
      <c r="B3" s="1">
        <v>18</v>
      </c>
      <c r="C3" s="1">
        <v>19</v>
      </c>
      <c r="D3" s="1">
        <v>20</v>
      </c>
      <c r="E3" s="1">
        <v>19</v>
      </c>
      <c r="F3" s="1">
        <v>20</v>
      </c>
      <c r="G3" s="1">
        <v>22</v>
      </c>
      <c r="H3" s="1">
        <v>18</v>
      </c>
      <c r="I3" s="1">
        <v>30</v>
      </c>
      <c r="J3" s="1">
        <v>31</v>
      </c>
      <c r="K3" s="1">
        <v>18</v>
      </c>
      <c r="L3" s="1">
        <v>19</v>
      </c>
      <c r="M3" s="1">
        <v>20</v>
      </c>
      <c r="N3" s="1">
        <v>24</v>
      </c>
      <c r="O3" s="1">
        <v>20</v>
      </c>
      <c r="P3" s="1"/>
    </row>
    <row r="4" spans="1:16" ht="17.25">
      <c r="A4" s="1">
        <v>20</v>
      </c>
      <c r="B4" s="1">
        <v>20</v>
      </c>
      <c r="C4" s="1">
        <v>20</v>
      </c>
      <c r="D4" s="1">
        <v>19</v>
      </c>
      <c r="E4" s="1">
        <v>18</v>
      </c>
      <c r="F4" s="1">
        <v>20</v>
      </c>
      <c r="G4" s="1">
        <v>22</v>
      </c>
      <c r="H4" s="1">
        <v>19</v>
      </c>
      <c r="I4" s="1">
        <v>20</v>
      </c>
      <c r="J4" s="1">
        <v>20</v>
      </c>
      <c r="K4" s="1">
        <v>22</v>
      </c>
      <c r="L4" s="1">
        <v>21</v>
      </c>
      <c r="M4" s="1">
        <v>26</v>
      </c>
      <c r="N4" s="1">
        <v>23</v>
      </c>
      <c r="O4" s="1">
        <v>19</v>
      </c>
      <c r="P4" s="1"/>
    </row>
    <row r="5" spans="1:16" ht="17.25">
      <c r="A5" s="1">
        <v>19</v>
      </c>
      <c r="B5" s="1">
        <v>18</v>
      </c>
      <c r="C5" s="1">
        <v>20</v>
      </c>
      <c r="D5" s="1">
        <v>33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7.25">
      <c r="A7" s="1">
        <v>18</v>
      </c>
      <c r="B7" s="1">
        <v>18</v>
      </c>
      <c r="C7" s="1">
        <v>18</v>
      </c>
      <c r="D7" s="1">
        <v>18</v>
      </c>
      <c r="E7" s="1">
        <v>18</v>
      </c>
      <c r="F7" s="1">
        <v>19</v>
      </c>
      <c r="G7" s="1">
        <v>19</v>
      </c>
      <c r="H7" s="1">
        <v>19</v>
      </c>
      <c r="I7" s="1">
        <v>19</v>
      </c>
      <c r="J7" s="1">
        <v>19</v>
      </c>
      <c r="K7" s="1">
        <v>19</v>
      </c>
      <c r="L7" s="1">
        <v>19</v>
      </c>
      <c r="M7" s="1">
        <v>19</v>
      </c>
      <c r="N7" s="1">
        <v>20</v>
      </c>
      <c r="O7" s="1">
        <v>20</v>
      </c>
      <c r="P7" s="1"/>
    </row>
    <row r="8" spans="1:16" ht="17.25">
      <c r="A8" s="1">
        <v>20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  <c r="H8" s="1">
        <v>20</v>
      </c>
      <c r="I8" s="1">
        <v>20</v>
      </c>
      <c r="J8" s="1">
        <v>21</v>
      </c>
      <c r="K8" s="1">
        <v>22</v>
      </c>
      <c r="L8" s="1">
        <v>22</v>
      </c>
      <c r="M8" s="1">
        <v>22</v>
      </c>
      <c r="N8" s="1">
        <v>23</v>
      </c>
      <c r="O8" s="1">
        <v>24</v>
      </c>
      <c r="P8" s="1"/>
    </row>
    <row r="9" spans="1:16" ht="17.25">
      <c r="A9" s="1">
        <v>26</v>
      </c>
      <c r="B9" s="1">
        <v>30</v>
      </c>
      <c r="C9" s="1">
        <v>31</v>
      </c>
      <c r="D9" s="1">
        <v>33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7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7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7.25">
      <c r="A12" s="2" t="s">
        <v>1</v>
      </c>
      <c r="B12" s="2" t="s">
        <v>3</v>
      </c>
      <c r="C12" s="2" t="s">
        <v>5</v>
      </c>
      <c r="D12" s="2" t="s">
        <v>5</v>
      </c>
      <c r="E12" s="2" t="s">
        <v>8</v>
      </c>
      <c r="F12" s="2" t="s">
        <v>10</v>
      </c>
      <c r="G12" s="1"/>
      <c r="H12" s="1"/>
      <c r="I12" s="1" t="s">
        <v>11</v>
      </c>
      <c r="J12" s="1"/>
      <c r="K12" s="1"/>
      <c r="L12" s="1"/>
      <c r="M12" s="1"/>
      <c r="N12" s="1"/>
      <c r="O12" s="1"/>
      <c r="P12" s="1"/>
    </row>
    <row r="13" spans="1:16" ht="17.25">
      <c r="A13" s="2" t="s">
        <v>2</v>
      </c>
      <c r="B13" s="2" t="s">
        <v>4</v>
      </c>
      <c r="C13" s="2" t="s">
        <v>6</v>
      </c>
      <c r="D13" s="2" t="s">
        <v>7</v>
      </c>
      <c r="E13" s="2" t="s">
        <v>9</v>
      </c>
      <c r="F13" s="2"/>
      <c r="G13" s="1"/>
      <c r="H13" s="1"/>
      <c r="I13" s="1"/>
      <c r="J13" s="1" t="s">
        <v>26</v>
      </c>
      <c r="K13" s="1"/>
      <c r="L13" s="1"/>
      <c r="M13" s="1"/>
      <c r="N13" s="1"/>
      <c r="O13" s="1"/>
      <c r="P13" s="1"/>
    </row>
    <row r="14" spans="1:16" ht="17.25">
      <c r="A14" s="2">
        <v>18</v>
      </c>
      <c r="B14" s="2">
        <v>5</v>
      </c>
      <c r="C14" s="2">
        <v>5</v>
      </c>
      <c r="D14" s="6">
        <f>B14/34</f>
        <v>0.14705882352941177</v>
      </c>
      <c r="E14" s="7">
        <f>D14*100</f>
        <v>14.705882352941178</v>
      </c>
      <c r="F14" s="2">
        <f>A14*B14</f>
        <v>90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7.25">
      <c r="A15" s="2">
        <v>19</v>
      </c>
      <c r="B15" s="2">
        <v>8</v>
      </c>
      <c r="C15" s="2">
        <f>C14+B15</f>
        <v>13</v>
      </c>
      <c r="D15" s="6">
        <f t="shared" ref="D15:D24" si="0">B15/34</f>
        <v>0.23529411764705882</v>
      </c>
      <c r="E15" s="7">
        <f t="shared" ref="E15:E24" si="1">D15*100</f>
        <v>23.52941176470588</v>
      </c>
      <c r="F15" s="2">
        <f t="shared" ref="F15:F24" si="2">A15*B15</f>
        <v>152</v>
      </c>
      <c r="G15" s="1"/>
      <c r="H15" s="1"/>
      <c r="I15" s="1" t="s">
        <v>12</v>
      </c>
      <c r="J15" s="1"/>
      <c r="K15" s="1"/>
      <c r="L15" s="1"/>
      <c r="M15" s="1"/>
      <c r="N15" s="1"/>
      <c r="O15" s="1"/>
      <c r="P15" s="1"/>
    </row>
    <row r="16" spans="1:16" ht="17.25">
      <c r="A16" s="8">
        <v>20</v>
      </c>
      <c r="B16" s="8">
        <v>11</v>
      </c>
      <c r="C16" s="10">
        <f>C15+B16</f>
        <v>24</v>
      </c>
      <c r="D16" s="6">
        <f t="shared" si="0"/>
        <v>0.3235294117647059</v>
      </c>
      <c r="E16" s="7">
        <f t="shared" si="1"/>
        <v>32.352941176470587</v>
      </c>
      <c r="F16" s="2">
        <f t="shared" si="2"/>
        <v>220</v>
      </c>
      <c r="G16" s="1"/>
      <c r="H16" s="1"/>
      <c r="I16" s="1"/>
      <c r="J16" s="1" t="s">
        <v>27</v>
      </c>
      <c r="K16" s="1"/>
      <c r="L16" s="1"/>
      <c r="M16" s="1"/>
      <c r="N16" s="1"/>
      <c r="O16" s="1"/>
      <c r="P16" s="1"/>
    </row>
    <row r="17" spans="1:16" ht="17.25">
      <c r="A17" s="2">
        <v>21</v>
      </c>
      <c r="B17" s="2">
        <v>1</v>
      </c>
      <c r="C17" s="2">
        <f>C16+B17</f>
        <v>25</v>
      </c>
      <c r="D17" s="6">
        <f t="shared" si="0"/>
        <v>2.9411764705882353E-2</v>
      </c>
      <c r="E17" s="7">
        <f t="shared" si="1"/>
        <v>2.9411764705882351</v>
      </c>
      <c r="F17" s="2">
        <f t="shared" si="2"/>
        <v>21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7.25">
      <c r="A18" s="2">
        <v>22</v>
      </c>
      <c r="B18" s="2">
        <v>3</v>
      </c>
      <c r="C18" s="2">
        <f t="shared" ref="C18:C24" si="3">C17+B18</f>
        <v>28</v>
      </c>
      <c r="D18" s="6">
        <f t="shared" si="0"/>
        <v>8.8235294117647065E-2</v>
      </c>
      <c r="E18" s="7">
        <f t="shared" si="1"/>
        <v>8.8235294117647065</v>
      </c>
      <c r="F18" s="2">
        <f t="shared" si="2"/>
        <v>66</v>
      </c>
      <c r="G18" s="1"/>
      <c r="H18" s="1"/>
      <c r="I18" s="1" t="s">
        <v>13</v>
      </c>
      <c r="J18" s="1"/>
      <c r="K18" s="1"/>
      <c r="L18" s="1"/>
      <c r="M18" s="1"/>
      <c r="N18" s="1"/>
      <c r="O18" s="1"/>
      <c r="P18" s="1"/>
    </row>
    <row r="19" spans="1:16" ht="17.25">
      <c r="A19" s="2">
        <v>23</v>
      </c>
      <c r="B19" s="2">
        <v>1</v>
      </c>
      <c r="C19" s="2">
        <f t="shared" si="3"/>
        <v>29</v>
      </c>
      <c r="D19" s="6">
        <f t="shared" si="0"/>
        <v>2.9411764705882353E-2</v>
      </c>
      <c r="E19" s="7">
        <f t="shared" si="1"/>
        <v>2.9411764705882351</v>
      </c>
      <c r="F19" s="2">
        <f t="shared" si="2"/>
        <v>23</v>
      </c>
      <c r="G19" s="1"/>
      <c r="H19" s="1"/>
      <c r="I19" s="1"/>
      <c r="J19" s="12">
        <v>0.15</v>
      </c>
      <c r="K19" s="1"/>
      <c r="L19" s="1"/>
      <c r="M19" s="1"/>
      <c r="N19" s="1"/>
      <c r="O19" s="1"/>
      <c r="P19" s="1"/>
    </row>
    <row r="20" spans="1:16" ht="17.25">
      <c r="A20" s="2">
        <v>24</v>
      </c>
      <c r="B20" s="2">
        <v>1</v>
      </c>
      <c r="C20" s="2">
        <f t="shared" si="3"/>
        <v>30</v>
      </c>
      <c r="D20" s="6">
        <f t="shared" si="0"/>
        <v>2.9411764705882353E-2</v>
      </c>
      <c r="E20" s="7">
        <f t="shared" si="1"/>
        <v>2.9411764705882351</v>
      </c>
      <c r="F20" s="2">
        <f t="shared" si="2"/>
        <v>24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7.25">
      <c r="A21" s="2">
        <v>26</v>
      </c>
      <c r="B21" s="2">
        <v>1</v>
      </c>
      <c r="C21" s="2">
        <f t="shared" si="3"/>
        <v>31</v>
      </c>
      <c r="D21" s="6">
        <f t="shared" si="0"/>
        <v>2.9411764705882353E-2</v>
      </c>
      <c r="E21" s="7">
        <f t="shared" si="1"/>
        <v>2.9411764705882351</v>
      </c>
      <c r="F21" s="2">
        <f t="shared" si="2"/>
        <v>26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7.25">
      <c r="A22" s="2">
        <v>30</v>
      </c>
      <c r="B22" s="2">
        <v>1</v>
      </c>
      <c r="C22" s="2">
        <f t="shared" si="3"/>
        <v>32</v>
      </c>
      <c r="D22" s="6">
        <f t="shared" si="0"/>
        <v>2.9411764705882353E-2</v>
      </c>
      <c r="E22" s="7">
        <f t="shared" si="1"/>
        <v>2.9411764705882351</v>
      </c>
      <c r="F22" s="2">
        <f t="shared" si="2"/>
        <v>30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7.25">
      <c r="A23" s="2">
        <v>31</v>
      </c>
      <c r="B23" s="2">
        <v>1</v>
      </c>
      <c r="C23" s="2">
        <f t="shared" si="3"/>
        <v>33</v>
      </c>
      <c r="D23" s="6">
        <f t="shared" si="0"/>
        <v>2.9411764705882353E-2</v>
      </c>
      <c r="E23" s="7">
        <f t="shared" si="1"/>
        <v>2.9411764705882351</v>
      </c>
      <c r="F23" s="2">
        <f t="shared" si="2"/>
        <v>31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7.25">
      <c r="A24" s="2">
        <v>33</v>
      </c>
      <c r="B24" s="2">
        <v>1</v>
      </c>
      <c r="C24" s="3">
        <f t="shared" si="3"/>
        <v>34</v>
      </c>
      <c r="D24" s="6">
        <f t="shared" si="0"/>
        <v>2.9411764705882353E-2</v>
      </c>
      <c r="E24" s="7">
        <f t="shared" si="1"/>
        <v>2.9411764705882351</v>
      </c>
      <c r="F24" s="2">
        <f t="shared" si="2"/>
        <v>33</v>
      </c>
      <c r="G24" s="1"/>
      <c r="H24" s="1"/>
      <c r="I24" s="1" t="s">
        <v>21</v>
      </c>
      <c r="J24" s="1"/>
      <c r="K24" s="1"/>
      <c r="L24" s="1"/>
      <c r="M24" s="1"/>
      <c r="N24" s="1"/>
      <c r="O24" s="1"/>
      <c r="P24" s="1"/>
    </row>
    <row r="25" spans="1:16" ht="17.25">
      <c r="A25" s="2" t="s">
        <v>14</v>
      </c>
      <c r="B25" s="3">
        <f>SUM(B14:B24)</f>
        <v>34</v>
      </c>
      <c r="C25" s="2"/>
      <c r="D25" s="6">
        <f>SUM(D14:D24)</f>
        <v>1</v>
      </c>
      <c r="E25" s="7">
        <f>SUM(E14:E24)</f>
        <v>99.999999999999986</v>
      </c>
      <c r="F25" s="2">
        <f>SUM(F14:F24)</f>
        <v>716</v>
      </c>
      <c r="G25" s="1"/>
      <c r="H25" s="1"/>
      <c r="I25" s="1" t="s">
        <v>22</v>
      </c>
      <c r="J25" s="1"/>
      <c r="K25" s="1"/>
      <c r="L25" s="1"/>
      <c r="M25" s="1"/>
      <c r="N25" s="1"/>
      <c r="O25" s="1"/>
      <c r="P25" s="1"/>
    </row>
    <row r="26" spans="1:16" ht="17.25">
      <c r="A26" s="1"/>
      <c r="B26" s="1"/>
      <c r="C26" s="1"/>
      <c r="D26" s="1"/>
      <c r="E26" s="1"/>
      <c r="F26" s="1"/>
      <c r="G26" s="1"/>
      <c r="H26" s="1"/>
      <c r="I26" s="18" t="s">
        <v>14</v>
      </c>
      <c r="J26" s="18"/>
      <c r="K26" s="18"/>
      <c r="L26" s="18"/>
      <c r="M26" s="1"/>
      <c r="N26" s="1"/>
      <c r="O26" s="1"/>
      <c r="P26" s="1"/>
    </row>
    <row r="27" spans="1:16" ht="17.25">
      <c r="A27" s="1" t="s">
        <v>8</v>
      </c>
      <c r="B27" s="1"/>
      <c r="C27" s="1" t="s">
        <v>15</v>
      </c>
      <c r="D27" s="1" t="s">
        <v>17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7.25">
      <c r="A28" s="1"/>
      <c r="B28" s="1"/>
      <c r="C28" s="5" t="s">
        <v>16</v>
      </c>
      <c r="D28" s="1"/>
      <c r="E28" s="1"/>
      <c r="F28" s="1"/>
      <c r="G28" s="1"/>
      <c r="H28" s="1"/>
      <c r="I28" s="1" t="s">
        <v>23</v>
      </c>
      <c r="J28" s="1">
        <v>21.06</v>
      </c>
      <c r="K28" s="1"/>
      <c r="L28" s="1"/>
      <c r="M28" s="1"/>
      <c r="N28" s="1"/>
      <c r="O28" s="1"/>
      <c r="P28" s="1"/>
    </row>
    <row r="29" spans="1:16" ht="17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7.25">
      <c r="A30" s="1" t="s">
        <v>18</v>
      </c>
      <c r="B30" s="1"/>
      <c r="C30" s="1" t="s">
        <v>19</v>
      </c>
      <c r="D30" s="1"/>
      <c r="E30" s="1" t="s">
        <v>20</v>
      </c>
      <c r="F30" s="1"/>
      <c r="G30" s="1"/>
      <c r="H30" s="1"/>
      <c r="I30" s="1" t="s">
        <v>24</v>
      </c>
      <c r="J30" s="1"/>
      <c r="K30" s="1"/>
      <c r="L30" s="1"/>
      <c r="M30" s="1"/>
      <c r="N30" s="1"/>
      <c r="O30" s="1"/>
      <c r="P30" s="1"/>
    </row>
    <row r="31" spans="1:16" ht="17.25">
      <c r="A31" s="1"/>
      <c r="B31" s="1"/>
      <c r="C31" s="1"/>
      <c r="D31" s="1"/>
      <c r="E31" s="1"/>
      <c r="F31" s="1"/>
      <c r="G31" s="1"/>
      <c r="H31" s="1"/>
      <c r="I31" s="1">
        <v>20</v>
      </c>
      <c r="J31" s="1"/>
      <c r="K31" s="1"/>
      <c r="L31" s="1"/>
      <c r="M31" s="1"/>
      <c r="N31" s="1"/>
      <c r="O31" s="1"/>
      <c r="P31" s="1"/>
    </row>
    <row r="32" spans="1:16" ht="17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17.25">
      <c r="A33" s="1"/>
      <c r="B33" s="1"/>
      <c r="C33" s="1"/>
      <c r="D33" s="1"/>
      <c r="E33" s="1"/>
      <c r="F33" s="1"/>
      <c r="G33" s="1"/>
      <c r="H33" s="1"/>
      <c r="I33" s="1" t="s">
        <v>25</v>
      </c>
      <c r="J33" s="1"/>
      <c r="K33" s="1"/>
      <c r="L33" s="1"/>
      <c r="M33" s="1"/>
      <c r="N33" s="1"/>
      <c r="O33" s="1"/>
      <c r="P33" s="1"/>
    </row>
    <row r="34" spans="1:16" ht="17.25">
      <c r="A34" s="1"/>
      <c r="B34" s="1"/>
      <c r="C34" s="1"/>
      <c r="D34" s="1"/>
      <c r="E34" s="1"/>
      <c r="F34" s="1"/>
      <c r="G34" s="1"/>
      <c r="H34" s="1"/>
      <c r="I34" s="1" t="s">
        <v>14</v>
      </c>
      <c r="J34" s="1"/>
      <c r="K34" s="1">
        <v>34</v>
      </c>
      <c r="L34" s="1"/>
      <c r="M34" s="1">
        <v>17</v>
      </c>
      <c r="N34" s="1"/>
      <c r="O34" s="1"/>
      <c r="P34" s="1"/>
    </row>
    <row r="35" spans="1:16" ht="17.25">
      <c r="A35" s="1"/>
      <c r="B35" s="1"/>
      <c r="C35" s="1"/>
      <c r="D35" s="1"/>
      <c r="E35" s="1"/>
      <c r="F35" s="1"/>
      <c r="G35" s="1"/>
      <c r="H35" s="1"/>
      <c r="I35" s="9">
        <v>2</v>
      </c>
      <c r="J35" s="1"/>
      <c r="K35" s="5">
        <v>2</v>
      </c>
      <c r="L35" s="1"/>
      <c r="M35" s="1"/>
      <c r="N35" s="1"/>
      <c r="O35" s="1"/>
      <c r="P35" s="1"/>
    </row>
    <row r="36" spans="1:16" ht="17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7.25">
      <c r="A37" s="1"/>
      <c r="B37" s="1"/>
      <c r="C37" s="1"/>
      <c r="D37" s="1"/>
      <c r="E37" s="1"/>
      <c r="F37" s="1"/>
      <c r="G37" s="1"/>
      <c r="H37" s="1"/>
      <c r="I37" s="11">
        <v>20</v>
      </c>
      <c r="J37" s="1"/>
      <c r="K37" s="1"/>
      <c r="L37" s="1"/>
      <c r="M37" s="1"/>
      <c r="N37" s="1"/>
      <c r="O37" s="1"/>
      <c r="P37" s="1"/>
    </row>
    <row r="38" spans="1:16" ht="17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7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7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7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7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7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7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7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7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7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7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7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7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7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7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7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7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7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7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7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7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7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</sheetData>
  <mergeCells count="1">
    <mergeCell ref="I26:L2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44"/>
  <sheetViews>
    <sheetView topLeftCell="A16" zoomScale="83" workbookViewId="0">
      <selection activeCell="B36" sqref="B36:I43"/>
    </sheetView>
  </sheetViews>
  <sheetFormatPr baseColWidth="10" defaultRowHeight="15"/>
  <cols>
    <col min="2" max="2" width="13.42578125" customWidth="1"/>
    <col min="3" max="3" width="18.28515625" customWidth="1"/>
    <col min="13" max="13" width="8" customWidth="1"/>
    <col min="14" max="14" width="15.7109375" customWidth="1"/>
  </cols>
  <sheetData>
    <row r="1" spans="2:20" ht="17.25">
      <c r="B1" s="1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20" ht="17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0" ht="17.25">
      <c r="B3" s="11">
        <v>61</v>
      </c>
      <c r="C3" s="1">
        <v>76</v>
      </c>
      <c r="D3" s="1">
        <v>66</v>
      </c>
      <c r="E3" s="1">
        <v>77</v>
      </c>
      <c r="F3" s="1">
        <v>70</v>
      </c>
      <c r="G3" s="1">
        <v>83</v>
      </c>
      <c r="H3" s="1">
        <v>88</v>
      </c>
      <c r="I3" s="11">
        <v>63</v>
      </c>
      <c r="J3" s="1">
        <v>77</v>
      </c>
      <c r="K3" s="1"/>
      <c r="L3" s="1">
        <v>75</v>
      </c>
      <c r="M3" s="1">
        <v>72</v>
      </c>
      <c r="N3" s="1">
        <v>75</v>
      </c>
      <c r="O3" s="1">
        <v>83</v>
      </c>
      <c r="P3" s="1">
        <v>62</v>
      </c>
      <c r="Q3" s="1">
        <v>83</v>
      </c>
      <c r="R3" s="1">
        <v>75</v>
      </c>
      <c r="S3" s="1">
        <v>67</v>
      </c>
      <c r="T3" s="1">
        <v>72</v>
      </c>
    </row>
    <row r="4" spans="2:20" ht="17.25">
      <c r="B4" s="1">
        <v>67</v>
      </c>
      <c r="C4" s="1">
        <v>68</v>
      </c>
      <c r="D4" s="1">
        <v>78</v>
      </c>
      <c r="E4" s="1">
        <v>74</v>
      </c>
      <c r="F4" s="1">
        <v>84</v>
      </c>
      <c r="G4" s="11">
        <v>63</v>
      </c>
      <c r="H4" s="1">
        <v>76</v>
      </c>
      <c r="I4" s="1">
        <v>84</v>
      </c>
      <c r="J4" s="1">
        <v>78</v>
      </c>
      <c r="K4" s="1"/>
      <c r="L4" s="1">
        <v>61</v>
      </c>
      <c r="M4" s="1">
        <v>76</v>
      </c>
      <c r="N4" s="1">
        <v>66</v>
      </c>
      <c r="O4" s="1">
        <v>77</v>
      </c>
      <c r="P4" s="1">
        <v>70</v>
      </c>
      <c r="Q4" s="1">
        <v>83</v>
      </c>
      <c r="R4" s="1">
        <v>88</v>
      </c>
      <c r="S4" s="1">
        <v>63</v>
      </c>
      <c r="T4" s="1">
        <v>77</v>
      </c>
    </row>
    <row r="5" spans="2:20" ht="17.25">
      <c r="B5" s="1">
        <v>75</v>
      </c>
      <c r="C5" s="1">
        <v>72</v>
      </c>
      <c r="D5" s="1">
        <v>75</v>
      </c>
      <c r="E5" s="1">
        <v>83</v>
      </c>
      <c r="F5" s="11">
        <v>62</v>
      </c>
      <c r="G5" s="1">
        <v>83</v>
      </c>
      <c r="H5" s="1">
        <v>75</v>
      </c>
      <c r="I5" s="1">
        <v>67</v>
      </c>
      <c r="J5" s="1">
        <v>72</v>
      </c>
      <c r="K5" s="1"/>
      <c r="L5" s="1">
        <v>67</v>
      </c>
      <c r="M5" s="1">
        <v>68</v>
      </c>
      <c r="N5" s="1">
        <v>78</v>
      </c>
      <c r="O5" s="1">
        <v>74</v>
      </c>
      <c r="P5" s="1">
        <v>84</v>
      </c>
      <c r="Q5" s="1">
        <v>63</v>
      </c>
      <c r="R5" s="1">
        <v>76</v>
      </c>
      <c r="S5" s="1">
        <v>84</v>
      </c>
      <c r="T5" s="1">
        <v>78</v>
      </c>
    </row>
    <row r="6" spans="2:20" ht="17.25">
      <c r="B6" s="1">
        <v>83</v>
      </c>
      <c r="C6" s="1">
        <v>84</v>
      </c>
      <c r="D6" s="1">
        <v>84</v>
      </c>
      <c r="E6" s="1">
        <v>67</v>
      </c>
      <c r="F6" s="1">
        <v>71</v>
      </c>
      <c r="G6" s="1">
        <v>77</v>
      </c>
      <c r="H6" s="11">
        <v>64</v>
      </c>
      <c r="I6" s="1">
        <v>77</v>
      </c>
      <c r="J6" s="1">
        <v>82</v>
      </c>
      <c r="K6" s="1"/>
      <c r="L6" s="1">
        <v>83</v>
      </c>
      <c r="M6" s="1">
        <v>84</v>
      </c>
      <c r="N6" s="1">
        <v>84</v>
      </c>
      <c r="O6" s="1">
        <v>67</v>
      </c>
      <c r="P6" s="1">
        <v>71</v>
      </c>
      <c r="Q6" s="1">
        <v>77</v>
      </c>
      <c r="R6" s="1">
        <v>64</v>
      </c>
      <c r="S6" s="1">
        <v>77</v>
      </c>
      <c r="T6" s="1">
        <v>82</v>
      </c>
    </row>
    <row r="7" spans="2:20" ht="17.25">
      <c r="B7" s="1">
        <v>83</v>
      </c>
      <c r="C7" s="1">
        <v>85</v>
      </c>
      <c r="D7" s="1">
        <v>79</v>
      </c>
      <c r="E7" s="1">
        <v>72</v>
      </c>
      <c r="F7" s="1">
        <v>83</v>
      </c>
      <c r="G7" s="1">
        <v>83</v>
      </c>
      <c r="H7" s="1">
        <v>87</v>
      </c>
      <c r="I7" s="1">
        <v>72</v>
      </c>
      <c r="J7" s="1">
        <v>82</v>
      </c>
      <c r="K7" s="1"/>
      <c r="L7" s="1">
        <v>83</v>
      </c>
      <c r="M7" s="1">
        <v>85</v>
      </c>
      <c r="N7" s="1">
        <v>79</v>
      </c>
      <c r="O7" s="1">
        <v>72</v>
      </c>
      <c r="P7" s="1">
        <v>83</v>
      </c>
      <c r="Q7" s="1">
        <v>83</v>
      </c>
      <c r="R7" s="1">
        <v>87</v>
      </c>
      <c r="S7" s="1">
        <v>72</v>
      </c>
      <c r="T7" s="1">
        <v>82</v>
      </c>
    </row>
    <row r="8" spans="2:20" ht="17.25">
      <c r="B8" s="1">
        <v>80</v>
      </c>
      <c r="C8" s="1">
        <v>73</v>
      </c>
      <c r="D8" s="1">
        <v>87</v>
      </c>
      <c r="E8" s="1">
        <v>80</v>
      </c>
      <c r="F8" s="1">
        <v>83</v>
      </c>
      <c r="G8" s="1"/>
      <c r="H8" s="1"/>
      <c r="I8" s="1"/>
      <c r="J8" s="1"/>
      <c r="K8" s="1"/>
      <c r="L8" s="1">
        <v>80</v>
      </c>
      <c r="M8" s="1">
        <v>73</v>
      </c>
      <c r="N8" s="1">
        <v>87</v>
      </c>
      <c r="O8" s="1">
        <v>80</v>
      </c>
      <c r="P8" s="1">
        <v>83</v>
      </c>
      <c r="Q8" s="1"/>
      <c r="R8" s="1"/>
      <c r="S8" s="1"/>
      <c r="T8" s="1"/>
    </row>
    <row r="9" spans="2:20" ht="17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20" ht="17.25">
      <c r="B10" s="1" t="s">
        <v>37</v>
      </c>
      <c r="C10" s="1">
        <v>61</v>
      </c>
      <c r="D10" s="1"/>
      <c r="E10" s="1" t="s">
        <v>38</v>
      </c>
      <c r="F10" s="1">
        <v>88</v>
      </c>
      <c r="G10" s="1"/>
      <c r="H10" s="1"/>
      <c r="I10" s="1" t="s">
        <v>41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20" ht="17.25">
      <c r="B11" s="1" t="s">
        <v>39</v>
      </c>
      <c r="C11" s="1" t="s">
        <v>40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20" ht="17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2:20" ht="17.25">
      <c r="B13" s="1" t="s">
        <v>42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2:20" ht="17.25">
      <c r="B14" s="1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2:20" ht="17.25">
      <c r="B15" s="1" t="s">
        <v>44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2:20" ht="17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ht="17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ht="17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ht="17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ht="17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ht="17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ht="17.25">
      <c r="B22" s="2" t="s">
        <v>29</v>
      </c>
      <c r="C22" s="2" t="s">
        <v>30</v>
      </c>
      <c r="D22" s="2" t="s">
        <v>31</v>
      </c>
      <c r="E22" s="2" t="s">
        <v>32</v>
      </c>
      <c r="F22" s="2" t="s">
        <v>33</v>
      </c>
      <c r="G22" s="2" t="s">
        <v>34</v>
      </c>
      <c r="H22" s="2" t="s">
        <v>35</v>
      </c>
      <c r="I22" s="2" t="s">
        <v>36</v>
      </c>
      <c r="J22" s="1"/>
      <c r="K22" s="1"/>
      <c r="L22" s="1"/>
      <c r="M22" s="1" t="s">
        <v>60</v>
      </c>
      <c r="N22" s="1"/>
      <c r="O22" s="1"/>
      <c r="P22" s="1"/>
      <c r="Q22" s="1"/>
      <c r="R22" s="1"/>
      <c r="S22" s="1"/>
    </row>
    <row r="23" spans="2:19" ht="17.25">
      <c r="B23" s="2" t="s">
        <v>45</v>
      </c>
      <c r="C23" s="2" t="s">
        <v>51</v>
      </c>
      <c r="D23" s="2">
        <v>63</v>
      </c>
      <c r="E23" s="2">
        <v>5</v>
      </c>
      <c r="F23" s="2">
        <v>5</v>
      </c>
      <c r="G23" s="2">
        <f>E23/50</f>
        <v>0.1</v>
      </c>
      <c r="H23" s="2">
        <f>G23*100</f>
        <v>10</v>
      </c>
      <c r="I23" s="2">
        <f>D23*E23</f>
        <v>315</v>
      </c>
      <c r="J23" s="1"/>
      <c r="K23" s="1"/>
      <c r="L23" s="1"/>
      <c r="M23" s="1" t="s">
        <v>61</v>
      </c>
      <c r="N23" s="1"/>
      <c r="O23" s="1"/>
      <c r="P23" s="1">
        <f>I29</f>
        <v>3815</v>
      </c>
      <c r="Q23" s="1"/>
      <c r="R23" s="1">
        <v>76.3</v>
      </c>
      <c r="S23" s="1"/>
    </row>
    <row r="24" spans="2:19" ht="17.25">
      <c r="B24" s="2" t="s">
        <v>46</v>
      </c>
      <c r="C24" s="2" t="s">
        <v>52</v>
      </c>
      <c r="D24" s="2">
        <v>68</v>
      </c>
      <c r="E24" s="2">
        <v>6</v>
      </c>
      <c r="F24" s="2">
        <v>11</v>
      </c>
      <c r="G24" s="2">
        <f t="shared" ref="G24:G28" si="0">E24/50</f>
        <v>0.12</v>
      </c>
      <c r="H24" s="2">
        <f t="shared" ref="H24:H28" si="1">G24*100</f>
        <v>12</v>
      </c>
      <c r="I24" s="2">
        <f t="shared" ref="I24:I28" si="2">D24*E24</f>
        <v>408</v>
      </c>
      <c r="J24" s="1"/>
      <c r="K24" s="1"/>
      <c r="L24" s="1"/>
      <c r="M24" s="5" t="s">
        <v>62</v>
      </c>
      <c r="N24" s="5"/>
      <c r="O24" s="1"/>
      <c r="P24" s="5">
        <f>E29</f>
        <v>50</v>
      </c>
      <c r="Q24" s="1"/>
      <c r="R24" s="1"/>
      <c r="S24" s="1"/>
    </row>
    <row r="25" spans="2:19" ht="17.25">
      <c r="B25" s="2" t="s">
        <v>47</v>
      </c>
      <c r="C25" s="2" t="s">
        <v>53</v>
      </c>
      <c r="D25" s="2">
        <v>73</v>
      </c>
      <c r="E25" s="2">
        <v>10</v>
      </c>
      <c r="F25" s="2">
        <v>21</v>
      </c>
      <c r="G25" s="2">
        <f t="shared" si="0"/>
        <v>0.2</v>
      </c>
      <c r="H25" s="2">
        <f t="shared" si="1"/>
        <v>20</v>
      </c>
      <c r="I25" s="2">
        <f t="shared" si="2"/>
        <v>730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ht="17.25">
      <c r="B26" s="15" t="s">
        <v>48</v>
      </c>
      <c r="C26" s="15" t="s">
        <v>54</v>
      </c>
      <c r="D26" s="15">
        <v>78</v>
      </c>
      <c r="E26" s="15">
        <v>14</v>
      </c>
      <c r="F26" s="15">
        <v>35</v>
      </c>
      <c r="G26" s="15">
        <f t="shared" si="0"/>
        <v>0.28000000000000003</v>
      </c>
      <c r="H26" s="15">
        <f t="shared" si="1"/>
        <v>28.000000000000004</v>
      </c>
      <c r="I26" s="15">
        <f t="shared" si="2"/>
        <v>1092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17.25">
      <c r="B27" s="2" t="s">
        <v>49</v>
      </c>
      <c r="C27" s="2" t="s">
        <v>55</v>
      </c>
      <c r="D27" s="2">
        <v>83</v>
      </c>
      <c r="E27" s="2">
        <v>10</v>
      </c>
      <c r="F27" s="2">
        <v>45</v>
      </c>
      <c r="G27" s="2">
        <f t="shared" si="0"/>
        <v>0.2</v>
      </c>
      <c r="H27" s="2">
        <f t="shared" si="1"/>
        <v>20</v>
      </c>
      <c r="I27" s="2">
        <f t="shared" si="2"/>
        <v>830</v>
      </c>
      <c r="J27" s="1"/>
      <c r="K27" s="1"/>
      <c r="L27" s="1"/>
      <c r="M27" s="1" t="s">
        <v>25</v>
      </c>
      <c r="N27" s="1"/>
      <c r="O27" s="1"/>
      <c r="P27" s="1"/>
      <c r="Q27" s="1"/>
      <c r="R27" s="1"/>
      <c r="S27" s="1"/>
    </row>
    <row r="28" spans="2:19" ht="17.25">
      <c r="B28" s="2" t="s">
        <v>50</v>
      </c>
      <c r="C28" s="2" t="s">
        <v>56</v>
      </c>
      <c r="D28" s="2">
        <v>88</v>
      </c>
      <c r="E28" s="2">
        <v>5</v>
      </c>
      <c r="F28" s="14">
        <v>50</v>
      </c>
      <c r="G28" s="2">
        <f t="shared" si="0"/>
        <v>0.1</v>
      </c>
      <c r="H28" s="2">
        <f t="shared" si="1"/>
        <v>10</v>
      </c>
      <c r="I28" s="2">
        <f t="shared" si="2"/>
        <v>440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ht="17.25">
      <c r="B29" s="4"/>
      <c r="C29" s="4"/>
      <c r="D29" s="4"/>
      <c r="E29" s="13">
        <f>SUM(E23:E28)</f>
        <v>50</v>
      </c>
      <c r="F29" s="4"/>
      <c r="G29" s="4">
        <f>SUM(G23:G28)</f>
        <v>1.0000000000000002</v>
      </c>
      <c r="H29" s="4">
        <f>SUM(H23:H28)</f>
        <v>100</v>
      </c>
      <c r="I29" s="4">
        <f>SUM(I23:I28)</f>
        <v>3815</v>
      </c>
      <c r="J29" s="1"/>
      <c r="K29" s="1"/>
      <c r="L29" s="1"/>
      <c r="M29" s="1" t="s">
        <v>63</v>
      </c>
      <c r="N29" s="1" t="s">
        <v>64</v>
      </c>
      <c r="O29" s="1" t="s">
        <v>66</v>
      </c>
      <c r="P29" s="1"/>
      <c r="Q29" s="1"/>
      <c r="R29" s="1" t="s">
        <v>75</v>
      </c>
      <c r="S29" s="1"/>
    </row>
    <row r="30" spans="2:19" ht="17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" t="s">
        <v>71</v>
      </c>
      <c r="O30" s="1"/>
      <c r="P30" s="1"/>
      <c r="Q30" s="1"/>
      <c r="R30" s="1" t="s">
        <v>76</v>
      </c>
      <c r="S30" s="1"/>
    </row>
    <row r="31" spans="2:19" ht="17.25">
      <c r="B31" s="1" t="s">
        <v>57</v>
      </c>
      <c r="C31" s="1"/>
      <c r="D31" s="1" t="s">
        <v>58</v>
      </c>
      <c r="E31" s="1"/>
      <c r="F31" s="1"/>
      <c r="G31" s="1"/>
      <c r="H31" s="1" t="s">
        <v>59</v>
      </c>
      <c r="I31" s="1"/>
      <c r="J31" s="1">
        <v>63</v>
      </c>
      <c r="K31" s="1"/>
      <c r="L31" s="1"/>
      <c r="M31" s="1"/>
      <c r="N31" s="1"/>
      <c r="O31" s="1"/>
      <c r="P31" s="1"/>
      <c r="Q31" s="1"/>
      <c r="R31" s="1">
        <v>25</v>
      </c>
      <c r="S31" s="1"/>
    </row>
    <row r="32" spans="2:19" ht="17.25">
      <c r="B32" s="1"/>
      <c r="C32" s="1"/>
      <c r="D32" s="5"/>
      <c r="E32" s="5">
        <v>2</v>
      </c>
      <c r="F32" s="5"/>
      <c r="G32" s="1"/>
      <c r="H32" s="5">
        <v>2</v>
      </c>
      <c r="I32" s="1"/>
      <c r="J32" s="1"/>
      <c r="K32" s="1"/>
      <c r="L32" s="1"/>
      <c r="M32" s="1" t="s">
        <v>67</v>
      </c>
      <c r="N32" s="1" t="s">
        <v>68</v>
      </c>
      <c r="O32" s="1"/>
      <c r="P32" s="1"/>
      <c r="Q32" s="1"/>
      <c r="R32" s="1"/>
      <c r="S32" s="1"/>
    </row>
    <row r="33" spans="2:19" ht="17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 t="s">
        <v>69</v>
      </c>
      <c r="N33" s="1" t="s">
        <v>70</v>
      </c>
      <c r="O33" s="1"/>
      <c r="P33" s="1"/>
      <c r="Q33" s="1"/>
      <c r="R33" s="1"/>
      <c r="S33" s="1"/>
    </row>
    <row r="34" spans="2:19" ht="17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 t="s">
        <v>71</v>
      </c>
      <c r="N34" s="1" t="s">
        <v>15</v>
      </c>
      <c r="O34" s="1"/>
      <c r="P34" s="1"/>
      <c r="Q34" s="1"/>
      <c r="R34" s="1"/>
      <c r="S34" s="1"/>
    </row>
    <row r="35" spans="2:19" ht="17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65</v>
      </c>
      <c r="N35" s="1" t="s">
        <v>72</v>
      </c>
      <c r="O35" s="1"/>
      <c r="P35" s="1"/>
      <c r="Q35" s="1"/>
      <c r="R35" s="1"/>
      <c r="S35" s="1"/>
    </row>
    <row r="36" spans="2:19" ht="17.25">
      <c r="B36" s="2" t="s">
        <v>29</v>
      </c>
      <c r="C36" s="2" t="s">
        <v>30</v>
      </c>
      <c r="D36" s="2" t="s">
        <v>31</v>
      </c>
      <c r="E36" s="2" t="s">
        <v>32</v>
      </c>
      <c r="F36" s="2" t="s">
        <v>33</v>
      </c>
      <c r="G36" s="2" t="s">
        <v>34</v>
      </c>
      <c r="H36" s="2" t="s">
        <v>35</v>
      </c>
      <c r="I36" s="2" t="s">
        <v>36</v>
      </c>
      <c r="J36" s="1"/>
      <c r="K36" s="1"/>
      <c r="L36" s="1"/>
      <c r="M36" s="1" t="s">
        <v>73</v>
      </c>
      <c r="N36" s="1" t="s">
        <v>74</v>
      </c>
      <c r="O36" s="1"/>
      <c r="P36" s="1"/>
      <c r="Q36" s="1"/>
      <c r="R36" s="1"/>
      <c r="S36" s="1"/>
    </row>
    <row r="37" spans="2:19" ht="17.25">
      <c r="B37" s="2" t="s">
        <v>45</v>
      </c>
      <c r="C37" s="2" t="s">
        <v>51</v>
      </c>
      <c r="D37" s="2">
        <v>63</v>
      </c>
      <c r="E37" s="2">
        <v>5</v>
      </c>
      <c r="F37" s="2">
        <v>5</v>
      </c>
      <c r="G37" s="2">
        <f>E37/50</f>
        <v>0.1</v>
      </c>
      <c r="H37" s="2">
        <f>G37*100</f>
        <v>10</v>
      </c>
      <c r="I37" s="2">
        <f>D37*E37</f>
        <v>315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19" ht="17.25">
      <c r="B38" s="2" t="s">
        <v>46</v>
      </c>
      <c r="C38" s="2" t="s">
        <v>52</v>
      </c>
      <c r="D38" s="2">
        <v>68</v>
      </c>
      <c r="E38" s="2">
        <v>6</v>
      </c>
      <c r="F38" s="2">
        <v>11</v>
      </c>
      <c r="G38" s="2">
        <f t="shared" ref="G38:G42" si="3">E38/50</f>
        <v>0.12</v>
      </c>
      <c r="H38" s="2">
        <f t="shared" ref="H38:H42" si="4">G38*100</f>
        <v>12</v>
      </c>
      <c r="I38" s="2">
        <f t="shared" ref="I38:I42" si="5">D38*E38</f>
        <v>408</v>
      </c>
      <c r="J38" s="1"/>
      <c r="K38" s="1"/>
      <c r="L38" s="1"/>
      <c r="M38" s="1" t="s">
        <v>77</v>
      </c>
      <c r="N38" s="1" t="s">
        <v>78</v>
      </c>
      <c r="O38" s="1" t="s">
        <v>79</v>
      </c>
      <c r="P38" s="1"/>
      <c r="Q38" s="1"/>
      <c r="R38" s="1"/>
      <c r="S38" s="1"/>
    </row>
    <row r="39" spans="2:19" ht="17.25">
      <c r="B39" s="2" t="s">
        <v>47</v>
      </c>
      <c r="C39" s="2" t="s">
        <v>53</v>
      </c>
      <c r="D39" s="2">
        <v>73</v>
      </c>
      <c r="E39" s="2">
        <v>10</v>
      </c>
      <c r="F39" s="2">
        <v>21</v>
      </c>
      <c r="G39" s="2">
        <f t="shared" si="3"/>
        <v>0.2</v>
      </c>
      <c r="H39" s="2">
        <f t="shared" si="4"/>
        <v>20</v>
      </c>
      <c r="I39" s="2">
        <f t="shared" si="5"/>
        <v>730</v>
      </c>
      <c r="J39" s="1"/>
      <c r="K39" s="1"/>
      <c r="L39" s="1"/>
      <c r="M39" s="1"/>
      <c r="N39" s="5">
        <v>14</v>
      </c>
      <c r="O39" s="1"/>
      <c r="P39" s="1"/>
      <c r="Q39" s="1"/>
      <c r="R39" s="1"/>
      <c r="S39" s="1"/>
    </row>
    <row r="40" spans="2:19" ht="17.25">
      <c r="B40" s="15" t="s">
        <v>48</v>
      </c>
      <c r="C40" s="15" t="s">
        <v>54</v>
      </c>
      <c r="D40" s="15">
        <v>78</v>
      </c>
      <c r="E40" s="15">
        <v>14</v>
      </c>
      <c r="F40" s="15">
        <v>35</v>
      </c>
      <c r="G40" s="15">
        <f t="shared" si="3"/>
        <v>0.28000000000000003</v>
      </c>
      <c r="H40" s="15">
        <f t="shared" si="4"/>
        <v>28.000000000000004</v>
      </c>
      <c r="I40" s="15">
        <f t="shared" si="5"/>
        <v>1092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19" ht="17.25">
      <c r="B41" s="2" t="s">
        <v>49</v>
      </c>
      <c r="C41" s="2" t="s">
        <v>55</v>
      </c>
      <c r="D41" s="2">
        <v>83</v>
      </c>
      <c r="E41" s="2">
        <v>10</v>
      </c>
      <c r="F41" s="2">
        <v>45</v>
      </c>
      <c r="G41" s="2">
        <f t="shared" si="3"/>
        <v>0.2</v>
      </c>
      <c r="H41" s="2">
        <f t="shared" si="4"/>
        <v>20</v>
      </c>
      <c r="I41" s="2">
        <f t="shared" si="5"/>
        <v>830</v>
      </c>
      <c r="J41" s="1"/>
      <c r="K41" s="1"/>
      <c r="L41" s="1"/>
      <c r="M41" s="1">
        <v>76.959999999999994</v>
      </c>
      <c r="N41" s="1"/>
      <c r="O41" s="1"/>
      <c r="P41" s="1"/>
      <c r="Q41" s="1"/>
      <c r="R41" s="1"/>
      <c r="S41" s="1"/>
    </row>
    <row r="42" spans="2:19" ht="17.25">
      <c r="B42" s="2" t="s">
        <v>50</v>
      </c>
      <c r="C42" s="2" t="s">
        <v>56</v>
      </c>
      <c r="D42" s="2">
        <v>88</v>
      </c>
      <c r="E42" s="2">
        <v>5</v>
      </c>
      <c r="F42" s="14">
        <v>50</v>
      </c>
      <c r="G42" s="2">
        <f t="shared" si="3"/>
        <v>0.1</v>
      </c>
      <c r="H42" s="2">
        <f t="shared" si="4"/>
        <v>10</v>
      </c>
      <c r="I42" s="2">
        <f t="shared" si="5"/>
        <v>440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19" ht="17.25">
      <c r="B43" s="4"/>
      <c r="C43" s="4"/>
      <c r="D43" s="4"/>
      <c r="E43" s="13">
        <f>SUM(E37:E42)</f>
        <v>50</v>
      </c>
      <c r="F43" s="4"/>
      <c r="G43" s="4">
        <f>SUM(G37:G42)</f>
        <v>1.0000000000000002</v>
      </c>
      <c r="H43" s="4">
        <f>SUM(H37:H42)</f>
        <v>100</v>
      </c>
      <c r="I43" s="4">
        <f>SUM(I37:I42)</f>
        <v>3815</v>
      </c>
      <c r="J43" s="1"/>
      <c r="K43" s="1"/>
      <c r="L43" s="1"/>
      <c r="M43" s="1" t="s">
        <v>24</v>
      </c>
      <c r="N43" s="1"/>
      <c r="O43" s="1"/>
      <c r="P43" s="1"/>
      <c r="Q43" s="1"/>
      <c r="R43" s="1"/>
      <c r="S43" s="1"/>
    </row>
    <row r="44" spans="2:19">
      <c r="M44">
        <v>78</v>
      </c>
    </row>
  </sheetData>
  <sortState ref="L3:T8">
    <sortCondition ref="T3:T8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6"/>
  <sheetViews>
    <sheetView tabSelected="1" topLeftCell="G13" zoomScale="85" zoomScaleNormal="85" workbookViewId="0">
      <selection activeCell="F35" sqref="F35"/>
    </sheetView>
  </sheetViews>
  <sheetFormatPr baseColWidth="10" defaultRowHeight="15"/>
  <cols>
    <col min="5" max="5" width="13.85546875" customWidth="1"/>
    <col min="17" max="17" width="16.28515625" customWidth="1"/>
  </cols>
  <sheetData>
    <row r="1" spans="1:21" ht="15.75">
      <c r="A1" s="16">
        <v>1</v>
      </c>
    </row>
    <row r="2" spans="1:21" ht="15.75">
      <c r="A2" s="16">
        <v>1</v>
      </c>
    </row>
    <row r="3" spans="1:21" ht="15.75">
      <c r="A3" s="16">
        <v>2</v>
      </c>
    </row>
    <row r="4" spans="1:21" ht="15.75">
      <c r="A4" s="16">
        <v>2</v>
      </c>
    </row>
    <row r="5" spans="1:21" ht="17.25">
      <c r="A5" s="16">
        <v>5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  <c r="P5" s="1" t="s">
        <v>60</v>
      </c>
      <c r="Q5" s="1"/>
      <c r="R5" s="1"/>
      <c r="S5" s="1"/>
      <c r="T5" s="1"/>
      <c r="U5" s="1"/>
    </row>
    <row r="6" spans="1:21" ht="17.25">
      <c r="A6" s="16">
        <v>5</v>
      </c>
      <c r="D6" s="6" t="s">
        <v>82</v>
      </c>
      <c r="E6" s="2" t="s">
        <v>87</v>
      </c>
      <c r="F6" s="2">
        <v>2.5</v>
      </c>
      <c r="G6" s="2">
        <v>4</v>
      </c>
      <c r="H6" s="2">
        <v>4</v>
      </c>
      <c r="I6" s="2">
        <f>G6/35</f>
        <v>0.11428571428571428</v>
      </c>
      <c r="J6" s="2">
        <f>I6*100</f>
        <v>11.428571428571429</v>
      </c>
      <c r="K6" s="2">
        <f>F6*G6</f>
        <v>10</v>
      </c>
      <c r="P6" s="1" t="s">
        <v>61</v>
      </c>
      <c r="Q6" s="1"/>
      <c r="R6" s="1"/>
      <c r="S6" s="1">
        <f>K13</f>
        <v>488.5</v>
      </c>
      <c r="T6" s="1"/>
      <c r="U6" s="1">
        <f>S6/S7</f>
        <v>13.957142857142857</v>
      </c>
    </row>
    <row r="7" spans="1:21" ht="17.25">
      <c r="A7" s="16">
        <v>6</v>
      </c>
      <c r="D7" s="2" t="s">
        <v>83</v>
      </c>
      <c r="E7" s="2" t="s">
        <v>88</v>
      </c>
      <c r="F7" s="3">
        <v>6.5</v>
      </c>
      <c r="G7" s="3">
        <v>8</v>
      </c>
      <c r="H7" s="2">
        <v>12</v>
      </c>
      <c r="I7" s="2">
        <f t="shared" ref="I7:I12" si="0">G7/35</f>
        <v>0.22857142857142856</v>
      </c>
      <c r="J7" s="2">
        <f t="shared" ref="J7:J12" si="1">I7*100</f>
        <v>22.857142857142858</v>
      </c>
      <c r="K7" s="2">
        <f>F7*G7</f>
        <v>52</v>
      </c>
      <c r="P7" s="5" t="s">
        <v>62</v>
      </c>
      <c r="Q7" s="5"/>
      <c r="R7" s="1"/>
      <c r="S7" s="5">
        <f>H12</f>
        <v>35</v>
      </c>
      <c r="T7" s="1"/>
      <c r="U7" s="1"/>
    </row>
    <row r="8" spans="1:21" ht="17.25">
      <c r="A8" s="16">
        <v>6</v>
      </c>
      <c r="D8" s="2" t="s">
        <v>85</v>
      </c>
      <c r="E8" s="2" t="s">
        <v>89</v>
      </c>
      <c r="F8" s="2">
        <v>10.5</v>
      </c>
      <c r="G8" s="2">
        <v>5</v>
      </c>
      <c r="H8" s="2">
        <v>17</v>
      </c>
      <c r="I8" s="2">
        <f t="shared" si="0"/>
        <v>0.14285714285714285</v>
      </c>
      <c r="J8" s="2">
        <f t="shared" si="1"/>
        <v>14.285714285714285</v>
      </c>
      <c r="K8" s="2">
        <f>F8*G8</f>
        <v>52.5</v>
      </c>
      <c r="P8" s="1"/>
      <c r="Q8" s="1"/>
      <c r="R8" s="1"/>
      <c r="S8" s="1"/>
      <c r="T8" s="1"/>
      <c r="U8" s="1"/>
    </row>
    <row r="9" spans="1:21" ht="17.25">
      <c r="A9" s="16">
        <v>6</v>
      </c>
      <c r="D9" s="15" t="s">
        <v>84</v>
      </c>
      <c r="E9" s="15" t="s">
        <v>90</v>
      </c>
      <c r="F9" s="15">
        <v>14.5</v>
      </c>
      <c r="G9" s="15">
        <v>5</v>
      </c>
      <c r="H9" s="15">
        <v>22</v>
      </c>
      <c r="I9" s="15">
        <f t="shared" si="0"/>
        <v>0.14285714285714285</v>
      </c>
      <c r="J9" s="15">
        <f t="shared" si="1"/>
        <v>14.285714285714285</v>
      </c>
      <c r="K9" s="15">
        <f t="shared" ref="K9:K12" si="2">F9*G9</f>
        <v>72.5</v>
      </c>
      <c r="P9" s="1"/>
      <c r="Q9" s="1"/>
      <c r="R9" s="1"/>
      <c r="S9" s="1"/>
      <c r="T9" s="1"/>
      <c r="U9" s="1"/>
    </row>
    <row r="10" spans="1:21" ht="17.25">
      <c r="A10" s="16">
        <v>7</v>
      </c>
      <c r="D10" s="20" t="s">
        <v>86</v>
      </c>
      <c r="E10" s="20" t="s">
        <v>91</v>
      </c>
      <c r="F10" s="20">
        <v>18.5</v>
      </c>
      <c r="G10" s="20">
        <v>3</v>
      </c>
      <c r="H10" s="20">
        <v>25</v>
      </c>
      <c r="I10" s="20">
        <f t="shared" si="0"/>
        <v>8.5714285714285715E-2</v>
      </c>
      <c r="J10" s="20">
        <f t="shared" si="1"/>
        <v>8.5714285714285712</v>
      </c>
      <c r="K10" s="20">
        <f t="shared" si="2"/>
        <v>55.5</v>
      </c>
      <c r="P10" s="1" t="s">
        <v>25</v>
      </c>
      <c r="Q10" s="1"/>
      <c r="R10" s="1"/>
      <c r="S10" s="1"/>
      <c r="T10" s="1"/>
      <c r="U10" s="1"/>
    </row>
    <row r="11" spans="1:21" ht="17.25">
      <c r="A11" s="16">
        <v>8</v>
      </c>
      <c r="D11" s="2" t="s">
        <v>110</v>
      </c>
      <c r="E11" s="2" t="s">
        <v>93</v>
      </c>
      <c r="F11" s="2">
        <v>24</v>
      </c>
      <c r="G11" s="2">
        <v>7</v>
      </c>
      <c r="H11" s="2">
        <v>32</v>
      </c>
      <c r="I11" s="2">
        <f t="shared" si="0"/>
        <v>0.2</v>
      </c>
      <c r="J11" s="2">
        <f t="shared" si="1"/>
        <v>20</v>
      </c>
      <c r="K11" s="2">
        <f t="shared" si="2"/>
        <v>168</v>
      </c>
      <c r="P11" s="1"/>
      <c r="Q11" s="1"/>
      <c r="R11" s="1"/>
      <c r="S11" s="1"/>
      <c r="T11" s="1"/>
      <c r="U11" s="1"/>
    </row>
    <row r="12" spans="1:21" ht="17.25">
      <c r="A12" s="17">
        <v>8</v>
      </c>
      <c r="D12" s="2" t="s">
        <v>109</v>
      </c>
      <c r="E12" s="2" t="s">
        <v>92</v>
      </c>
      <c r="F12" s="2">
        <v>26</v>
      </c>
      <c r="G12" s="2">
        <v>3</v>
      </c>
      <c r="H12" s="14">
        <v>35</v>
      </c>
      <c r="I12" s="2">
        <f t="shared" si="0"/>
        <v>8.5714285714285715E-2</v>
      </c>
      <c r="J12" s="2">
        <f t="shared" si="1"/>
        <v>8.5714285714285712</v>
      </c>
      <c r="K12" s="2">
        <f t="shared" si="2"/>
        <v>78</v>
      </c>
      <c r="P12" s="1" t="s">
        <v>63</v>
      </c>
      <c r="Q12" s="1" t="s">
        <v>64</v>
      </c>
      <c r="R12" s="1" t="s">
        <v>66</v>
      </c>
      <c r="S12" s="1"/>
      <c r="T12" s="1"/>
      <c r="U12" s="1" t="s">
        <v>75</v>
      </c>
    </row>
    <row r="13" spans="1:21" ht="17.25">
      <c r="A13" s="16">
        <v>9</v>
      </c>
      <c r="D13" s="4"/>
      <c r="E13" s="4"/>
      <c r="F13" s="4"/>
      <c r="G13" s="13">
        <f>SUM(G6:G12)</f>
        <v>35</v>
      </c>
      <c r="H13" s="4"/>
      <c r="I13" s="4">
        <f>SUM(I6:I12)</f>
        <v>1</v>
      </c>
      <c r="J13" s="4">
        <f>SUM(J6:J12)</f>
        <v>100</v>
      </c>
      <c r="K13" s="4">
        <f>SUM(K6:K12)</f>
        <v>488.5</v>
      </c>
      <c r="M13">
        <f>K13/35</f>
        <v>13.957142857142857</v>
      </c>
      <c r="N13">
        <f>480/35</f>
        <v>13.714285714285714</v>
      </c>
      <c r="P13" s="1"/>
      <c r="Q13" s="5" t="s">
        <v>71</v>
      </c>
      <c r="R13" s="1"/>
      <c r="S13" s="1"/>
      <c r="T13" s="1"/>
      <c r="U13" s="1" t="s">
        <v>95</v>
      </c>
    </row>
    <row r="14" spans="1:21" ht="17.25">
      <c r="A14" s="16">
        <v>9</v>
      </c>
      <c r="P14" s="1"/>
      <c r="Q14" s="1"/>
      <c r="R14" s="1"/>
      <c r="S14" s="1"/>
      <c r="T14" s="1"/>
      <c r="U14" s="1">
        <v>17.5</v>
      </c>
    </row>
    <row r="15" spans="1:21" ht="17.25">
      <c r="A15" s="16">
        <v>10</v>
      </c>
      <c r="P15" s="1" t="s">
        <v>67</v>
      </c>
      <c r="Q15" s="1" t="s">
        <v>68</v>
      </c>
      <c r="R15" s="1"/>
      <c r="S15" s="1"/>
      <c r="T15" s="1"/>
      <c r="U15" s="1"/>
    </row>
    <row r="16" spans="1:21" ht="17.25">
      <c r="A16" s="16">
        <v>11</v>
      </c>
      <c r="D16" s="1" t="s">
        <v>37</v>
      </c>
      <c r="E16" s="1">
        <v>1</v>
      </c>
      <c r="F16" s="1"/>
      <c r="G16" s="1" t="s">
        <v>38</v>
      </c>
      <c r="H16" s="1">
        <v>27</v>
      </c>
      <c r="I16" s="1"/>
      <c r="J16" s="1"/>
      <c r="K16" s="1" t="s">
        <v>41</v>
      </c>
      <c r="P16" s="1" t="s">
        <v>69</v>
      </c>
      <c r="Q16" s="1" t="s">
        <v>70</v>
      </c>
      <c r="R16" s="1"/>
      <c r="S16" s="1"/>
      <c r="T16" s="1"/>
      <c r="U16" s="1"/>
    </row>
    <row r="17" spans="1:21" ht="17.25">
      <c r="A17" s="16">
        <v>11</v>
      </c>
      <c r="D17" s="1" t="s">
        <v>39</v>
      </c>
      <c r="E17" s="1" t="s">
        <v>80</v>
      </c>
      <c r="F17" s="1"/>
      <c r="G17" s="1"/>
      <c r="H17" s="1"/>
      <c r="I17" s="1"/>
      <c r="J17" s="1"/>
      <c r="K17" s="1"/>
      <c r="P17" s="1" t="s">
        <v>71</v>
      </c>
      <c r="Q17" s="1" t="s">
        <v>15</v>
      </c>
      <c r="R17" s="1"/>
      <c r="S17" s="1"/>
      <c r="T17" s="1"/>
      <c r="U17" s="1"/>
    </row>
    <row r="18" spans="1:21" ht="17.25">
      <c r="A18" s="16">
        <v>14</v>
      </c>
      <c r="D18" s="1"/>
      <c r="E18" s="1"/>
      <c r="F18" s="1"/>
      <c r="G18" s="1"/>
      <c r="H18" s="1"/>
      <c r="I18" s="1"/>
      <c r="J18" s="1"/>
      <c r="K18" s="1"/>
      <c r="P18" s="1" t="s">
        <v>65</v>
      </c>
      <c r="Q18" s="1" t="s">
        <v>72</v>
      </c>
      <c r="R18" s="1"/>
      <c r="S18" s="1"/>
      <c r="T18" s="1"/>
      <c r="U18" s="1"/>
    </row>
    <row r="19" spans="1:21" ht="17.25">
      <c r="A19" s="16">
        <v>14</v>
      </c>
      <c r="D19" s="1" t="s">
        <v>42</v>
      </c>
      <c r="E19" s="1"/>
      <c r="F19" s="1"/>
      <c r="G19" s="1"/>
      <c r="H19" s="1"/>
      <c r="I19" s="1"/>
      <c r="J19" s="1"/>
      <c r="K19" s="1"/>
      <c r="P19" s="1" t="s">
        <v>73</v>
      </c>
      <c r="Q19" s="1" t="s">
        <v>74</v>
      </c>
      <c r="R19" s="1"/>
      <c r="S19" s="1"/>
      <c r="T19" s="1"/>
      <c r="U19" s="1"/>
    </row>
    <row r="20" spans="1:21" ht="17.25">
      <c r="A20" s="16">
        <v>14</v>
      </c>
      <c r="D20" s="1" t="s">
        <v>43</v>
      </c>
      <c r="E20" s="1"/>
      <c r="F20" s="1"/>
      <c r="G20" s="1"/>
      <c r="H20" s="1"/>
      <c r="I20" s="1"/>
      <c r="J20" s="1"/>
      <c r="K20" s="1"/>
      <c r="P20" s="1"/>
      <c r="Q20" s="1"/>
      <c r="R20" s="1"/>
      <c r="S20" s="1"/>
      <c r="T20" s="1"/>
      <c r="U20" s="1"/>
    </row>
    <row r="21" spans="1:21" ht="17.25">
      <c r="A21" s="16">
        <v>15</v>
      </c>
      <c r="D21" s="1" t="s">
        <v>81</v>
      </c>
      <c r="E21" s="1">
        <v>4</v>
      </c>
      <c r="F21" s="1"/>
      <c r="G21" s="1"/>
      <c r="H21" s="1"/>
      <c r="I21" s="1"/>
      <c r="J21" s="1"/>
      <c r="K21" s="1"/>
      <c r="P21" s="1" t="s">
        <v>114</v>
      </c>
      <c r="Q21" s="1" t="s">
        <v>113</v>
      </c>
      <c r="R21" s="1" t="s">
        <v>97</v>
      </c>
      <c r="S21" s="1">
        <v>12.9</v>
      </c>
      <c r="T21" s="1"/>
      <c r="U21" s="1"/>
    </row>
    <row r="22" spans="1:21" ht="17.25">
      <c r="A22" s="16">
        <v>16</v>
      </c>
      <c r="P22" s="1"/>
      <c r="Q22" s="5">
        <v>5</v>
      </c>
      <c r="R22" s="1"/>
      <c r="S22" s="1"/>
      <c r="T22" s="1"/>
      <c r="U22" s="1"/>
    </row>
    <row r="23" spans="1:21" ht="17.25">
      <c r="A23" s="16">
        <v>17</v>
      </c>
      <c r="D23" s="1" t="s">
        <v>57</v>
      </c>
      <c r="E23" s="1"/>
      <c r="F23" s="1" t="s">
        <v>58</v>
      </c>
      <c r="G23" s="1"/>
      <c r="H23" s="1"/>
      <c r="I23" s="1"/>
      <c r="J23" s="1" t="s">
        <v>94</v>
      </c>
      <c r="K23" s="1"/>
      <c r="L23" s="1">
        <v>2.5</v>
      </c>
      <c r="P23" s="1"/>
      <c r="Q23" s="1"/>
      <c r="R23" s="1"/>
      <c r="S23" s="1"/>
      <c r="T23" s="1"/>
      <c r="U23" s="1"/>
    </row>
    <row r="24" spans="1:21" ht="17.25">
      <c r="A24" s="16">
        <v>19</v>
      </c>
      <c r="D24" s="1"/>
      <c r="E24" s="1"/>
      <c r="F24" s="5"/>
      <c r="G24" s="5">
        <v>2</v>
      </c>
      <c r="H24" s="5"/>
      <c r="I24" s="1"/>
      <c r="J24" s="5">
        <v>2</v>
      </c>
      <c r="K24" s="1"/>
      <c r="L24" s="1"/>
      <c r="P24" s="1">
        <v>76.959999999999994</v>
      </c>
      <c r="Q24" s="1"/>
      <c r="R24" s="1"/>
      <c r="S24" s="1"/>
      <c r="T24" s="1"/>
      <c r="U24" s="1"/>
    </row>
    <row r="25" spans="1:21" ht="17.25">
      <c r="A25" s="16">
        <v>20</v>
      </c>
      <c r="P25" s="1"/>
      <c r="Q25" s="1"/>
      <c r="R25" s="1"/>
      <c r="S25" s="1"/>
      <c r="T25" s="1"/>
      <c r="U25" s="1"/>
    </row>
    <row r="26" spans="1:21" ht="17.25">
      <c r="A26" s="16">
        <v>21</v>
      </c>
      <c r="P26" s="1" t="s">
        <v>24</v>
      </c>
      <c r="Q26" s="1"/>
      <c r="R26" s="1"/>
      <c r="S26" s="1"/>
      <c r="T26" s="1"/>
      <c r="U26" s="1"/>
    </row>
    <row r="27" spans="1:21" ht="15.75">
      <c r="A27" s="16">
        <v>21</v>
      </c>
      <c r="P27" s="19">
        <v>78</v>
      </c>
    </row>
    <row r="28" spans="1:21" ht="17.25">
      <c r="A28" s="16">
        <v>22</v>
      </c>
      <c r="D28" s="2" t="s">
        <v>29</v>
      </c>
      <c r="E28" s="2" t="s">
        <v>30</v>
      </c>
      <c r="F28" s="2" t="s">
        <v>31</v>
      </c>
      <c r="G28" s="2" t="s">
        <v>32</v>
      </c>
      <c r="H28" s="2" t="s">
        <v>33</v>
      </c>
      <c r="I28" s="2" t="s">
        <v>34</v>
      </c>
      <c r="J28" s="2" t="s">
        <v>35</v>
      </c>
      <c r="K28" s="2" t="s">
        <v>36</v>
      </c>
    </row>
    <row r="29" spans="1:21" ht="17.25">
      <c r="A29" s="16">
        <v>22</v>
      </c>
      <c r="D29" s="6" t="s">
        <v>98</v>
      </c>
      <c r="E29" s="2" t="s">
        <v>103</v>
      </c>
      <c r="F29" s="2">
        <v>3</v>
      </c>
      <c r="G29" s="2">
        <v>6</v>
      </c>
      <c r="H29" s="2">
        <v>6</v>
      </c>
      <c r="I29" s="2">
        <f>G29/35</f>
        <v>0.17142857142857143</v>
      </c>
      <c r="J29" s="2">
        <f>I29*100</f>
        <v>17.142857142857142</v>
      </c>
      <c r="K29" s="2">
        <f>F29*G29</f>
        <v>18</v>
      </c>
    </row>
    <row r="30" spans="1:21" ht="17.25">
      <c r="A30" s="16">
        <v>23</v>
      </c>
      <c r="D30" s="2" t="s">
        <v>99</v>
      </c>
      <c r="E30" s="2" t="s">
        <v>104</v>
      </c>
      <c r="F30" s="3">
        <v>8</v>
      </c>
      <c r="G30" s="3">
        <v>9</v>
      </c>
      <c r="H30" s="2">
        <f>H29+G30</f>
        <v>15</v>
      </c>
      <c r="I30" s="2">
        <f t="shared" ref="I30:I34" si="3">G30/35</f>
        <v>0.25714285714285712</v>
      </c>
      <c r="J30" s="2">
        <f t="shared" ref="J30:J34" si="4">I30*100</f>
        <v>25.714285714285712</v>
      </c>
      <c r="K30" s="2">
        <f t="shared" ref="K30:K34" si="5">F30*G30</f>
        <v>72</v>
      </c>
    </row>
    <row r="31" spans="1:21" ht="17.25">
      <c r="A31" s="16">
        <v>24</v>
      </c>
      <c r="D31" s="2" t="s">
        <v>100</v>
      </c>
      <c r="E31" s="2" t="s">
        <v>105</v>
      </c>
      <c r="F31" s="2">
        <v>13</v>
      </c>
      <c r="G31" s="2">
        <v>6</v>
      </c>
      <c r="H31" s="2">
        <f t="shared" ref="H31:H33" si="6">H30+G31</f>
        <v>21</v>
      </c>
      <c r="I31" s="2">
        <f t="shared" si="3"/>
        <v>0.17142857142857143</v>
      </c>
      <c r="J31" s="2">
        <f t="shared" si="4"/>
        <v>17.142857142857142</v>
      </c>
      <c r="K31" s="2">
        <f t="shared" si="5"/>
        <v>78</v>
      </c>
    </row>
    <row r="32" spans="1:21" ht="17.25">
      <c r="A32" s="16">
        <v>24</v>
      </c>
      <c r="D32" s="15" t="s">
        <v>101</v>
      </c>
      <c r="E32" s="15" t="s">
        <v>106</v>
      </c>
      <c r="F32" s="15">
        <v>18</v>
      </c>
      <c r="G32" s="15">
        <v>4</v>
      </c>
      <c r="H32" s="15">
        <f t="shared" si="6"/>
        <v>25</v>
      </c>
      <c r="I32" s="15">
        <f t="shared" si="3"/>
        <v>0.11428571428571428</v>
      </c>
      <c r="J32" s="15">
        <f t="shared" si="4"/>
        <v>11.428571428571429</v>
      </c>
      <c r="K32" s="15">
        <f t="shared" si="5"/>
        <v>72</v>
      </c>
      <c r="P32" s="1" t="s">
        <v>111</v>
      </c>
      <c r="Q32" s="1" t="s">
        <v>96</v>
      </c>
      <c r="R32" s="1" t="s">
        <v>79</v>
      </c>
      <c r="S32">
        <v>15</v>
      </c>
    </row>
    <row r="33" spans="1:18" ht="17.25">
      <c r="A33" s="16">
        <v>25</v>
      </c>
      <c r="D33" s="21" t="s">
        <v>102</v>
      </c>
      <c r="E33" s="21" t="s">
        <v>107</v>
      </c>
      <c r="F33" s="21">
        <v>23</v>
      </c>
      <c r="G33" s="21">
        <v>8</v>
      </c>
      <c r="H33" s="21">
        <f t="shared" si="6"/>
        <v>33</v>
      </c>
      <c r="I33" s="21">
        <f t="shared" si="3"/>
        <v>0.22857142857142856</v>
      </c>
      <c r="J33" s="21">
        <f t="shared" si="4"/>
        <v>22.857142857142858</v>
      </c>
      <c r="K33" s="21">
        <f t="shared" si="5"/>
        <v>184</v>
      </c>
      <c r="P33" s="1"/>
      <c r="Q33" s="5">
        <v>4</v>
      </c>
      <c r="R33" s="1"/>
    </row>
    <row r="34" spans="1:18" ht="17.25">
      <c r="A34" s="16">
        <v>25</v>
      </c>
      <c r="D34" s="2" t="s">
        <v>112</v>
      </c>
      <c r="E34" s="2" t="s">
        <v>108</v>
      </c>
      <c r="F34" s="2">
        <v>26</v>
      </c>
      <c r="G34" s="2">
        <v>2</v>
      </c>
      <c r="H34" s="2">
        <f>H33+G34</f>
        <v>35</v>
      </c>
      <c r="I34" s="2">
        <f t="shared" si="3"/>
        <v>5.7142857142857141E-2</v>
      </c>
      <c r="J34" s="2">
        <f t="shared" si="4"/>
        <v>5.7142857142857144</v>
      </c>
      <c r="K34" s="2">
        <f t="shared" si="5"/>
        <v>52</v>
      </c>
    </row>
    <row r="35" spans="1:18" ht="17.25">
      <c r="A35" s="16">
        <v>27</v>
      </c>
      <c r="D35" s="4"/>
      <c r="E35" s="4"/>
      <c r="F35" s="4"/>
      <c r="G35" s="13">
        <f>SUM(G29:G34)</f>
        <v>35</v>
      </c>
      <c r="H35" s="4"/>
      <c r="I35" s="4">
        <f>SUM(I29:I34)</f>
        <v>1</v>
      </c>
      <c r="J35" s="4">
        <f>SUM(J29:J34)</f>
        <v>100</v>
      </c>
      <c r="K35" s="4">
        <f>SUM(K29:K34)</f>
        <v>476</v>
      </c>
    </row>
    <row r="36" spans="1:18">
      <c r="A36">
        <f>SUM(A1:A35)</f>
        <v>470</v>
      </c>
      <c r="C36">
        <f>A36/35</f>
        <v>13.428571428571429</v>
      </c>
    </row>
  </sheetData>
  <sortState ref="A1:A35">
    <sortCondition ref="A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RUDY MORALES</cp:lastModifiedBy>
  <dcterms:created xsi:type="dcterms:W3CDTF">2023-08-02T02:05:28Z</dcterms:created>
  <dcterms:modified xsi:type="dcterms:W3CDTF">2023-08-04T09:36:29Z</dcterms:modified>
</cp:coreProperties>
</file>