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Yorick\Dungeon-Dweller\Documents\"/>
    </mc:Choice>
  </mc:AlternateContent>
  <xr:revisionPtr revIDLastSave="0" documentId="13_ncr:1_{431378B6-C46E-4980-B6CD-0F797D8DA9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aponDMG" sheetId="1" r:id="rId1"/>
    <sheet name="Calculations" sheetId="2" r:id="rId2"/>
    <sheet name="Stats" sheetId="3" r:id="rId3"/>
    <sheet name="Difficulties" sheetId="4" r:id="rId4"/>
    <sheet name="Accessories" sheetId="5" r:id="rId5"/>
    <sheet name="ItemRNG" sheetId="6" r:id="rId6"/>
    <sheet name="Equipment" sheetId="9" r:id="rId7"/>
    <sheet name="Crafting Recipes" sheetId="7" r:id="rId8"/>
    <sheet name="Forge Recipe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4" i="2" s="1"/>
  <c r="I5" i="2" s="1"/>
  <c r="I13" i="2"/>
  <c r="I12" i="2"/>
  <c r="I11" i="2"/>
  <c r="I10" i="2"/>
  <c r="I9" i="2"/>
  <c r="I8" i="2"/>
  <c r="I7" i="2"/>
  <c r="J13" i="1"/>
  <c r="I6" i="2"/>
  <c r="I90" i="1"/>
  <c r="J90" i="1" s="1"/>
  <c r="J89" i="1"/>
  <c r="K89" i="1"/>
  <c r="L89" i="1" s="1"/>
  <c r="I89" i="1"/>
  <c r="I88" i="1"/>
  <c r="J88" i="1" s="1"/>
  <c r="I87" i="1"/>
  <c r="J87" i="1" s="1"/>
  <c r="J86" i="1"/>
  <c r="K86" i="1"/>
  <c r="M86" i="1" s="1"/>
  <c r="I86" i="1"/>
  <c r="I85" i="1"/>
  <c r="J85" i="1" s="1"/>
  <c r="J84" i="1"/>
  <c r="K84" i="1"/>
  <c r="L84" i="1" s="1"/>
  <c r="I84" i="1"/>
  <c r="I83" i="1"/>
  <c r="J83" i="1" s="1"/>
  <c r="I82" i="1"/>
  <c r="J82" i="1" s="1"/>
  <c r="J81" i="1"/>
  <c r="L81" i="1"/>
  <c r="M81" i="1"/>
  <c r="K81" i="1"/>
  <c r="I81" i="1"/>
  <c r="J80" i="1"/>
  <c r="K80" i="1"/>
  <c r="M80" i="1" s="1"/>
  <c r="I80" i="1"/>
  <c r="I79" i="1"/>
  <c r="J79" i="1" s="1"/>
  <c r="J78" i="1"/>
  <c r="K78" i="1"/>
  <c r="L78" i="1" s="1"/>
  <c r="I78" i="1"/>
  <c r="J77" i="1"/>
  <c r="L77" i="1"/>
  <c r="M77" i="1"/>
  <c r="K77" i="1"/>
  <c r="I77" i="1"/>
  <c r="J76" i="1"/>
  <c r="K76" i="1"/>
  <c r="M76" i="1" s="1"/>
  <c r="I76" i="1"/>
  <c r="I75" i="1"/>
  <c r="J75" i="1" s="1"/>
  <c r="J74" i="1"/>
  <c r="K74" i="1"/>
  <c r="L74" i="1" s="1"/>
  <c r="I74" i="1"/>
  <c r="I73" i="1"/>
  <c r="K73" i="1" s="1"/>
  <c r="J73" i="1"/>
  <c r="I72" i="1"/>
  <c r="J72" i="1" s="1"/>
  <c r="I71" i="1"/>
  <c r="J71" i="1" s="1"/>
  <c r="I70" i="1"/>
  <c r="J70" i="1" s="1"/>
  <c r="I69" i="1"/>
  <c r="K69" i="1" s="1"/>
  <c r="L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J59" i="1"/>
  <c r="I59" i="1"/>
  <c r="K59" i="1" s="1"/>
  <c r="L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K51" i="1" s="1"/>
  <c r="I50" i="1"/>
  <c r="J50" i="1" s="1"/>
  <c r="I49" i="1"/>
  <c r="J49" i="1" s="1"/>
  <c r="I48" i="1"/>
  <c r="J48" i="1" s="1"/>
  <c r="I47" i="1"/>
  <c r="K47" i="1" s="1"/>
  <c r="I46" i="1"/>
  <c r="J46" i="1"/>
  <c r="K46" i="1"/>
  <c r="L46" i="1" s="1"/>
  <c r="I45" i="1"/>
  <c r="J45" i="1" s="1"/>
  <c r="I44" i="1"/>
  <c r="K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3" i="1"/>
  <c r="I34" i="1"/>
  <c r="J34" i="1" s="1"/>
  <c r="I35" i="1"/>
  <c r="J35" i="1" s="1"/>
  <c r="I36" i="1"/>
  <c r="J36" i="1" s="1"/>
  <c r="J33" i="1"/>
  <c r="I32" i="1"/>
  <c r="K32" i="1" s="1"/>
  <c r="L32" i="1" s="1"/>
  <c r="J14" i="1"/>
  <c r="I15" i="1"/>
  <c r="J15" i="1" s="1"/>
  <c r="I16" i="1"/>
  <c r="J16" i="1" s="1"/>
  <c r="I17" i="1"/>
  <c r="K17" i="1" s="1"/>
  <c r="L17" i="1" s="1"/>
  <c r="I18" i="1"/>
  <c r="J18" i="1" s="1"/>
  <c r="I19" i="1"/>
  <c r="J19" i="1" s="1"/>
  <c r="I20" i="1"/>
  <c r="K20" i="1" s="1"/>
  <c r="L20" i="1" s="1"/>
  <c r="I21" i="1"/>
  <c r="J21" i="1" s="1"/>
  <c r="I22" i="1"/>
  <c r="J22" i="1" s="1"/>
  <c r="I23" i="1"/>
  <c r="K23" i="1" s="1"/>
  <c r="L23" i="1" s="1"/>
  <c r="I24" i="1"/>
  <c r="J24" i="1" s="1"/>
  <c r="I25" i="1"/>
  <c r="K25" i="1" s="1"/>
  <c r="L25" i="1" s="1"/>
  <c r="I26" i="1"/>
  <c r="K26" i="1" s="1"/>
  <c r="L26" i="1" s="1"/>
  <c r="I27" i="1"/>
  <c r="J27" i="1" s="1"/>
  <c r="I28" i="1"/>
  <c r="K28" i="1" s="1"/>
  <c r="L28" i="1" s="1"/>
  <c r="I29" i="1"/>
  <c r="K29" i="1" s="1"/>
  <c r="L29" i="1" s="1"/>
  <c r="I30" i="1"/>
  <c r="K30" i="1" s="1"/>
  <c r="L30" i="1" s="1"/>
  <c r="I31" i="1"/>
  <c r="J31" i="1" s="1"/>
  <c r="I3" i="2" l="1"/>
  <c r="L73" i="1"/>
  <c r="M73" i="1"/>
  <c r="L86" i="1"/>
  <c r="M84" i="1"/>
  <c r="L76" i="1"/>
  <c r="L80" i="1"/>
  <c r="K71" i="1"/>
  <c r="M74" i="1"/>
  <c r="M46" i="1"/>
  <c r="K90" i="1"/>
  <c r="K87" i="1"/>
  <c r="K75" i="1"/>
  <c r="M78" i="1"/>
  <c r="K83" i="1"/>
  <c r="K72" i="1"/>
  <c r="K88" i="1"/>
  <c r="M89" i="1"/>
  <c r="K82" i="1"/>
  <c r="M82" i="1" s="1"/>
  <c r="K85" i="1"/>
  <c r="K79" i="1"/>
  <c r="K49" i="1"/>
  <c r="K55" i="1"/>
  <c r="L55" i="1" s="1"/>
  <c r="K60" i="1"/>
  <c r="K64" i="1"/>
  <c r="K56" i="1"/>
  <c r="L56" i="1" s="1"/>
  <c r="K65" i="1"/>
  <c r="K61" i="1"/>
  <c r="L61" i="1" s="1"/>
  <c r="K57" i="1"/>
  <c r="K52" i="1"/>
  <c r="L52" i="1" s="1"/>
  <c r="K66" i="1"/>
  <c r="L66" i="1" s="1"/>
  <c r="K62" i="1"/>
  <c r="K53" i="1"/>
  <c r="L53" i="1" s="1"/>
  <c r="K58" i="1"/>
  <c r="L58" i="1" s="1"/>
  <c r="K63" i="1"/>
  <c r="L63" i="1" s="1"/>
  <c r="K48" i="1"/>
  <c r="L48" i="1" s="1"/>
  <c r="K54" i="1"/>
  <c r="M54" i="1" s="1"/>
  <c r="K70" i="1"/>
  <c r="L70" i="1" s="1"/>
  <c r="M70" i="1"/>
  <c r="M59" i="1"/>
  <c r="M56" i="1"/>
  <c r="M66" i="1"/>
  <c r="J69" i="1"/>
  <c r="M69" i="1"/>
  <c r="K68" i="1"/>
  <c r="K67" i="1"/>
  <c r="L51" i="1"/>
  <c r="M51" i="1"/>
  <c r="J51" i="1"/>
  <c r="K50" i="1"/>
  <c r="L47" i="1"/>
  <c r="M47" i="1"/>
  <c r="J47" i="1"/>
  <c r="K45" i="1"/>
  <c r="L44" i="1"/>
  <c r="M44" i="1"/>
  <c r="J44" i="1"/>
  <c r="K43" i="1"/>
  <c r="K39" i="1"/>
  <c r="K37" i="1"/>
  <c r="K41" i="1"/>
  <c r="K38" i="1"/>
  <c r="K42" i="1"/>
  <c r="K40" i="1"/>
  <c r="K36" i="1"/>
  <c r="K35" i="1"/>
  <c r="K34" i="1"/>
  <c r="M32" i="1"/>
  <c r="M30" i="1"/>
  <c r="M29" i="1"/>
  <c r="K13" i="1"/>
  <c r="M13" i="1" s="1"/>
  <c r="M28" i="1"/>
  <c r="K33" i="1"/>
  <c r="M26" i="1"/>
  <c r="M25" i="1"/>
  <c r="M23" i="1"/>
  <c r="M20" i="1"/>
  <c r="M17" i="1"/>
  <c r="J28" i="1"/>
  <c r="J25" i="1"/>
  <c r="J30" i="1"/>
  <c r="J29" i="1"/>
  <c r="J26" i="1"/>
  <c r="K15" i="1"/>
  <c r="K16" i="1"/>
  <c r="K14" i="1"/>
  <c r="K31" i="1"/>
  <c r="J17" i="1"/>
  <c r="K27" i="1"/>
  <c r="J32" i="1"/>
  <c r="K24" i="1"/>
  <c r="J23" i="1"/>
  <c r="K22" i="1"/>
  <c r="K21" i="1"/>
  <c r="J20" i="1"/>
  <c r="K19" i="1"/>
  <c r="K18" i="1"/>
  <c r="L83" i="1" l="1"/>
  <c r="M83" i="1"/>
  <c r="L88" i="1"/>
  <c r="M88" i="1"/>
  <c r="L72" i="1"/>
  <c r="M72" i="1"/>
  <c r="L75" i="1"/>
  <c r="M75" i="1"/>
  <c r="L90" i="1"/>
  <c r="M90" i="1"/>
  <c r="L87" i="1"/>
  <c r="M87" i="1"/>
  <c r="M55" i="1"/>
  <c r="L71" i="1"/>
  <c r="M71" i="1"/>
  <c r="L82" i="1"/>
  <c r="L85" i="1"/>
  <c r="M85" i="1"/>
  <c r="M79" i="1"/>
  <c r="L79" i="1"/>
  <c r="M63" i="1"/>
  <c r="M53" i="1"/>
  <c r="L62" i="1"/>
  <c r="M62" i="1"/>
  <c r="M48" i="1"/>
  <c r="L57" i="1"/>
  <c r="M57" i="1"/>
  <c r="M52" i="1"/>
  <c r="L65" i="1"/>
  <c r="M65" i="1"/>
  <c r="M58" i="1"/>
  <c r="M64" i="1"/>
  <c r="L64" i="1"/>
  <c r="M61" i="1"/>
  <c r="M60" i="1"/>
  <c r="L60" i="1"/>
  <c r="L54" i="1"/>
  <c r="L49" i="1"/>
  <c r="M49" i="1"/>
  <c r="L68" i="1"/>
  <c r="M68" i="1"/>
  <c r="L67" i="1"/>
  <c r="M67" i="1"/>
  <c r="M50" i="1"/>
  <c r="L50" i="1"/>
  <c r="L45" i="1"/>
  <c r="M45" i="1"/>
  <c r="M43" i="1"/>
  <c r="L43" i="1"/>
  <c r="L39" i="1"/>
  <c r="M39" i="1"/>
  <c r="L42" i="1"/>
  <c r="M42" i="1"/>
  <c r="L38" i="1"/>
  <c r="M38" i="1"/>
  <c r="L41" i="1"/>
  <c r="M41" i="1"/>
  <c r="L37" i="1"/>
  <c r="M37" i="1"/>
  <c r="M40" i="1"/>
  <c r="L40" i="1"/>
  <c r="L35" i="1"/>
  <c r="M35" i="1"/>
  <c r="M36" i="1"/>
  <c r="L36" i="1"/>
  <c r="L34" i="1"/>
  <c r="M34" i="1"/>
  <c r="L13" i="1"/>
  <c r="L31" i="1"/>
  <c r="M31" i="1"/>
  <c r="L14" i="1"/>
  <c r="M14" i="1"/>
  <c r="L16" i="1"/>
  <c r="M16" i="1"/>
  <c r="L15" i="1"/>
  <c r="M15" i="1"/>
  <c r="L18" i="1"/>
  <c r="M18" i="1"/>
  <c r="L19" i="1"/>
  <c r="M19" i="1"/>
  <c r="L21" i="1"/>
  <c r="M21" i="1"/>
  <c r="L22" i="1"/>
  <c r="M22" i="1"/>
  <c r="L24" i="1"/>
  <c r="M24" i="1"/>
  <c r="L27" i="1"/>
  <c r="M27" i="1"/>
  <c r="L33" i="1"/>
  <c r="M33" i="1"/>
</calcChain>
</file>

<file path=xl/sharedStrings.xml><?xml version="1.0" encoding="utf-8"?>
<sst xmlns="http://schemas.openxmlformats.org/spreadsheetml/2006/main" count="712" uniqueCount="434">
  <si>
    <t>Fire:</t>
  </si>
  <si>
    <t>Lightning:</t>
  </si>
  <si>
    <t>Poison:</t>
  </si>
  <si>
    <t>Elements:</t>
  </si>
  <si>
    <t>Effect:</t>
  </si>
  <si>
    <t>Rage</t>
  </si>
  <si>
    <t>Lifesteal</t>
  </si>
  <si>
    <t>Stun</t>
  </si>
  <si>
    <t>Poison Damage</t>
  </si>
  <si>
    <t>Weapons:</t>
  </si>
  <si>
    <t>Damage:</t>
  </si>
  <si>
    <t>Element:</t>
  </si>
  <si>
    <t>Attack Speed:</t>
  </si>
  <si>
    <t>Weapon Damage/Stat Balancing</t>
  </si>
  <si>
    <t>Strength:</t>
  </si>
  <si>
    <t>Critical Chance:</t>
  </si>
  <si>
    <t>Critical Damage:</t>
  </si>
  <si>
    <t>Iron Sword</t>
  </si>
  <si>
    <t>Cleaver</t>
  </si>
  <si>
    <t>Pointy Stick</t>
  </si>
  <si>
    <t>Claymore</t>
  </si>
  <si>
    <t>Longsword</t>
  </si>
  <si>
    <t>War Hammer</t>
  </si>
  <si>
    <t>Big Cleaver</t>
  </si>
  <si>
    <t>Bronze Labrys</t>
  </si>
  <si>
    <t>Zweihänder</t>
  </si>
  <si>
    <t>Nunchuck</t>
  </si>
  <si>
    <t>Thunder Stick</t>
  </si>
  <si>
    <t>Damage Output:</t>
  </si>
  <si>
    <t>Lightning</t>
  </si>
  <si>
    <t>Fire</t>
  </si>
  <si>
    <t>Poison</t>
  </si>
  <si>
    <t>Element Stats:</t>
  </si>
  <si>
    <t>Damage Per Second:</t>
  </si>
  <si>
    <t>Jarl Axe</t>
  </si>
  <si>
    <t>Crit Damage Per Second:</t>
  </si>
  <si>
    <t>Ice:</t>
  </si>
  <si>
    <t>Freeze</t>
  </si>
  <si>
    <t>Ice</t>
  </si>
  <si>
    <t>Darkness:</t>
  </si>
  <si>
    <t>Light:</t>
  </si>
  <si>
    <t>Burning Stick</t>
  </si>
  <si>
    <t>Speed Buff</t>
  </si>
  <si>
    <t>Water Stick</t>
  </si>
  <si>
    <t>Glow Stick</t>
  </si>
  <si>
    <t>Dark Stick</t>
  </si>
  <si>
    <t>Frozen Stick</t>
  </si>
  <si>
    <t>Bladed Stave</t>
  </si>
  <si>
    <t>Red Stave</t>
  </si>
  <si>
    <t>Crit Damage Rounded:</t>
  </si>
  <si>
    <t>Water</t>
  </si>
  <si>
    <t>Light</t>
  </si>
  <si>
    <t>Darkness</t>
  </si>
  <si>
    <t>Element Stats/Effects</t>
  </si>
  <si>
    <t>Damage Overtime (Burn) 1-10%</t>
  </si>
  <si>
    <t>Health Regen Increase 1-10%</t>
  </si>
  <si>
    <t>Attack Speed 1-10%</t>
  </si>
  <si>
    <t>Enemy Damage Decrease 1-5%</t>
  </si>
  <si>
    <t>Frostbite 1-10%</t>
  </si>
  <si>
    <t>Critical Damage 1-20%</t>
  </si>
  <si>
    <t>Critical Chance 1-10%</t>
  </si>
  <si>
    <t>Black Blade</t>
  </si>
  <si>
    <t>Black Katana</t>
  </si>
  <si>
    <t>ThunderBolt</t>
  </si>
  <si>
    <t>Foul Blade</t>
  </si>
  <si>
    <t>Reaper Scythe</t>
  </si>
  <si>
    <t>Undead</t>
  </si>
  <si>
    <t>Draconic</t>
  </si>
  <si>
    <t>Damage Buffs (Enemy Types):</t>
  </si>
  <si>
    <t>Enemy DMG Buffs</t>
  </si>
  <si>
    <t>Runic Greatsword</t>
  </si>
  <si>
    <t>Serpent Dagger</t>
  </si>
  <si>
    <t>Rotten Battle Axe</t>
  </si>
  <si>
    <t>Glacial War Hammer</t>
  </si>
  <si>
    <t>Dragons Bane</t>
  </si>
  <si>
    <t>All Elements</t>
  </si>
  <si>
    <t>Dwarven Hammer</t>
  </si>
  <si>
    <t>Dwarven Battle Axe</t>
  </si>
  <si>
    <t>Runic Holy Blade</t>
  </si>
  <si>
    <t>All Dmg Buffs</t>
  </si>
  <si>
    <t>Blightful Spear</t>
  </si>
  <si>
    <t>Poison,Darkness</t>
  </si>
  <si>
    <t>Plague Bringer</t>
  </si>
  <si>
    <t>Harbinger of Corruption</t>
  </si>
  <si>
    <t>Demonic</t>
  </si>
  <si>
    <t>Angelic</t>
  </si>
  <si>
    <t>Radiant Staff</t>
  </si>
  <si>
    <t>Luminous Great Sword</t>
  </si>
  <si>
    <t>Continent Splitter</t>
  </si>
  <si>
    <t>Golem</t>
  </si>
  <si>
    <t>Permafrost Axe</t>
  </si>
  <si>
    <t>Ominous Staff</t>
  </si>
  <si>
    <t>Infernal Stave</t>
  </si>
  <si>
    <t>Sun Blade</t>
  </si>
  <si>
    <t>Scorched Scythe</t>
  </si>
  <si>
    <t>Surging Dagger</t>
  </si>
  <si>
    <t>Scythe of Contagion</t>
  </si>
  <si>
    <t>Crimson Longsword</t>
  </si>
  <si>
    <t>Draconic War Hammer</t>
  </si>
  <si>
    <t>Sea King's Trident</t>
  </si>
  <si>
    <t>Wave Crusher</t>
  </si>
  <si>
    <t>Sea Serpents Dagger</t>
  </si>
  <si>
    <t>Leviathans Axe</t>
  </si>
  <si>
    <t>Water,Ice</t>
  </si>
  <si>
    <t>Sacred Blade</t>
  </si>
  <si>
    <t>X</t>
  </si>
  <si>
    <t>Battle Axe</t>
  </si>
  <si>
    <t>Mace</t>
  </si>
  <si>
    <t>Labrys</t>
  </si>
  <si>
    <t>Halberd</t>
  </si>
  <si>
    <t>Dagger</t>
  </si>
  <si>
    <t>Katana</t>
  </si>
  <si>
    <t>Regular Bow</t>
  </si>
  <si>
    <t>Regular Longbow</t>
  </si>
  <si>
    <t>Regular Shortbow</t>
  </si>
  <si>
    <t>Flare Bow</t>
  </si>
  <si>
    <t>Icicle Launcher</t>
  </si>
  <si>
    <t>Ominous Shortbow</t>
  </si>
  <si>
    <t>Leaking Longbow</t>
  </si>
  <si>
    <t>Runic Longbow</t>
  </si>
  <si>
    <t>Crimson Shortbow</t>
  </si>
  <si>
    <t>Black Lightning Bow</t>
  </si>
  <si>
    <t>Toxic Dart</t>
  </si>
  <si>
    <t>Artemis's bow</t>
  </si>
  <si>
    <t>Giants Longbow</t>
  </si>
  <si>
    <t>Dwarven Shortbow</t>
  </si>
  <si>
    <t>Dragon Shortbow</t>
  </si>
  <si>
    <t>Cursed Hell Bow</t>
  </si>
  <si>
    <t>Lightning,Darkness</t>
  </si>
  <si>
    <t>Excalibur</t>
  </si>
  <si>
    <t>Crossbow</t>
  </si>
  <si>
    <t>Icy Crossbow</t>
  </si>
  <si>
    <t>Demonic,Undead</t>
  </si>
  <si>
    <t>Stat:</t>
  </si>
  <si>
    <t>Defense</t>
  </si>
  <si>
    <t>Effective Health</t>
  </si>
  <si>
    <t>Luck</t>
  </si>
  <si>
    <t>Base Damage W/O ATK SPD</t>
  </si>
  <si>
    <t>Critical Hit W/O ATK SPD</t>
  </si>
  <si>
    <t>Base Damage With ATK SPD</t>
  </si>
  <si>
    <t>Critical Hit With ATK SPD</t>
  </si>
  <si>
    <t>Calculation:</t>
  </si>
  <si>
    <t>Defense / (Defense + 100)</t>
  </si>
  <si>
    <t>Answer:</t>
  </si>
  <si>
    <t>Damage * (1 + Strength / 100)</t>
  </si>
  <si>
    <t>DamageOutput * (1  + ATK SPD)</t>
  </si>
  <si>
    <t>DamageOutPut + (DamageOutput * Crit Damage / 100)</t>
  </si>
  <si>
    <t>CritDamageOutput * (1 + ATKSPD)</t>
  </si>
  <si>
    <t>Health * (1+ Defense / 100)</t>
  </si>
  <si>
    <t>Itemdrop * (1 + Luck / 100)</t>
  </si>
  <si>
    <t>Runic GreatBow</t>
  </si>
  <si>
    <t>Extra Stats</t>
  </si>
  <si>
    <t>Magic Damage</t>
  </si>
  <si>
    <t>Mana * (1 + MagicDamage / 100)</t>
  </si>
  <si>
    <t>Mana</t>
  </si>
  <si>
    <t>Ability Damage</t>
  </si>
  <si>
    <t>Mana + 20</t>
  </si>
  <si>
    <t>Ability Damage + 10</t>
  </si>
  <si>
    <t>AbilityDamage +  (AbilityDamage * MagicDamage  / 100  + Mana)</t>
  </si>
  <si>
    <t>Player Stats</t>
  </si>
  <si>
    <t>Health</t>
  </si>
  <si>
    <t>Health Regeneration</t>
  </si>
  <si>
    <t>Speed</t>
  </si>
  <si>
    <t>Critical Damage</t>
  </si>
  <si>
    <t>Critical Chance</t>
  </si>
  <si>
    <t>Strength</t>
  </si>
  <si>
    <t>Attack Speed</t>
  </si>
  <si>
    <t>Gold Fortune</t>
  </si>
  <si>
    <t>Essence Fortune</t>
  </si>
  <si>
    <t>Weapon Stats</t>
  </si>
  <si>
    <t>Mana Regeneration</t>
  </si>
  <si>
    <t>Damage</t>
  </si>
  <si>
    <t>Dungeon EXP Boost</t>
  </si>
  <si>
    <t>(Health Regeneration / 100) * Health</t>
  </si>
  <si>
    <t>(Mana Regeneration / 100) * Mana</t>
  </si>
  <si>
    <t>Mana + 50</t>
  </si>
  <si>
    <t>Ability Damage + 20</t>
  </si>
  <si>
    <t>Abyssus</t>
  </si>
  <si>
    <t>Aeternum</t>
  </si>
  <si>
    <t>Tartarus</t>
  </si>
  <si>
    <t>Tenebris Umbra</t>
  </si>
  <si>
    <t>Initium Novum</t>
  </si>
  <si>
    <t>Malum Venenum</t>
  </si>
  <si>
    <t>Mortis Silentium</t>
  </si>
  <si>
    <t>Medium</t>
  </si>
  <si>
    <t>Hard</t>
  </si>
  <si>
    <t>Very Hard</t>
  </si>
  <si>
    <t>Insanely Hard</t>
  </si>
  <si>
    <t>Crazy Hard</t>
  </si>
  <si>
    <t>Impossible</t>
  </si>
  <si>
    <t>Easy</t>
  </si>
  <si>
    <t>Difficulties:</t>
  </si>
  <si>
    <t>Sizes:</t>
  </si>
  <si>
    <t>Very Small</t>
  </si>
  <si>
    <t>Small</t>
  </si>
  <si>
    <t>Large</t>
  </si>
  <si>
    <t>Extra Large</t>
  </si>
  <si>
    <t>Colossal</t>
  </si>
  <si>
    <t>Titanic</t>
  </si>
  <si>
    <t>Exiguus</t>
  </si>
  <si>
    <t>Parvus</t>
  </si>
  <si>
    <t>Medius</t>
  </si>
  <si>
    <t>Magnus</t>
  </si>
  <si>
    <t>Colossalis</t>
  </si>
  <si>
    <t>Immensus</t>
  </si>
  <si>
    <t>Titanicus</t>
  </si>
  <si>
    <t>Immense</t>
  </si>
  <si>
    <t>Extra Magnus</t>
  </si>
  <si>
    <t>Infernum Incarnum</t>
  </si>
  <si>
    <t>Hell Incarnate</t>
  </si>
  <si>
    <t>Giant</t>
  </si>
  <si>
    <t>Accessory Name</t>
  </si>
  <si>
    <t>Stats</t>
  </si>
  <si>
    <t>Ability</t>
  </si>
  <si>
    <t>Intelligence +2</t>
  </si>
  <si>
    <t>More Vision (gives player more vision in the dungeon)</t>
  </si>
  <si>
    <t>Golden Eye</t>
  </si>
  <si>
    <t>Silver Ring</t>
  </si>
  <si>
    <t>Golden Ring</t>
  </si>
  <si>
    <t>Health + 1</t>
  </si>
  <si>
    <t>Amethyst Ring T1</t>
  </si>
  <si>
    <t>Strength + 1</t>
  </si>
  <si>
    <t>Amethyst Ring T2</t>
  </si>
  <si>
    <t>Amethyst Ring T3</t>
  </si>
  <si>
    <t>Sapphire Ring T1</t>
  </si>
  <si>
    <t>Sapphire Ring T2</t>
  </si>
  <si>
    <t>Sapphire Ring T3</t>
  </si>
  <si>
    <t>Mana + 1</t>
  </si>
  <si>
    <t>Mana + 2</t>
  </si>
  <si>
    <t>Mana + 3</t>
  </si>
  <si>
    <t>Topaz Ring T1</t>
  </si>
  <si>
    <t>Topaz Ring T2</t>
  </si>
  <si>
    <t>Topaz Ring T3</t>
  </si>
  <si>
    <t>Attack Speed + 1%</t>
  </si>
  <si>
    <t>Attack Speed + 2%</t>
  </si>
  <si>
    <t>Attack Speed + 3%</t>
  </si>
  <si>
    <t>Jade Ring T1</t>
  </si>
  <si>
    <t>Jade Ring T2</t>
  </si>
  <si>
    <t>Jade Ring T3</t>
  </si>
  <si>
    <t>Crit Damage + 1</t>
  </si>
  <si>
    <t>Crit Damage + 2</t>
  </si>
  <si>
    <t>Crit Damage + 3</t>
  </si>
  <si>
    <t>Jasper Ring T1</t>
  </si>
  <si>
    <t>Jasper Ring T2</t>
  </si>
  <si>
    <t>Jasper Ring T3</t>
  </si>
  <si>
    <t>Magic Damage + 1</t>
  </si>
  <si>
    <t>Magic Damage + 2</t>
  </si>
  <si>
    <t>Magic Damage + 3</t>
  </si>
  <si>
    <t>Ruby Ring T1</t>
  </si>
  <si>
    <t>Ruby Ring T2</t>
  </si>
  <si>
    <t>Ruby Ring T3</t>
  </si>
  <si>
    <t>Health Regeneration + 1</t>
  </si>
  <si>
    <t>Health Regeneration + 2</t>
  </si>
  <si>
    <t>Health Regeneration + 3</t>
  </si>
  <si>
    <t>Ring of Magma</t>
  </si>
  <si>
    <t>Fire Damage + 5%, Fire Resistance + 5%</t>
  </si>
  <si>
    <t>Common</t>
  </si>
  <si>
    <t>Rarity</t>
  </si>
  <si>
    <t>Rare</t>
  </si>
  <si>
    <t>Uncommon</t>
  </si>
  <si>
    <t>1 Fire Rune</t>
  </si>
  <si>
    <t>Shawarma</t>
  </si>
  <si>
    <t>Health +300, Health Regeneration +10, Defense +50</t>
  </si>
  <si>
    <t>Divine</t>
  </si>
  <si>
    <t>Rubik's Cube</t>
  </si>
  <si>
    <t>Exotic</t>
  </si>
  <si>
    <t>Rune Slots/ Gem Slots</t>
  </si>
  <si>
    <t>Fortune + 1</t>
  </si>
  <si>
    <t>Fortune + 2</t>
  </si>
  <si>
    <t>Fortune + 3</t>
  </si>
  <si>
    <t>None</t>
  </si>
  <si>
    <t>1 Jade Gemstone</t>
  </si>
  <si>
    <t>1 Jasper Gemstone</t>
  </si>
  <si>
    <t>1 Ruby Gemstone</t>
  </si>
  <si>
    <t>1 Topaz</t>
  </si>
  <si>
    <t>Mining Stats</t>
  </si>
  <si>
    <t>Gem Fortune</t>
  </si>
  <si>
    <t>Fortune</t>
  </si>
  <si>
    <t>Gemstone Fortune</t>
  </si>
  <si>
    <t>Ore Fortune</t>
  </si>
  <si>
    <t>1 Sapphire Gemstone</t>
  </si>
  <si>
    <t>1 Amethyst Gemstone</t>
  </si>
  <si>
    <t>Mining Speed</t>
  </si>
  <si>
    <t>Amber Ring T1</t>
  </si>
  <si>
    <t>Amber Ring T2</t>
  </si>
  <si>
    <t>Amber Ring T3</t>
  </si>
  <si>
    <t>Mining Speed + 5</t>
  </si>
  <si>
    <t>Mining Speed + 10</t>
  </si>
  <si>
    <t>Mining Speed + 15</t>
  </si>
  <si>
    <t>1 Amber Gemstone</t>
  </si>
  <si>
    <t>Draconic Talisman</t>
  </si>
  <si>
    <t>Golem Talisman</t>
  </si>
  <si>
    <t>Demonic Talisman</t>
  </si>
  <si>
    <t>Angelic Talisman</t>
  </si>
  <si>
    <t>Giant Talisman</t>
  </si>
  <si>
    <t>Giants Heart</t>
  </si>
  <si>
    <t>Health +500</t>
  </si>
  <si>
    <t>Legendary</t>
  </si>
  <si>
    <t>Shawarma Heals: heal 1% of health per kill</t>
  </si>
  <si>
    <t>Golem Ring</t>
  </si>
  <si>
    <t>Golem Artifact</t>
  </si>
  <si>
    <t>Draconic Ring</t>
  </si>
  <si>
    <t>Draconic Artifact</t>
  </si>
  <si>
    <t>Demonic Ring</t>
  </si>
  <si>
    <t>Demonic Artifact</t>
  </si>
  <si>
    <t>Angelic Ring</t>
  </si>
  <si>
    <t>Angelic Artifact</t>
  </si>
  <si>
    <t>Giant Ring</t>
  </si>
  <si>
    <t>Giant Artifact</t>
  </si>
  <si>
    <t>Undead Resistance +5%</t>
  </si>
  <si>
    <t>Undead Resistance +10%</t>
  </si>
  <si>
    <t>Undead Damage +20%, Undead Resistance +20%</t>
  </si>
  <si>
    <t>Golem Resistance +5%</t>
  </si>
  <si>
    <t>Golem Resistance +10%</t>
  </si>
  <si>
    <t>Golem Damage +20%, Golem Resistance +20%</t>
  </si>
  <si>
    <t>Draconic Resistance +5%</t>
  </si>
  <si>
    <t>Draconic Resistance +10%</t>
  </si>
  <si>
    <t>Demonic Resistance +10%</t>
  </si>
  <si>
    <t>Angelic Resistance +10%</t>
  </si>
  <si>
    <t>Giant Resistance +10%</t>
  </si>
  <si>
    <t>Draconic Damage +20%, Draconic Resistance +20%</t>
  </si>
  <si>
    <t>Demonic Resistance +5%</t>
  </si>
  <si>
    <t>Demonic Damage +20%, Demonic Resistance +20%</t>
  </si>
  <si>
    <t>Angelic Resistance +5%</t>
  </si>
  <si>
    <t>Demonic Damage +15%, Demonic Resistance +15%</t>
  </si>
  <si>
    <t>Draconic Damage +15%, Draconic Resistance +15%</t>
  </si>
  <si>
    <t>Golem Damage +15%, Golem Resistance +15%</t>
  </si>
  <si>
    <t>Undead Damage +15%, Undead Resistance +15%</t>
  </si>
  <si>
    <t>Giant Damage +15%, Giant Resistance +15%</t>
  </si>
  <si>
    <t>Angelic Damage +15%, Angelic Resistance +15%</t>
  </si>
  <si>
    <t>Giant Relic</t>
  </si>
  <si>
    <t>Giant Damage +20%, Giant Resistance +20%</t>
  </si>
  <si>
    <t>Angelic Relic</t>
  </si>
  <si>
    <t>Angelic Damage +20%, Angelic Resistance +20%</t>
  </si>
  <si>
    <t>Demonic Relic</t>
  </si>
  <si>
    <t>Draconic Relic</t>
  </si>
  <si>
    <t>Golem Relic</t>
  </si>
  <si>
    <t>Epic</t>
  </si>
  <si>
    <t>1 Undead Rune</t>
  </si>
  <si>
    <t>2 Undead Runes</t>
  </si>
  <si>
    <t>2 Golem Runes</t>
  </si>
  <si>
    <t>2 Draconic Runes</t>
  </si>
  <si>
    <t>2 Demonic Runes</t>
  </si>
  <si>
    <t>2 Angelic Runes</t>
  </si>
  <si>
    <t>1 Golem Rune</t>
  </si>
  <si>
    <t>1 Draconic Rune</t>
  </si>
  <si>
    <t>1 Demonic Rune</t>
  </si>
  <si>
    <t>1 Angelic Rune</t>
  </si>
  <si>
    <t>1 Giant Rune</t>
  </si>
  <si>
    <t>2 Giant Runes</t>
  </si>
  <si>
    <t>Health +500, +50 Health Regeneration</t>
  </si>
  <si>
    <t>Mythical</t>
  </si>
  <si>
    <t>2 Giant Runes, 2 Ruby Gemstones</t>
  </si>
  <si>
    <t>1 of every Rune and Gemstone</t>
  </si>
  <si>
    <t>Runestone Relic</t>
  </si>
  <si>
    <t>Mining</t>
  </si>
  <si>
    <t>Boss Mobs</t>
  </si>
  <si>
    <t>Reward Chests</t>
  </si>
  <si>
    <t>Max Accessory Count:</t>
  </si>
  <si>
    <t>Fire Damage +50%</t>
  </si>
  <si>
    <t>Mana Regeneration +10%</t>
  </si>
  <si>
    <t>Crystallized Giants Heart</t>
  </si>
  <si>
    <t>2 Fire Runes</t>
  </si>
  <si>
    <t>Sealed Miniature Sun</t>
  </si>
  <si>
    <t>Undead Talisman</t>
  </si>
  <si>
    <t>Undead Ring</t>
  </si>
  <si>
    <t>Undead Artifact</t>
  </si>
  <si>
    <t>Undead Relic</t>
  </si>
  <si>
    <t>Ore Health / Mining Speed</t>
  </si>
  <si>
    <t>Lucky Clover</t>
  </si>
  <si>
    <t>Luck +7</t>
  </si>
  <si>
    <t>Zombie (Melee)</t>
  </si>
  <si>
    <t>Source:</t>
  </si>
  <si>
    <t>Zombie Flesh</t>
  </si>
  <si>
    <t>Zombie Brain</t>
  </si>
  <si>
    <t>1 in 4</t>
  </si>
  <si>
    <t>1 in 10</t>
  </si>
  <si>
    <t>Treasure Chests</t>
  </si>
  <si>
    <t>Zombie Talisman</t>
  </si>
  <si>
    <t>1 in 100</t>
  </si>
  <si>
    <t>Zombie Half-Giant (Melee,Tanky)</t>
  </si>
  <si>
    <t>1 in 2</t>
  </si>
  <si>
    <t>Mutated Zombie Brain</t>
  </si>
  <si>
    <t>1 in 25</t>
  </si>
  <si>
    <t>1 in 50</t>
  </si>
  <si>
    <t>Ghoul (Melee)</t>
  </si>
  <si>
    <t>Skeleton (Melee,Ranged)</t>
  </si>
  <si>
    <t>Bone</t>
  </si>
  <si>
    <t>Skeleton Skull</t>
  </si>
  <si>
    <t>1 in 15</t>
  </si>
  <si>
    <t>Skeleton Soldier (Melee)</t>
  </si>
  <si>
    <t xml:space="preserve">Bone </t>
  </si>
  <si>
    <t>1 in 3</t>
  </si>
  <si>
    <t>1 in 40</t>
  </si>
  <si>
    <t>1 in 75</t>
  </si>
  <si>
    <t>Archers Target</t>
  </si>
  <si>
    <t>1 in 200</t>
  </si>
  <si>
    <t>Skeleton Sentinel (Melee)</t>
  </si>
  <si>
    <t>1 in 1</t>
  </si>
  <si>
    <t>1 in 5</t>
  </si>
  <si>
    <t>Skeleton Soldier (Ranged)</t>
  </si>
  <si>
    <t>Undead Mage (Ranged)</t>
  </si>
  <si>
    <t>Corrupted Zombie Brain</t>
  </si>
  <si>
    <t>1 in 30</t>
  </si>
  <si>
    <t>Undead Rune T1</t>
  </si>
  <si>
    <t>Magic Orb</t>
  </si>
  <si>
    <t>Necromancer (Ranged)</t>
  </si>
  <si>
    <t>1 in 20</t>
  </si>
  <si>
    <t>1 in 250</t>
  </si>
  <si>
    <t>Necromancers Ring</t>
  </si>
  <si>
    <t>1 in 300</t>
  </si>
  <si>
    <t>Necromancers Cloak</t>
  </si>
  <si>
    <t>Name:</t>
  </si>
  <si>
    <t>Set:</t>
  </si>
  <si>
    <t>Necromancer</t>
  </si>
  <si>
    <t>Crit Damage +10%</t>
  </si>
  <si>
    <t>Necromancers Necklace</t>
  </si>
  <si>
    <t>Necromancer Minion (Melee)</t>
  </si>
  <si>
    <t>Lich (Ranged) (Boss)</t>
  </si>
  <si>
    <t xml:space="preserve">Corrupted Zombie Brain </t>
  </si>
  <si>
    <t>Item</t>
  </si>
  <si>
    <t>Droprate</t>
  </si>
  <si>
    <t>Amount</t>
  </si>
  <si>
    <t>Necromancers Belt</t>
  </si>
  <si>
    <t>Necromancers Gloves</t>
  </si>
  <si>
    <t>Almighty Necromancer (Ranged) (Boss)</t>
  </si>
  <si>
    <t>Necromancers Bracelet</t>
  </si>
  <si>
    <t>Lich's Soul</t>
  </si>
  <si>
    <t>Lich Legionnaire (Melee,Ranged,Tanky)</t>
  </si>
  <si>
    <t>Generals Medaillon</t>
  </si>
  <si>
    <t>1 in 80</t>
  </si>
  <si>
    <t>Summon +1, Mana + 100</t>
  </si>
  <si>
    <t>3 Undead Runes</t>
  </si>
  <si>
    <t>Blindness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</si>
</sst>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F3FF"/>
        <bgColor indexed="64"/>
      </patternFill>
    </fill>
    <fill>
      <patternFill patternType="solid">
        <fgColor rgb="FFF8BD5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BD8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1FF86"/>
        <bgColor indexed="64"/>
      </patternFill>
    </fill>
    <fill>
      <patternFill patternType="solid">
        <fgColor rgb="FF01FFC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5" borderId="1" xfId="0" applyFont="1" applyFill="1" applyBorder="1"/>
    <xf numFmtId="0" fontId="0" fillId="5" borderId="1" xfId="0" applyFill="1" applyBorder="1"/>
    <xf numFmtId="0" fontId="3" fillId="6" borderId="1" xfId="0" applyFont="1" applyFill="1" applyBorder="1"/>
    <xf numFmtId="0" fontId="0" fillId="6" borderId="1" xfId="0" applyFill="1" applyBorder="1"/>
    <xf numFmtId="0" fontId="3" fillId="2" borderId="1" xfId="0" applyFont="1" applyFill="1" applyBorder="1"/>
    <xf numFmtId="0" fontId="0" fillId="2" borderId="1" xfId="0" applyFill="1" applyBorder="1"/>
    <xf numFmtId="0" fontId="3" fillId="7" borderId="1" xfId="0" applyFont="1" applyFill="1" applyBorder="1"/>
    <xf numFmtId="10" fontId="0" fillId="7" borderId="1" xfId="0" applyNumberFormat="1" applyFill="1" applyBorder="1"/>
    <xf numFmtId="0" fontId="3" fillId="0" borderId="1" xfId="0" applyFont="1" applyBorder="1"/>
    <xf numFmtId="0" fontId="0" fillId="0" borderId="1" xfId="0" applyBorder="1"/>
    <xf numFmtId="0" fontId="0" fillId="8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3" fillId="12" borderId="1" xfId="0" applyFont="1" applyFill="1" applyBorder="1"/>
    <xf numFmtId="0" fontId="0" fillId="12" borderId="1" xfId="0" applyFill="1" applyBorder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6" borderId="0" xfId="0" applyFill="1"/>
    <xf numFmtId="0" fontId="0" fillId="2" borderId="0" xfId="0" applyFill="1"/>
    <xf numFmtId="0" fontId="0" fillId="15" borderId="0" xfId="0" applyFill="1"/>
    <xf numFmtId="0" fontId="0" fillId="16" borderId="0" xfId="0" applyFill="1"/>
    <xf numFmtId="0" fontId="3" fillId="17" borderId="1" xfId="0" applyFont="1" applyFill="1" applyBorder="1"/>
    <xf numFmtId="164" fontId="0" fillId="17" borderId="1" xfId="0" applyNumberFormat="1" applyFill="1" applyBorder="1"/>
    <xf numFmtId="0" fontId="0" fillId="9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4" borderId="2" xfId="0" applyFont="1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2" borderId="2" xfId="0" applyFill="1" applyBorder="1"/>
    <xf numFmtId="10" fontId="0" fillId="7" borderId="2" xfId="0" applyNumberFormat="1" applyFill="1" applyBorder="1"/>
    <xf numFmtId="0" fontId="0" fillId="10" borderId="2" xfId="0" applyFill="1" applyBorder="1"/>
    <xf numFmtId="0" fontId="0" fillId="12" borderId="2" xfId="0" applyFill="1" applyBorder="1"/>
    <xf numFmtId="0" fontId="0" fillId="0" borderId="2" xfId="0" applyBorder="1"/>
    <xf numFmtId="164" fontId="0" fillId="17" borderId="2" xfId="0" applyNumberFormat="1" applyFill="1" applyBorder="1"/>
    <xf numFmtId="0" fontId="0" fillId="13" borderId="1" xfId="0" applyFill="1" applyBorder="1"/>
    <xf numFmtId="0" fontId="0" fillId="19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0" fillId="22" borderId="1" xfId="0" applyFill="1" applyBorder="1"/>
    <xf numFmtId="0" fontId="0" fillId="21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3" borderId="1" xfId="0" applyFill="1" applyBorder="1"/>
    <xf numFmtId="0" fontId="0" fillId="17" borderId="1" xfId="0" applyFill="1" applyBorder="1"/>
    <xf numFmtId="0" fontId="0" fillId="14" borderId="1" xfId="0" applyFill="1" applyBorder="1"/>
    <xf numFmtId="0" fontId="3" fillId="4" borderId="3" xfId="0" applyFont="1" applyFill="1" applyBorder="1"/>
    <xf numFmtId="0" fontId="0" fillId="3" borderId="3" xfId="0" applyFill="1" applyBorder="1"/>
    <xf numFmtId="0" fontId="0" fillId="5" borderId="3" xfId="0" applyFill="1" applyBorder="1"/>
    <xf numFmtId="0" fontId="0" fillId="12" borderId="3" xfId="0" applyFill="1" applyBorder="1"/>
    <xf numFmtId="0" fontId="0" fillId="6" borderId="3" xfId="0" applyFill="1" applyBorder="1"/>
    <xf numFmtId="0" fontId="0" fillId="2" borderId="3" xfId="0" applyFill="1" applyBorder="1"/>
    <xf numFmtId="10" fontId="0" fillId="7" borderId="3" xfId="0" applyNumberFormat="1" applyFill="1" applyBorder="1"/>
    <xf numFmtId="0" fontId="0" fillId="0" borderId="3" xfId="0" applyBorder="1"/>
    <xf numFmtId="0" fontId="0" fillId="17" borderId="3" xfId="0" applyFill="1" applyBorder="1"/>
    <xf numFmtId="0" fontId="0" fillId="24" borderId="0" xfId="0" applyFill="1"/>
    <xf numFmtId="0" fontId="0" fillId="27" borderId="0" xfId="0" applyFill="1"/>
    <xf numFmtId="0" fontId="0" fillId="25" borderId="0" xfId="0" applyFill="1"/>
    <xf numFmtId="0" fontId="0" fillId="28" borderId="0" xfId="0" applyFill="1"/>
    <xf numFmtId="9" fontId="0" fillId="0" borderId="0" xfId="0" applyNumberFormat="1"/>
    <xf numFmtId="0" fontId="0" fillId="29" borderId="0" xfId="0" applyFill="1"/>
    <xf numFmtId="0" fontId="0" fillId="30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1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16" fontId="0" fillId="0" borderId="0" xfId="0" applyNumberFormat="1"/>
    <xf numFmtId="0" fontId="0" fillId="12" borderId="0" xfId="0" applyFill="1"/>
    <xf numFmtId="0" fontId="0" fillId="41" borderId="0" xfId="0" applyFill="1"/>
    <xf numFmtId="16" fontId="0" fillId="41" borderId="0" xfId="0" applyNumberFormat="1" applyFill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66FF"/>
      <color rgb="FF0066CC"/>
      <color rgb="FF0099FF"/>
      <color rgb="FF3399FF"/>
      <color rgb="FF66CCFF"/>
      <color rgb="FFFF5050"/>
      <color rgb="FFCC00FF"/>
      <color rgb="FF0000FF"/>
      <color rgb="FF01FFC9"/>
      <color rgb="FF01FF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zoomScale="70" zoomScaleNormal="70" workbookViewId="0">
      <selection activeCell="B10" sqref="B10"/>
    </sheetView>
  </sheetViews>
  <sheetFormatPr defaultRowHeight="14.4" x14ac:dyDescent="0.3"/>
  <cols>
    <col min="1" max="1" width="25.21875" bestFit="1" customWidth="1"/>
    <col min="2" max="2" width="35" bestFit="1" customWidth="1"/>
    <col min="3" max="3" width="13.6640625" bestFit="1" customWidth="1"/>
    <col min="4" max="4" width="16.33203125" bestFit="1" customWidth="1"/>
    <col min="5" max="5" width="15.5546875" bestFit="1" customWidth="1"/>
    <col min="6" max="6" width="14.109375" bestFit="1" customWidth="1"/>
    <col min="7" max="7" width="17.77734375" bestFit="1" customWidth="1"/>
    <col min="8" max="8" width="18" bestFit="1" customWidth="1"/>
    <col min="9" max="9" width="16.6640625" bestFit="1" customWidth="1"/>
    <col min="10" max="10" width="20.5546875" bestFit="1" customWidth="1"/>
    <col min="11" max="11" width="16.33203125" bestFit="1" customWidth="1"/>
    <col min="12" max="12" width="24.44140625" bestFit="1" customWidth="1"/>
    <col min="13" max="13" width="22.44140625" bestFit="1" customWidth="1"/>
    <col min="15" max="15" width="14" customWidth="1"/>
    <col min="16" max="16" width="18.5546875" customWidth="1"/>
  </cols>
  <sheetData>
    <row r="1" spans="1:15" ht="21" x14ac:dyDescent="0.4">
      <c r="A1" s="1" t="s">
        <v>53</v>
      </c>
    </row>
    <row r="2" spans="1:15" ht="18" x14ac:dyDescent="0.35">
      <c r="A2" s="2" t="s">
        <v>3</v>
      </c>
      <c r="B2" s="2" t="s">
        <v>32</v>
      </c>
      <c r="C2" s="2" t="s">
        <v>4</v>
      </c>
      <c r="E2" s="2" t="s">
        <v>68</v>
      </c>
    </row>
    <row r="3" spans="1:15" x14ac:dyDescent="0.3">
      <c r="A3" s="22" t="s">
        <v>0</v>
      </c>
      <c r="B3" s="31" t="s">
        <v>54</v>
      </c>
      <c r="C3" t="s">
        <v>5</v>
      </c>
      <c r="E3" s="37" t="s">
        <v>66</v>
      </c>
    </row>
    <row r="4" spans="1:15" x14ac:dyDescent="0.3">
      <c r="A4" s="23" t="s">
        <v>50</v>
      </c>
      <c r="B4" s="24" t="s">
        <v>55</v>
      </c>
      <c r="C4" t="s">
        <v>6</v>
      </c>
      <c r="E4" s="38" t="s">
        <v>89</v>
      </c>
    </row>
    <row r="5" spans="1:15" x14ac:dyDescent="0.3">
      <c r="A5" s="34" t="s">
        <v>1</v>
      </c>
      <c r="B5" s="25" t="s">
        <v>56</v>
      </c>
      <c r="C5" t="s">
        <v>7</v>
      </c>
      <c r="E5" s="39" t="s">
        <v>67</v>
      </c>
    </row>
    <row r="6" spans="1:15" x14ac:dyDescent="0.3">
      <c r="A6" s="26" t="s">
        <v>2</v>
      </c>
      <c r="B6" s="30" t="s">
        <v>57</v>
      </c>
      <c r="C6" t="s">
        <v>8</v>
      </c>
      <c r="E6" s="40" t="s">
        <v>84</v>
      </c>
    </row>
    <row r="7" spans="1:15" x14ac:dyDescent="0.3">
      <c r="A7" s="27" t="s">
        <v>36</v>
      </c>
      <c r="B7" s="27" t="s">
        <v>58</v>
      </c>
      <c r="C7" t="s">
        <v>37</v>
      </c>
      <c r="E7" s="25" t="s">
        <v>85</v>
      </c>
    </row>
    <row r="8" spans="1:15" x14ac:dyDescent="0.3">
      <c r="A8" s="35" t="s">
        <v>39</v>
      </c>
      <c r="B8" s="28" t="s">
        <v>59</v>
      </c>
      <c r="C8" t="s">
        <v>433</v>
      </c>
      <c r="E8" s="84" t="s">
        <v>210</v>
      </c>
    </row>
    <row r="9" spans="1:15" x14ac:dyDescent="0.3">
      <c r="A9" s="36" t="s">
        <v>40</v>
      </c>
      <c r="B9" s="29" t="s">
        <v>60</v>
      </c>
      <c r="C9" t="s">
        <v>42</v>
      </c>
    </row>
    <row r="11" spans="1:15" ht="21" x14ac:dyDescent="0.4">
      <c r="A11" s="1" t="s">
        <v>13</v>
      </c>
    </row>
    <row r="12" spans="1:15" ht="15.6" x14ac:dyDescent="0.3">
      <c r="A12" s="3" t="s">
        <v>9</v>
      </c>
      <c r="B12" s="4" t="s">
        <v>10</v>
      </c>
      <c r="C12" s="6" t="s">
        <v>14</v>
      </c>
      <c r="D12" s="8" t="s">
        <v>16</v>
      </c>
      <c r="E12" s="10" t="s">
        <v>15</v>
      </c>
      <c r="F12" s="12" t="s">
        <v>12</v>
      </c>
      <c r="G12" s="14" t="s">
        <v>11</v>
      </c>
      <c r="H12" s="14" t="s">
        <v>69</v>
      </c>
      <c r="I12" s="20" t="s">
        <v>28</v>
      </c>
      <c r="J12" s="14" t="s">
        <v>33</v>
      </c>
      <c r="K12" s="20" t="s">
        <v>16</v>
      </c>
      <c r="L12" s="14" t="s">
        <v>35</v>
      </c>
      <c r="M12" s="32" t="s">
        <v>49</v>
      </c>
      <c r="O12" t="s">
        <v>151</v>
      </c>
    </row>
    <row r="13" spans="1:15" ht="15.6" x14ac:dyDescent="0.3">
      <c r="A13" s="3" t="s">
        <v>17</v>
      </c>
      <c r="B13" s="5">
        <v>10</v>
      </c>
      <c r="C13" s="7">
        <v>10</v>
      </c>
      <c r="D13" s="9">
        <v>0</v>
      </c>
      <c r="E13" s="11">
        <v>0</v>
      </c>
      <c r="F13" s="13">
        <v>0</v>
      </c>
      <c r="G13" s="15"/>
      <c r="H13" s="15"/>
      <c r="I13" s="21">
        <v>11</v>
      </c>
      <c r="J13" s="15">
        <f t="shared" ref="J13:J90" si="0">I13 * (1 + F13)</f>
        <v>11</v>
      </c>
      <c r="K13" s="21">
        <f t="shared" ref="K13:K62" si="1">I13 + (I13 * D13 / 100)</f>
        <v>11</v>
      </c>
      <c r="L13" s="15">
        <f t="shared" ref="L13:L90" si="2">K13 * (1 + F13)</f>
        <v>11</v>
      </c>
      <c r="M13" s="33">
        <f t="shared" ref="M13:M90" si="3">K13 * (1 + F13)</f>
        <v>11</v>
      </c>
      <c r="N13" t="s">
        <v>105</v>
      </c>
    </row>
    <row r="14" spans="1:15" ht="15.6" x14ac:dyDescent="0.3">
      <c r="A14" s="3" t="s">
        <v>111</v>
      </c>
      <c r="B14" s="5">
        <v>10</v>
      </c>
      <c r="C14" s="7">
        <v>12</v>
      </c>
      <c r="D14" s="9">
        <v>10</v>
      </c>
      <c r="E14" s="11">
        <v>0</v>
      </c>
      <c r="F14" s="13">
        <v>0.2</v>
      </c>
      <c r="G14" s="15"/>
      <c r="H14" s="15"/>
      <c r="I14" s="21">
        <v>11.2</v>
      </c>
      <c r="J14" s="15">
        <f t="shared" si="0"/>
        <v>13.44</v>
      </c>
      <c r="K14" s="21">
        <f t="shared" si="1"/>
        <v>12.32</v>
      </c>
      <c r="L14" s="15">
        <f t="shared" si="2"/>
        <v>14.783999999999999</v>
      </c>
      <c r="M14" s="33">
        <f t="shared" si="3"/>
        <v>14.783999999999999</v>
      </c>
      <c r="N14" t="s">
        <v>105</v>
      </c>
    </row>
    <row r="15" spans="1:15" ht="15.6" x14ac:dyDescent="0.3">
      <c r="A15" s="3" t="s">
        <v>18</v>
      </c>
      <c r="B15" s="5">
        <v>10</v>
      </c>
      <c r="C15" s="7">
        <v>15</v>
      </c>
      <c r="D15" s="9">
        <v>10</v>
      </c>
      <c r="E15" s="11">
        <v>0</v>
      </c>
      <c r="F15" s="13">
        <v>0</v>
      </c>
      <c r="G15" s="15"/>
      <c r="H15" s="15"/>
      <c r="I15" s="21">
        <f t="shared" ref="I15:I90" si="4">B15 * (1 + C15 / 100)</f>
        <v>11.5</v>
      </c>
      <c r="J15" s="15">
        <f t="shared" si="0"/>
        <v>11.5</v>
      </c>
      <c r="K15" s="21">
        <f t="shared" si="1"/>
        <v>12.65</v>
      </c>
      <c r="L15" s="15">
        <f t="shared" si="2"/>
        <v>12.65</v>
      </c>
      <c r="M15" s="33">
        <f t="shared" si="3"/>
        <v>12.65</v>
      </c>
      <c r="N15" t="s">
        <v>105</v>
      </c>
    </row>
    <row r="16" spans="1:15" ht="15.6" x14ac:dyDescent="0.3">
      <c r="A16" s="3" t="s">
        <v>106</v>
      </c>
      <c r="B16" s="5">
        <v>12</v>
      </c>
      <c r="C16" s="7">
        <v>20</v>
      </c>
      <c r="D16" s="9">
        <v>15</v>
      </c>
      <c r="E16" s="11">
        <v>0</v>
      </c>
      <c r="F16" s="13">
        <v>0</v>
      </c>
      <c r="G16" s="15"/>
      <c r="H16" s="15"/>
      <c r="I16" s="21">
        <f t="shared" si="4"/>
        <v>14.399999999999999</v>
      </c>
      <c r="J16" s="15">
        <f t="shared" si="0"/>
        <v>14.399999999999999</v>
      </c>
      <c r="K16" s="21">
        <f t="shared" si="1"/>
        <v>16.559999999999999</v>
      </c>
      <c r="L16" s="15">
        <f t="shared" si="2"/>
        <v>16.559999999999999</v>
      </c>
      <c r="M16" s="33">
        <f t="shared" si="3"/>
        <v>16.559999999999999</v>
      </c>
      <c r="N16" t="s">
        <v>105</v>
      </c>
    </row>
    <row r="17" spans="1:14" ht="15.6" x14ac:dyDescent="0.3">
      <c r="A17" s="3" t="s">
        <v>107</v>
      </c>
      <c r="B17" s="5">
        <v>15</v>
      </c>
      <c r="C17" s="7">
        <v>10</v>
      </c>
      <c r="D17" s="9">
        <v>0</v>
      </c>
      <c r="E17" s="11">
        <v>0</v>
      </c>
      <c r="F17" s="13">
        <v>0</v>
      </c>
      <c r="G17" s="15"/>
      <c r="H17" s="15"/>
      <c r="I17" s="21">
        <f t="shared" si="4"/>
        <v>16.5</v>
      </c>
      <c r="J17" s="15">
        <f t="shared" si="0"/>
        <v>16.5</v>
      </c>
      <c r="K17" s="21">
        <f t="shared" si="1"/>
        <v>16.5</v>
      </c>
      <c r="L17" s="15">
        <f t="shared" si="2"/>
        <v>16.5</v>
      </c>
      <c r="M17" s="33">
        <f t="shared" si="3"/>
        <v>16.5</v>
      </c>
      <c r="N17" t="s">
        <v>105</v>
      </c>
    </row>
    <row r="18" spans="1:14" ht="15.6" x14ac:dyDescent="0.3">
      <c r="A18" s="3" t="s">
        <v>108</v>
      </c>
      <c r="B18" s="5">
        <v>20</v>
      </c>
      <c r="C18" s="7">
        <v>10</v>
      </c>
      <c r="D18" s="9">
        <v>0</v>
      </c>
      <c r="E18" s="11">
        <v>0</v>
      </c>
      <c r="F18" s="13">
        <v>0</v>
      </c>
      <c r="G18" s="15"/>
      <c r="H18" s="15"/>
      <c r="I18" s="21">
        <f t="shared" si="4"/>
        <v>22</v>
      </c>
      <c r="J18" s="15">
        <f t="shared" si="0"/>
        <v>22</v>
      </c>
      <c r="K18" s="21">
        <f t="shared" si="1"/>
        <v>22</v>
      </c>
      <c r="L18" s="15">
        <f t="shared" si="2"/>
        <v>22</v>
      </c>
      <c r="M18" s="33">
        <f t="shared" si="3"/>
        <v>22</v>
      </c>
      <c r="N18" t="s">
        <v>105</v>
      </c>
    </row>
    <row r="19" spans="1:14" ht="15.6" x14ac:dyDescent="0.3">
      <c r="A19" s="3" t="s">
        <v>109</v>
      </c>
      <c r="B19" s="5">
        <v>15</v>
      </c>
      <c r="C19" s="7">
        <v>15</v>
      </c>
      <c r="D19" s="9">
        <v>30</v>
      </c>
      <c r="E19" s="11">
        <v>0</v>
      </c>
      <c r="F19" s="13">
        <v>0</v>
      </c>
      <c r="G19" s="15"/>
      <c r="H19" s="15"/>
      <c r="I19" s="21">
        <f t="shared" si="4"/>
        <v>17.25</v>
      </c>
      <c r="J19" s="15">
        <f t="shared" si="0"/>
        <v>17.25</v>
      </c>
      <c r="K19" s="21">
        <f t="shared" si="1"/>
        <v>22.425000000000001</v>
      </c>
      <c r="L19" s="15">
        <f t="shared" si="2"/>
        <v>22.425000000000001</v>
      </c>
      <c r="M19" s="33">
        <f t="shared" si="3"/>
        <v>22.425000000000001</v>
      </c>
      <c r="N19" t="s">
        <v>105</v>
      </c>
    </row>
    <row r="20" spans="1:14" ht="15.6" x14ac:dyDescent="0.3">
      <c r="A20" s="3" t="s">
        <v>19</v>
      </c>
      <c r="B20" s="5">
        <v>5</v>
      </c>
      <c r="C20" s="7">
        <v>5</v>
      </c>
      <c r="D20" s="9">
        <v>5</v>
      </c>
      <c r="E20" s="11">
        <v>5</v>
      </c>
      <c r="F20" s="13">
        <v>0.05</v>
      </c>
      <c r="G20" s="16" t="s">
        <v>31</v>
      </c>
      <c r="H20" s="15"/>
      <c r="I20" s="21">
        <f t="shared" si="4"/>
        <v>5.25</v>
      </c>
      <c r="J20" s="15">
        <f t="shared" si="0"/>
        <v>5.5125000000000002</v>
      </c>
      <c r="K20" s="21">
        <f t="shared" si="1"/>
        <v>5.5125000000000002</v>
      </c>
      <c r="L20" s="15">
        <f t="shared" si="2"/>
        <v>5.7881250000000009</v>
      </c>
      <c r="M20" s="33">
        <f t="shared" si="3"/>
        <v>5.7881250000000009</v>
      </c>
      <c r="N20" t="s">
        <v>105</v>
      </c>
    </row>
    <row r="21" spans="1:14" ht="15.6" x14ac:dyDescent="0.3">
      <c r="A21" s="3" t="s">
        <v>110</v>
      </c>
      <c r="B21" s="5">
        <v>10</v>
      </c>
      <c r="C21" s="7">
        <v>10</v>
      </c>
      <c r="D21" s="9">
        <v>15</v>
      </c>
      <c r="E21" s="11">
        <v>20</v>
      </c>
      <c r="F21" s="13">
        <v>0.3</v>
      </c>
      <c r="G21" s="15"/>
      <c r="H21" s="15"/>
      <c r="I21" s="21">
        <f t="shared" si="4"/>
        <v>11</v>
      </c>
      <c r="J21" s="15">
        <f t="shared" si="0"/>
        <v>14.3</v>
      </c>
      <c r="K21" s="21">
        <f t="shared" si="1"/>
        <v>12.65</v>
      </c>
      <c r="L21" s="15">
        <f t="shared" si="2"/>
        <v>16.445</v>
      </c>
      <c r="M21" s="33">
        <f t="shared" si="3"/>
        <v>16.445</v>
      </c>
      <c r="N21" t="s">
        <v>105</v>
      </c>
    </row>
    <row r="22" spans="1:14" ht="15.6" x14ac:dyDescent="0.3">
      <c r="A22" s="3" t="s">
        <v>20</v>
      </c>
      <c r="B22" s="5">
        <v>12</v>
      </c>
      <c r="C22" s="7">
        <v>12</v>
      </c>
      <c r="D22" s="9">
        <v>10</v>
      </c>
      <c r="E22" s="11">
        <v>0</v>
      </c>
      <c r="F22" s="13">
        <v>0</v>
      </c>
      <c r="G22" s="15"/>
      <c r="H22" s="15"/>
      <c r="I22" s="21">
        <f t="shared" si="4"/>
        <v>13.440000000000001</v>
      </c>
      <c r="J22" s="15">
        <f t="shared" si="0"/>
        <v>13.440000000000001</v>
      </c>
      <c r="K22" s="21">
        <f t="shared" si="1"/>
        <v>14.784000000000001</v>
      </c>
      <c r="L22" s="15">
        <f t="shared" si="2"/>
        <v>14.784000000000001</v>
      </c>
      <c r="M22" s="33">
        <f t="shared" si="3"/>
        <v>14.784000000000001</v>
      </c>
      <c r="N22" t="s">
        <v>105</v>
      </c>
    </row>
    <row r="23" spans="1:14" ht="15.6" x14ac:dyDescent="0.3">
      <c r="A23" s="3" t="s">
        <v>21</v>
      </c>
      <c r="B23" s="5">
        <v>15</v>
      </c>
      <c r="C23" s="7">
        <v>12</v>
      </c>
      <c r="D23" s="9">
        <v>10</v>
      </c>
      <c r="E23" s="11">
        <v>0</v>
      </c>
      <c r="F23" s="13">
        <v>0</v>
      </c>
      <c r="G23" s="15"/>
      <c r="H23" s="15"/>
      <c r="I23" s="21">
        <f t="shared" si="4"/>
        <v>16.8</v>
      </c>
      <c r="J23" s="15">
        <f t="shared" si="0"/>
        <v>16.8</v>
      </c>
      <c r="K23" s="21">
        <f t="shared" si="1"/>
        <v>18.48</v>
      </c>
      <c r="L23" s="15">
        <f t="shared" si="2"/>
        <v>18.48</v>
      </c>
      <c r="M23" s="33">
        <f t="shared" si="3"/>
        <v>18.48</v>
      </c>
      <c r="N23" t="s">
        <v>105</v>
      </c>
    </row>
    <row r="24" spans="1:14" ht="15.6" x14ac:dyDescent="0.3">
      <c r="A24" s="3" t="s">
        <v>22</v>
      </c>
      <c r="B24" s="5">
        <v>25</v>
      </c>
      <c r="C24" s="7">
        <v>15</v>
      </c>
      <c r="D24" s="9">
        <v>20</v>
      </c>
      <c r="E24" s="11">
        <v>0</v>
      </c>
      <c r="F24" s="13">
        <v>0</v>
      </c>
      <c r="G24" s="15"/>
      <c r="H24" s="15"/>
      <c r="I24" s="21">
        <f t="shared" si="4"/>
        <v>28.749999999999996</v>
      </c>
      <c r="J24" s="15">
        <f t="shared" si="0"/>
        <v>28.749999999999996</v>
      </c>
      <c r="K24" s="21">
        <f t="shared" si="1"/>
        <v>34.499999999999993</v>
      </c>
      <c r="L24" s="15">
        <f t="shared" si="2"/>
        <v>34.499999999999993</v>
      </c>
      <c r="M24" s="33">
        <f t="shared" si="3"/>
        <v>34.499999999999993</v>
      </c>
      <c r="N24" t="s">
        <v>105</v>
      </c>
    </row>
    <row r="25" spans="1:14" ht="15.6" x14ac:dyDescent="0.3">
      <c r="A25" s="3" t="s">
        <v>23</v>
      </c>
      <c r="B25" s="5">
        <v>16</v>
      </c>
      <c r="C25" s="7">
        <v>16</v>
      </c>
      <c r="D25" s="9">
        <v>0</v>
      </c>
      <c r="E25" s="11">
        <v>0</v>
      </c>
      <c r="F25" s="13">
        <v>0</v>
      </c>
      <c r="G25" s="15"/>
      <c r="H25" s="15"/>
      <c r="I25" s="21">
        <f t="shared" si="4"/>
        <v>18.559999999999999</v>
      </c>
      <c r="J25" s="15">
        <f t="shared" si="0"/>
        <v>18.559999999999999</v>
      </c>
      <c r="K25" s="21">
        <f t="shared" si="1"/>
        <v>18.559999999999999</v>
      </c>
      <c r="L25" s="15">
        <f t="shared" si="2"/>
        <v>18.559999999999999</v>
      </c>
      <c r="M25" s="33">
        <f t="shared" si="3"/>
        <v>18.559999999999999</v>
      </c>
      <c r="N25" t="s">
        <v>105</v>
      </c>
    </row>
    <row r="26" spans="1:14" ht="15.6" x14ac:dyDescent="0.3">
      <c r="A26" s="3" t="s">
        <v>24</v>
      </c>
      <c r="B26" s="5">
        <v>18</v>
      </c>
      <c r="C26" s="7">
        <v>20</v>
      </c>
      <c r="D26" s="9">
        <v>5</v>
      </c>
      <c r="E26" s="11">
        <v>0</v>
      </c>
      <c r="F26" s="13">
        <v>0</v>
      </c>
      <c r="G26" s="17" t="s">
        <v>30</v>
      </c>
      <c r="H26" s="15"/>
      <c r="I26" s="21">
        <f t="shared" si="4"/>
        <v>21.599999999999998</v>
      </c>
      <c r="J26" s="15">
        <f t="shared" si="0"/>
        <v>21.599999999999998</v>
      </c>
      <c r="K26" s="21">
        <f t="shared" si="1"/>
        <v>22.679999999999996</v>
      </c>
      <c r="L26" s="15">
        <f t="shared" si="2"/>
        <v>22.679999999999996</v>
      </c>
      <c r="M26" s="33">
        <f t="shared" si="3"/>
        <v>22.679999999999996</v>
      </c>
      <c r="N26" t="s">
        <v>105</v>
      </c>
    </row>
    <row r="27" spans="1:14" ht="15.6" x14ac:dyDescent="0.3">
      <c r="A27" s="3" t="s">
        <v>25</v>
      </c>
      <c r="B27" s="5">
        <v>25</v>
      </c>
      <c r="C27" s="7">
        <v>20</v>
      </c>
      <c r="D27" s="9">
        <v>0</v>
      </c>
      <c r="E27" s="11">
        <v>10</v>
      </c>
      <c r="F27" s="13">
        <v>0</v>
      </c>
      <c r="G27" s="15"/>
      <c r="H27" s="15"/>
      <c r="I27" s="21">
        <f t="shared" si="4"/>
        <v>30</v>
      </c>
      <c r="J27" s="15">
        <f t="shared" si="0"/>
        <v>30</v>
      </c>
      <c r="K27" s="21">
        <f t="shared" si="1"/>
        <v>30</v>
      </c>
      <c r="L27" s="15">
        <f t="shared" si="2"/>
        <v>30</v>
      </c>
      <c r="M27" s="33">
        <f t="shared" si="3"/>
        <v>30</v>
      </c>
      <c r="N27" t="s">
        <v>105</v>
      </c>
    </row>
    <row r="28" spans="1:14" ht="15.6" x14ac:dyDescent="0.3">
      <c r="A28" s="3" t="s">
        <v>26</v>
      </c>
      <c r="B28" s="5">
        <v>11</v>
      </c>
      <c r="C28" s="7">
        <v>11</v>
      </c>
      <c r="D28" s="9">
        <v>0</v>
      </c>
      <c r="E28" s="11">
        <v>0</v>
      </c>
      <c r="F28" s="13">
        <v>0.4</v>
      </c>
      <c r="G28" s="15"/>
      <c r="H28" s="15"/>
      <c r="I28" s="21">
        <f t="shared" si="4"/>
        <v>12.21</v>
      </c>
      <c r="J28" s="15">
        <f t="shared" si="0"/>
        <v>17.094000000000001</v>
      </c>
      <c r="K28" s="21">
        <f t="shared" si="1"/>
        <v>12.21</v>
      </c>
      <c r="L28" s="15">
        <f t="shared" si="2"/>
        <v>17.094000000000001</v>
      </c>
      <c r="M28" s="33">
        <f t="shared" si="3"/>
        <v>17.094000000000001</v>
      </c>
      <c r="N28" t="s">
        <v>105</v>
      </c>
    </row>
    <row r="29" spans="1:14" ht="15.6" x14ac:dyDescent="0.3">
      <c r="A29" s="3" t="s">
        <v>48</v>
      </c>
      <c r="B29" s="5">
        <v>15</v>
      </c>
      <c r="C29" s="7">
        <v>15</v>
      </c>
      <c r="D29" s="9">
        <v>15</v>
      </c>
      <c r="E29" s="11">
        <v>0</v>
      </c>
      <c r="F29" s="13">
        <v>0.15</v>
      </c>
      <c r="G29" s="15"/>
      <c r="H29" s="15"/>
      <c r="I29" s="21">
        <f t="shared" si="4"/>
        <v>17.25</v>
      </c>
      <c r="J29" s="15">
        <f t="shared" si="0"/>
        <v>19.837499999999999</v>
      </c>
      <c r="K29" s="21">
        <f t="shared" si="1"/>
        <v>19.837499999999999</v>
      </c>
      <c r="L29" s="15">
        <f t="shared" si="2"/>
        <v>22.813124999999996</v>
      </c>
      <c r="M29" s="33">
        <f t="shared" si="3"/>
        <v>22.813124999999996</v>
      </c>
      <c r="N29" t="s">
        <v>105</v>
      </c>
    </row>
    <row r="30" spans="1:14" ht="15.6" x14ac:dyDescent="0.3">
      <c r="A30" s="3" t="s">
        <v>27</v>
      </c>
      <c r="B30" s="5">
        <v>5</v>
      </c>
      <c r="C30" s="7">
        <v>5</v>
      </c>
      <c r="D30" s="9">
        <v>5</v>
      </c>
      <c r="E30" s="11">
        <v>5</v>
      </c>
      <c r="F30" s="13">
        <v>0.05</v>
      </c>
      <c r="G30" s="18" t="s">
        <v>29</v>
      </c>
      <c r="I30" s="21">
        <f t="shared" si="4"/>
        <v>5.25</v>
      </c>
      <c r="J30" s="15">
        <f t="shared" si="0"/>
        <v>5.5125000000000002</v>
      </c>
      <c r="K30" s="21">
        <f t="shared" si="1"/>
        <v>5.5125000000000002</v>
      </c>
      <c r="L30" s="15">
        <f t="shared" si="2"/>
        <v>5.7881250000000009</v>
      </c>
      <c r="M30" s="33">
        <f t="shared" si="3"/>
        <v>5.7881250000000009</v>
      </c>
      <c r="N30" t="s">
        <v>105</v>
      </c>
    </row>
    <row r="31" spans="1:14" ht="15.6" x14ac:dyDescent="0.3">
      <c r="A31" s="3" t="s">
        <v>41</v>
      </c>
      <c r="B31" s="5">
        <v>5</v>
      </c>
      <c r="C31" s="7">
        <v>5</v>
      </c>
      <c r="D31" s="9">
        <v>5</v>
      </c>
      <c r="E31" s="11">
        <v>5</v>
      </c>
      <c r="F31" s="13">
        <v>0.05</v>
      </c>
      <c r="G31" s="17" t="s">
        <v>30</v>
      </c>
      <c r="H31" s="15"/>
      <c r="I31" s="21">
        <f t="shared" si="4"/>
        <v>5.25</v>
      </c>
      <c r="J31" s="15">
        <f t="shared" si="0"/>
        <v>5.5125000000000002</v>
      </c>
      <c r="K31" s="21">
        <f t="shared" si="1"/>
        <v>5.5125000000000002</v>
      </c>
      <c r="L31" s="15">
        <f t="shared" si="2"/>
        <v>5.7881250000000009</v>
      </c>
      <c r="M31" s="33">
        <f t="shared" si="3"/>
        <v>5.7881250000000009</v>
      </c>
      <c r="N31" t="s">
        <v>105</v>
      </c>
    </row>
    <row r="32" spans="1:14" ht="15.6" x14ac:dyDescent="0.3">
      <c r="A32" s="41" t="s">
        <v>34</v>
      </c>
      <c r="B32" s="42">
        <v>20</v>
      </c>
      <c r="C32" s="43">
        <v>30</v>
      </c>
      <c r="D32" s="44">
        <v>10</v>
      </c>
      <c r="E32" s="45">
        <v>0</v>
      </c>
      <c r="F32" s="46">
        <v>0</v>
      </c>
      <c r="G32" s="47" t="s">
        <v>38</v>
      </c>
      <c r="H32" s="38" t="s">
        <v>89</v>
      </c>
      <c r="I32" s="48">
        <f t="shared" si="4"/>
        <v>26</v>
      </c>
      <c r="J32" s="49">
        <f t="shared" si="0"/>
        <v>26</v>
      </c>
      <c r="K32" s="48">
        <f t="shared" si="1"/>
        <v>28.6</v>
      </c>
      <c r="L32" s="49">
        <f t="shared" si="2"/>
        <v>28.6</v>
      </c>
      <c r="M32" s="50">
        <f t="shared" si="3"/>
        <v>28.6</v>
      </c>
      <c r="N32" t="s">
        <v>105</v>
      </c>
    </row>
    <row r="33" spans="1:16" ht="15.6" x14ac:dyDescent="0.3">
      <c r="A33" s="3" t="s">
        <v>43</v>
      </c>
      <c r="B33" s="5">
        <v>5</v>
      </c>
      <c r="C33" s="7">
        <v>5</v>
      </c>
      <c r="D33" s="9">
        <v>5</v>
      </c>
      <c r="E33" s="11">
        <v>5</v>
      </c>
      <c r="F33" s="13">
        <v>0.05</v>
      </c>
      <c r="G33" s="51" t="s">
        <v>50</v>
      </c>
      <c r="H33" s="15"/>
      <c r="I33" s="21">
        <f t="shared" si="4"/>
        <v>5.25</v>
      </c>
      <c r="J33" s="15">
        <f t="shared" si="0"/>
        <v>5.5125000000000002</v>
      </c>
      <c r="K33" s="21">
        <f t="shared" si="1"/>
        <v>5.5125000000000002</v>
      </c>
      <c r="L33" s="15">
        <f t="shared" si="2"/>
        <v>5.7881250000000009</v>
      </c>
      <c r="M33" s="33">
        <f t="shared" si="3"/>
        <v>5.7881250000000009</v>
      </c>
      <c r="N33" t="s">
        <v>105</v>
      </c>
    </row>
    <row r="34" spans="1:16" ht="15.6" x14ac:dyDescent="0.3">
      <c r="A34" s="3" t="s">
        <v>44</v>
      </c>
      <c r="B34" s="5">
        <v>5</v>
      </c>
      <c r="C34" s="7">
        <v>5</v>
      </c>
      <c r="D34" s="9">
        <v>5</v>
      </c>
      <c r="E34" s="11">
        <v>5</v>
      </c>
      <c r="F34" s="13">
        <v>0.05</v>
      </c>
      <c r="G34" s="52" t="s">
        <v>51</v>
      </c>
      <c r="H34" s="15"/>
      <c r="I34" s="21">
        <f t="shared" si="4"/>
        <v>5.25</v>
      </c>
      <c r="J34" s="15">
        <f t="shared" si="0"/>
        <v>5.5125000000000002</v>
      </c>
      <c r="K34" s="21">
        <f t="shared" si="1"/>
        <v>5.5125000000000002</v>
      </c>
      <c r="L34" s="15">
        <f t="shared" si="2"/>
        <v>5.7881250000000009</v>
      </c>
      <c r="M34" s="33">
        <f t="shared" si="3"/>
        <v>5.7881250000000009</v>
      </c>
      <c r="N34" t="s">
        <v>105</v>
      </c>
    </row>
    <row r="35" spans="1:16" ht="15.6" x14ac:dyDescent="0.3">
      <c r="A35" s="3" t="s">
        <v>45</v>
      </c>
      <c r="B35" s="5">
        <v>5</v>
      </c>
      <c r="C35" s="7">
        <v>5</v>
      </c>
      <c r="D35" s="9">
        <v>5</v>
      </c>
      <c r="E35" s="11">
        <v>5</v>
      </c>
      <c r="F35" s="13">
        <v>0.05</v>
      </c>
      <c r="G35" s="53" t="s">
        <v>52</v>
      </c>
      <c r="H35" s="15"/>
      <c r="I35" s="21">
        <f t="shared" si="4"/>
        <v>5.25</v>
      </c>
      <c r="J35" s="15">
        <f t="shared" si="0"/>
        <v>5.5125000000000002</v>
      </c>
      <c r="K35" s="21">
        <f t="shared" si="1"/>
        <v>5.5125000000000002</v>
      </c>
      <c r="L35" s="15">
        <f t="shared" si="2"/>
        <v>5.7881250000000009</v>
      </c>
      <c r="M35" s="33">
        <f t="shared" si="3"/>
        <v>5.7881250000000009</v>
      </c>
      <c r="N35" t="s">
        <v>105</v>
      </c>
    </row>
    <row r="36" spans="1:16" ht="15.6" x14ac:dyDescent="0.3">
      <c r="A36" s="3" t="s">
        <v>46</v>
      </c>
      <c r="B36" s="5">
        <v>5</v>
      </c>
      <c r="C36" s="7">
        <v>5</v>
      </c>
      <c r="D36" s="9">
        <v>5</v>
      </c>
      <c r="E36" s="11">
        <v>5</v>
      </c>
      <c r="F36" s="13">
        <v>0.05</v>
      </c>
      <c r="G36" s="19" t="s">
        <v>38</v>
      </c>
      <c r="H36" s="15"/>
      <c r="I36" s="21">
        <f t="shared" si="4"/>
        <v>5.25</v>
      </c>
      <c r="J36" s="15">
        <f t="shared" si="0"/>
        <v>5.5125000000000002</v>
      </c>
      <c r="K36" s="21">
        <f t="shared" si="1"/>
        <v>5.5125000000000002</v>
      </c>
      <c r="L36" s="15">
        <f t="shared" si="2"/>
        <v>5.7881250000000009</v>
      </c>
      <c r="M36" s="33">
        <f t="shared" si="3"/>
        <v>5.7881250000000009</v>
      </c>
      <c r="N36" t="s">
        <v>105</v>
      </c>
    </row>
    <row r="37" spans="1:16" ht="15.6" x14ac:dyDescent="0.3">
      <c r="A37" s="3" t="s">
        <v>47</v>
      </c>
      <c r="B37" s="5">
        <v>20</v>
      </c>
      <c r="C37" s="7">
        <v>20</v>
      </c>
      <c r="D37" s="9">
        <v>20</v>
      </c>
      <c r="E37" s="11">
        <v>5</v>
      </c>
      <c r="F37" s="13">
        <v>0</v>
      </c>
      <c r="G37" s="15"/>
      <c r="H37" s="15"/>
      <c r="I37" s="21">
        <f t="shared" si="4"/>
        <v>24</v>
      </c>
      <c r="J37" s="15">
        <f t="shared" si="0"/>
        <v>24</v>
      </c>
      <c r="K37" s="21">
        <f t="shared" si="1"/>
        <v>28.8</v>
      </c>
      <c r="L37" s="15">
        <f t="shared" si="2"/>
        <v>28.8</v>
      </c>
      <c r="M37" s="33">
        <f t="shared" si="3"/>
        <v>28.8</v>
      </c>
      <c r="N37" t="s">
        <v>105</v>
      </c>
    </row>
    <row r="38" spans="1:16" ht="15.6" x14ac:dyDescent="0.3">
      <c r="A38" s="3" t="s">
        <v>61</v>
      </c>
      <c r="B38" s="5">
        <v>25</v>
      </c>
      <c r="C38" s="7">
        <v>20</v>
      </c>
      <c r="D38" s="9">
        <v>0</v>
      </c>
      <c r="E38" s="11">
        <v>10</v>
      </c>
      <c r="F38" s="13">
        <v>0</v>
      </c>
      <c r="G38" s="15"/>
      <c r="H38" s="15"/>
      <c r="I38" s="21">
        <f t="shared" si="4"/>
        <v>30</v>
      </c>
      <c r="J38" s="15">
        <f t="shared" si="0"/>
        <v>30</v>
      </c>
      <c r="K38" s="21">
        <f t="shared" si="1"/>
        <v>30</v>
      </c>
      <c r="L38" s="15">
        <f t="shared" si="2"/>
        <v>30</v>
      </c>
      <c r="M38" s="33">
        <f t="shared" si="3"/>
        <v>30</v>
      </c>
      <c r="N38" t="s">
        <v>105</v>
      </c>
    </row>
    <row r="39" spans="1:16" ht="15.6" x14ac:dyDescent="0.3">
      <c r="A39" s="3" t="s">
        <v>62</v>
      </c>
      <c r="B39" s="5">
        <v>25</v>
      </c>
      <c r="C39" s="7">
        <v>20</v>
      </c>
      <c r="D39" s="9">
        <v>10</v>
      </c>
      <c r="E39" s="11">
        <v>0</v>
      </c>
      <c r="F39" s="13">
        <v>0</v>
      </c>
      <c r="G39" s="15"/>
      <c r="H39" s="15"/>
      <c r="I39" s="21">
        <f t="shared" si="4"/>
        <v>30</v>
      </c>
      <c r="J39" s="15">
        <f t="shared" si="0"/>
        <v>30</v>
      </c>
      <c r="K39" s="21">
        <f t="shared" si="1"/>
        <v>33</v>
      </c>
      <c r="L39" s="15">
        <f t="shared" si="2"/>
        <v>33</v>
      </c>
      <c r="M39" s="33">
        <f t="shared" si="3"/>
        <v>33</v>
      </c>
      <c r="N39" t="s">
        <v>105</v>
      </c>
    </row>
    <row r="40" spans="1:16" ht="15.6" x14ac:dyDescent="0.3">
      <c r="A40" s="3" t="s">
        <v>63</v>
      </c>
      <c r="B40" s="5">
        <v>10</v>
      </c>
      <c r="C40" s="7">
        <v>10</v>
      </c>
      <c r="D40" s="9">
        <v>30</v>
      </c>
      <c r="E40" s="11">
        <v>30</v>
      </c>
      <c r="F40" s="13">
        <v>0.3</v>
      </c>
      <c r="G40" s="18" t="s">
        <v>29</v>
      </c>
      <c r="H40" s="15"/>
      <c r="I40" s="21">
        <f t="shared" si="4"/>
        <v>11</v>
      </c>
      <c r="J40" s="15">
        <f t="shared" si="0"/>
        <v>14.3</v>
      </c>
      <c r="K40" s="21">
        <f t="shared" si="1"/>
        <v>14.3</v>
      </c>
      <c r="L40" s="15">
        <f t="shared" si="2"/>
        <v>18.59</v>
      </c>
      <c r="M40" s="33">
        <f t="shared" si="3"/>
        <v>18.59</v>
      </c>
      <c r="N40" t="s">
        <v>105</v>
      </c>
      <c r="O40" s="77" t="s">
        <v>156</v>
      </c>
      <c r="P40" s="78" t="s">
        <v>157</v>
      </c>
    </row>
    <row r="41" spans="1:16" ht="15.6" x14ac:dyDescent="0.3">
      <c r="A41" s="3" t="s">
        <v>64</v>
      </c>
      <c r="B41" s="5">
        <v>35</v>
      </c>
      <c r="C41" s="7">
        <v>35</v>
      </c>
      <c r="D41" s="9">
        <v>20</v>
      </c>
      <c r="E41" s="11">
        <v>10</v>
      </c>
      <c r="F41" s="13">
        <v>0.05</v>
      </c>
      <c r="G41" s="53" t="s">
        <v>52</v>
      </c>
      <c r="H41" s="54" t="s">
        <v>66</v>
      </c>
      <c r="I41" s="21">
        <f t="shared" si="4"/>
        <v>47.25</v>
      </c>
      <c r="J41" s="15">
        <f t="shared" si="0"/>
        <v>49.612500000000004</v>
      </c>
      <c r="K41" s="21">
        <f t="shared" si="1"/>
        <v>56.7</v>
      </c>
      <c r="L41" s="15">
        <f t="shared" si="2"/>
        <v>59.535000000000004</v>
      </c>
      <c r="M41" s="33">
        <f t="shared" si="3"/>
        <v>59.535000000000004</v>
      </c>
      <c r="N41" t="s">
        <v>105</v>
      </c>
    </row>
    <row r="42" spans="1:16" ht="15.6" x14ac:dyDescent="0.3">
      <c r="A42" s="3" t="s">
        <v>65</v>
      </c>
      <c r="B42" s="5">
        <v>40</v>
      </c>
      <c r="C42" s="7">
        <v>30</v>
      </c>
      <c r="D42" s="9">
        <v>0</v>
      </c>
      <c r="E42" s="11">
        <v>30</v>
      </c>
      <c r="F42" s="13">
        <v>0</v>
      </c>
      <c r="G42" s="53" t="s">
        <v>52</v>
      </c>
      <c r="H42" s="54" t="s">
        <v>66</v>
      </c>
      <c r="I42" s="21">
        <f t="shared" si="4"/>
        <v>52</v>
      </c>
      <c r="J42" s="15">
        <f t="shared" si="0"/>
        <v>52</v>
      </c>
      <c r="K42" s="21">
        <f t="shared" si="1"/>
        <v>52</v>
      </c>
      <c r="L42" s="15">
        <f t="shared" si="2"/>
        <v>52</v>
      </c>
      <c r="M42" s="33">
        <f t="shared" si="3"/>
        <v>52</v>
      </c>
      <c r="N42" t="s">
        <v>105</v>
      </c>
    </row>
    <row r="43" spans="1:16" ht="15.6" x14ac:dyDescent="0.3">
      <c r="A43" s="3" t="s">
        <v>70</v>
      </c>
      <c r="B43" s="5">
        <v>30</v>
      </c>
      <c r="C43" s="7">
        <v>50</v>
      </c>
      <c r="D43" s="9">
        <v>0</v>
      </c>
      <c r="E43" s="11">
        <v>0</v>
      </c>
      <c r="F43" s="13">
        <v>0</v>
      </c>
      <c r="G43" s="55" t="s">
        <v>75</v>
      </c>
      <c r="H43" s="15"/>
      <c r="I43" s="21">
        <f t="shared" si="4"/>
        <v>45</v>
      </c>
      <c r="J43" s="15">
        <f t="shared" si="0"/>
        <v>45</v>
      </c>
      <c r="K43" s="21">
        <f t="shared" si="1"/>
        <v>45</v>
      </c>
      <c r="L43" s="15">
        <f t="shared" si="2"/>
        <v>45</v>
      </c>
      <c r="M43" s="33">
        <f t="shared" si="3"/>
        <v>45</v>
      </c>
      <c r="N43" t="s">
        <v>105</v>
      </c>
    </row>
    <row r="44" spans="1:16" ht="15.6" x14ac:dyDescent="0.3">
      <c r="A44" s="3" t="s">
        <v>71</v>
      </c>
      <c r="B44" s="5">
        <v>25</v>
      </c>
      <c r="C44" s="7">
        <v>40</v>
      </c>
      <c r="D44" s="9">
        <v>50</v>
      </c>
      <c r="E44" s="11">
        <v>20</v>
      </c>
      <c r="F44" s="13">
        <v>0.5</v>
      </c>
      <c r="G44" s="16" t="s">
        <v>31</v>
      </c>
      <c r="H44" s="56" t="s">
        <v>67</v>
      </c>
      <c r="I44" s="21">
        <f t="shared" si="4"/>
        <v>35</v>
      </c>
      <c r="J44" s="15">
        <f t="shared" si="0"/>
        <v>52.5</v>
      </c>
      <c r="K44" s="21">
        <f t="shared" si="1"/>
        <v>52.5</v>
      </c>
      <c r="L44" s="15">
        <f t="shared" si="2"/>
        <v>78.75</v>
      </c>
      <c r="M44" s="33">
        <f t="shared" si="3"/>
        <v>78.75</v>
      </c>
      <c r="N44" t="s">
        <v>105</v>
      </c>
    </row>
    <row r="45" spans="1:16" ht="15.6" x14ac:dyDescent="0.3">
      <c r="A45" s="3" t="s">
        <v>72</v>
      </c>
      <c r="B45" s="5">
        <v>35</v>
      </c>
      <c r="C45" s="7">
        <v>35</v>
      </c>
      <c r="D45" s="9">
        <v>10</v>
      </c>
      <c r="E45" s="11">
        <v>0</v>
      </c>
      <c r="F45" s="13">
        <v>0</v>
      </c>
      <c r="G45" s="15"/>
      <c r="H45" s="54" t="s">
        <v>66</v>
      </c>
      <c r="I45" s="21">
        <f t="shared" si="4"/>
        <v>47.25</v>
      </c>
      <c r="J45" s="15">
        <f t="shared" si="0"/>
        <v>47.25</v>
      </c>
      <c r="K45" s="21">
        <f t="shared" si="1"/>
        <v>51.975000000000001</v>
      </c>
      <c r="L45" s="15">
        <f t="shared" si="2"/>
        <v>51.975000000000001</v>
      </c>
      <c r="M45" s="33">
        <f t="shared" si="3"/>
        <v>51.975000000000001</v>
      </c>
      <c r="N45" t="s">
        <v>105</v>
      </c>
    </row>
    <row r="46" spans="1:16" ht="15.6" x14ac:dyDescent="0.3">
      <c r="A46" s="3" t="s">
        <v>73</v>
      </c>
      <c r="B46" s="5">
        <v>30</v>
      </c>
      <c r="C46" s="7">
        <v>40</v>
      </c>
      <c r="D46" s="9">
        <v>0</v>
      </c>
      <c r="E46" s="11">
        <v>0</v>
      </c>
      <c r="F46" s="13">
        <v>0</v>
      </c>
      <c r="G46" s="19" t="s">
        <v>38</v>
      </c>
      <c r="H46" s="15"/>
      <c r="I46" s="21">
        <f t="shared" si="4"/>
        <v>42</v>
      </c>
      <c r="J46" s="15">
        <f t="shared" si="0"/>
        <v>42</v>
      </c>
      <c r="K46" s="21">
        <f t="shared" si="1"/>
        <v>42</v>
      </c>
      <c r="L46" s="15">
        <f t="shared" si="2"/>
        <v>42</v>
      </c>
      <c r="M46" s="33">
        <f t="shared" si="3"/>
        <v>42</v>
      </c>
      <c r="N46" t="s">
        <v>105</v>
      </c>
    </row>
    <row r="47" spans="1:16" ht="15.6" x14ac:dyDescent="0.3">
      <c r="A47" s="3" t="s">
        <v>74</v>
      </c>
      <c r="B47" s="5">
        <v>50</v>
      </c>
      <c r="C47" s="7">
        <v>35</v>
      </c>
      <c r="D47" s="9">
        <v>20</v>
      </c>
      <c r="E47" s="11">
        <v>15</v>
      </c>
      <c r="F47" s="13">
        <v>0</v>
      </c>
      <c r="G47" s="15"/>
      <c r="H47" s="56" t="s">
        <v>67</v>
      </c>
      <c r="I47" s="21">
        <f t="shared" si="4"/>
        <v>67.5</v>
      </c>
      <c r="J47" s="15">
        <f t="shared" si="0"/>
        <v>67.5</v>
      </c>
      <c r="K47" s="21">
        <f t="shared" si="1"/>
        <v>81</v>
      </c>
      <c r="L47" s="15">
        <f t="shared" si="2"/>
        <v>81</v>
      </c>
      <c r="M47" s="33">
        <f t="shared" si="3"/>
        <v>81</v>
      </c>
      <c r="N47" t="s">
        <v>105</v>
      </c>
    </row>
    <row r="48" spans="1:16" ht="15.6" x14ac:dyDescent="0.3">
      <c r="A48" s="3" t="s">
        <v>76</v>
      </c>
      <c r="B48" s="5">
        <v>30</v>
      </c>
      <c r="C48" s="7">
        <v>25</v>
      </c>
      <c r="D48" s="9">
        <v>40</v>
      </c>
      <c r="E48" s="11">
        <v>10</v>
      </c>
      <c r="F48" s="13">
        <v>0</v>
      </c>
      <c r="G48" s="15"/>
      <c r="H48" s="57" t="s">
        <v>89</v>
      </c>
      <c r="I48" s="21">
        <f t="shared" si="4"/>
        <v>37.5</v>
      </c>
      <c r="J48" s="15">
        <f t="shared" si="0"/>
        <v>37.5</v>
      </c>
      <c r="K48" s="21">
        <f t="shared" si="1"/>
        <v>52.5</v>
      </c>
      <c r="L48" s="15">
        <f t="shared" si="2"/>
        <v>52.5</v>
      </c>
      <c r="M48" s="33">
        <f t="shared" si="3"/>
        <v>52.5</v>
      </c>
      <c r="N48" t="s">
        <v>105</v>
      </c>
    </row>
    <row r="49" spans="1:16" ht="15.6" x14ac:dyDescent="0.3">
      <c r="A49" s="3" t="s">
        <v>77</v>
      </c>
      <c r="B49" s="5">
        <v>45</v>
      </c>
      <c r="C49" s="7">
        <v>30</v>
      </c>
      <c r="D49" s="9">
        <v>20</v>
      </c>
      <c r="E49" s="11">
        <v>0</v>
      </c>
      <c r="F49" s="13">
        <v>0</v>
      </c>
      <c r="G49" s="15"/>
      <c r="H49" s="57" t="s">
        <v>89</v>
      </c>
      <c r="I49" s="21">
        <f t="shared" si="4"/>
        <v>58.5</v>
      </c>
      <c r="J49" s="15">
        <f t="shared" si="0"/>
        <v>58.5</v>
      </c>
      <c r="K49" s="21">
        <f t="shared" si="1"/>
        <v>70.2</v>
      </c>
      <c r="L49" s="15">
        <f t="shared" si="2"/>
        <v>70.2</v>
      </c>
      <c r="M49" s="33">
        <f t="shared" si="3"/>
        <v>70.2</v>
      </c>
      <c r="N49" t="s">
        <v>105</v>
      </c>
    </row>
    <row r="50" spans="1:16" ht="15.6" x14ac:dyDescent="0.3">
      <c r="A50" s="3" t="s">
        <v>78</v>
      </c>
      <c r="B50" s="5">
        <v>50</v>
      </c>
      <c r="C50" s="7">
        <v>30</v>
      </c>
      <c r="D50" s="9">
        <v>25</v>
      </c>
      <c r="E50" s="11">
        <v>20</v>
      </c>
      <c r="F50" s="13">
        <v>0.05</v>
      </c>
      <c r="G50" s="55" t="s">
        <v>75</v>
      </c>
      <c r="H50" s="58" t="s">
        <v>79</v>
      </c>
      <c r="I50" s="21">
        <f t="shared" si="4"/>
        <v>65</v>
      </c>
      <c r="J50" s="15">
        <f t="shared" si="0"/>
        <v>68.25</v>
      </c>
      <c r="K50" s="21">
        <f t="shared" si="1"/>
        <v>81.25</v>
      </c>
      <c r="L50" s="15">
        <f t="shared" si="2"/>
        <v>85.3125</v>
      </c>
      <c r="M50" s="33">
        <f t="shared" si="3"/>
        <v>85.3125</v>
      </c>
      <c r="N50" t="s">
        <v>105</v>
      </c>
    </row>
    <row r="51" spans="1:16" ht="15.6" x14ac:dyDescent="0.3">
      <c r="A51" s="3" t="s">
        <v>80</v>
      </c>
      <c r="B51" s="5">
        <v>30</v>
      </c>
      <c r="C51" s="7">
        <v>30</v>
      </c>
      <c r="D51" s="9">
        <v>50</v>
      </c>
      <c r="E51" s="11">
        <v>20</v>
      </c>
      <c r="F51" s="13">
        <v>0</v>
      </c>
      <c r="G51" s="59" t="s">
        <v>81</v>
      </c>
      <c r="H51" s="54" t="s">
        <v>66</v>
      </c>
      <c r="I51" s="21">
        <f t="shared" si="4"/>
        <v>39</v>
      </c>
      <c r="J51" s="15">
        <f t="shared" si="0"/>
        <v>39</v>
      </c>
      <c r="K51" s="21">
        <f t="shared" si="1"/>
        <v>58.5</v>
      </c>
      <c r="L51" s="15">
        <f t="shared" si="2"/>
        <v>58.5</v>
      </c>
      <c r="M51" s="61">
        <f t="shared" si="3"/>
        <v>58.5</v>
      </c>
      <c r="N51" t="s">
        <v>105</v>
      </c>
    </row>
    <row r="52" spans="1:16" ht="15.6" x14ac:dyDescent="0.3">
      <c r="A52" s="3" t="s">
        <v>82</v>
      </c>
      <c r="B52" s="5">
        <v>50</v>
      </c>
      <c r="C52" s="7">
        <v>40</v>
      </c>
      <c r="D52" s="9">
        <v>20</v>
      </c>
      <c r="E52" s="11">
        <v>0</v>
      </c>
      <c r="F52" s="13">
        <v>0</v>
      </c>
      <c r="G52" s="16" t="s">
        <v>31</v>
      </c>
      <c r="H52" s="54" t="s">
        <v>66</v>
      </c>
      <c r="I52" s="21">
        <f t="shared" si="4"/>
        <v>70</v>
      </c>
      <c r="J52" s="15">
        <f t="shared" si="0"/>
        <v>70</v>
      </c>
      <c r="K52" s="21">
        <f t="shared" si="1"/>
        <v>84</v>
      </c>
      <c r="L52" s="15">
        <f t="shared" si="2"/>
        <v>84</v>
      </c>
      <c r="M52" s="61">
        <f t="shared" si="3"/>
        <v>84</v>
      </c>
      <c r="N52" t="s">
        <v>105</v>
      </c>
    </row>
    <row r="53" spans="1:16" ht="15.6" x14ac:dyDescent="0.3">
      <c r="A53" s="3" t="s">
        <v>83</v>
      </c>
      <c r="B53" s="5">
        <v>50</v>
      </c>
      <c r="C53" s="7">
        <v>30</v>
      </c>
      <c r="D53" s="9">
        <v>0</v>
      </c>
      <c r="E53" s="11">
        <v>0</v>
      </c>
      <c r="F53" s="13">
        <v>0.2</v>
      </c>
      <c r="G53" s="53" t="s">
        <v>52</v>
      </c>
      <c r="H53" s="52" t="s">
        <v>85</v>
      </c>
      <c r="I53" s="21">
        <f t="shared" si="4"/>
        <v>65</v>
      </c>
      <c r="J53" s="15">
        <f t="shared" si="0"/>
        <v>78</v>
      </c>
      <c r="K53" s="21">
        <f t="shared" si="1"/>
        <v>65</v>
      </c>
      <c r="L53" s="15">
        <f t="shared" si="2"/>
        <v>78</v>
      </c>
      <c r="M53" s="61">
        <f t="shared" si="3"/>
        <v>78</v>
      </c>
      <c r="N53" t="s">
        <v>105</v>
      </c>
    </row>
    <row r="54" spans="1:16" ht="15.6" x14ac:dyDescent="0.3">
      <c r="A54" s="3" t="s">
        <v>86</v>
      </c>
      <c r="B54" s="5">
        <v>40</v>
      </c>
      <c r="C54" s="7">
        <v>60</v>
      </c>
      <c r="D54" s="9">
        <v>0</v>
      </c>
      <c r="E54" s="11">
        <v>15</v>
      </c>
      <c r="F54" s="13">
        <v>0</v>
      </c>
      <c r="G54" s="52" t="s">
        <v>51</v>
      </c>
      <c r="H54" s="60" t="s">
        <v>84</v>
      </c>
      <c r="I54" s="21">
        <f t="shared" si="4"/>
        <v>64</v>
      </c>
      <c r="J54" s="15">
        <f t="shared" si="0"/>
        <v>64</v>
      </c>
      <c r="K54" s="21">
        <f t="shared" si="1"/>
        <v>64</v>
      </c>
      <c r="L54" s="15">
        <f t="shared" si="2"/>
        <v>64</v>
      </c>
      <c r="M54" s="61">
        <f t="shared" si="3"/>
        <v>64</v>
      </c>
      <c r="N54" t="s">
        <v>105</v>
      </c>
      <c r="O54" s="77" t="s">
        <v>175</v>
      </c>
      <c r="P54" s="78" t="s">
        <v>176</v>
      </c>
    </row>
    <row r="55" spans="1:16" ht="15.6" x14ac:dyDescent="0.3">
      <c r="A55" s="3" t="s">
        <v>87</v>
      </c>
      <c r="B55" s="5">
        <v>55</v>
      </c>
      <c r="C55" s="7">
        <v>30</v>
      </c>
      <c r="D55" s="9">
        <v>0</v>
      </c>
      <c r="E55" s="11">
        <v>10</v>
      </c>
      <c r="F55" s="13">
        <v>0</v>
      </c>
      <c r="G55" s="52" t="s">
        <v>51</v>
      </c>
      <c r="H55" s="60" t="s">
        <v>84</v>
      </c>
      <c r="I55" s="21">
        <f t="shared" si="4"/>
        <v>71.5</v>
      </c>
      <c r="J55" s="15">
        <f t="shared" si="0"/>
        <v>71.5</v>
      </c>
      <c r="K55" s="21">
        <f t="shared" si="1"/>
        <v>71.5</v>
      </c>
      <c r="L55" s="15">
        <f t="shared" si="2"/>
        <v>71.5</v>
      </c>
      <c r="M55" s="61">
        <f t="shared" si="3"/>
        <v>71.5</v>
      </c>
      <c r="N55" t="s">
        <v>105</v>
      </c>
    </row>
    <row r="56" spans="1:16" ht="15.6" x14ac:dyDescent="0.3">
      <c r="A56" s="3" t="s">
        <v>88</v>
      </c>
      <c r="B56" s="5">
        <v>45</v>
      </c>
      <c r="C56" s="7">
        <v>70</v>
      </c>
      <c r="D56" s="9">
        <v>0</v>
      </c>
      <c r="E56" s="11">
        <v>0</v>
      </c>
      <c r="F56" s="13">
        <v>0</v>
      </c>
      <c r="G56" s="15"/>
      <c r="H56" s="57" t="s">
        <v>89</v>
      </c>
      <c r="I56" s="21">
        <f t="shared" si="4"/>
        <v>76.5</v>
      </c>
      <c r="J56" s="15">
        <f t="shared" si="0"/>
        <v>76.5</v>
      </c>
      <c r="K56" s="21">
        <f t="shared" si="1"/>
        <v>76.5</v>
      </c>
      <c r="L56" s="15">
        <f t="shared" si="2"/>
        <v>76.5</v>
      </c>
      <c r="M56" s="61">
        <f t="shared" si="3"/>
        <v>76.5</v>
      </c>
      <c r="N56" t="s">
        <v>105</v>
      </c>
    </row>
    <row r="57" spans="1:16" ht="15.6" x14ac:dyDescent="0.3">
      <c r="A57" s="3" t="s">
        <v>90</v>
      </c>
      <c r="B57" s="5">
        <v>55</v>
      </c>
      <c r="C57" s="7">
        <v>40</v>
      </c>
      <c r="D57" s="9">
        <v>0</v>
      </c>
      <c r="E57" s="11">
        <v>0</v>
      </c>
      <c r="F57" s="13">
        <v>0</v>
      </c>
      <c r="G57" s="19" t="s">
        <v>38</v>
      </c>
      <c r="H57" s="15"/>
      <c r="I57" s="21">
        <f t="shared" si="4"/>
        <v>77</v>
      </c>
      <c r="J57" s="15">
        <f t="shared" si="0"/>
        <v>77</v>
      </c>
      <c r="K57" s="21">
        <f t="shared" si="1"/>
        <v>77</v>
      </c>
      <c r="L57" s="15">
        <f t="shared" si="2"/>
        <v>77</v>
      </c>
      <c r="M57" s="61">
        <f t="shared" si="3"/>
        <v>77</v>
      </c>
      <c r="N57" t="s">
        <v>105</v>
      </c>
    </row>
    <row r="58" spans="1:16" ht="15.6" x14ac:dyDescent="0.3">
      <c r="A58" s="3" t="s">
        <v>91</v>
      </c>
      <c r="B58" s="5">
        <v>30</v>
      </c>
      <c r="C58" s="7">
        <v>30</v>
      </c>
      <c r="D58" s="9">
        <v>60</v>
      </c>
      <c r="E58" s="11">
        <v>40</v>
      </c>
      <c r="F58" s="13">
        <v>0.05</v>
      </c>
      <c r="G58" s="53" t="s">
        <v>52</v>
      </c>
      <c r="H58" s="52" t="s">
        <v>85</v>
      </c>
      <c r="I58" s="21">
        <f t="shared" si="4"/>
        <v>39</v>
      </c>
      <c r="J58" s="15">
        <f t="shared" si="0"/>
        <v>40.950000000000003</v>
      </c>
      <c r="K58" s="21">
        <f t="shared" si="1"/>
        <v>62.4</v>
      </c>
      <c r="L58" s="15">
        <f t="shared" si="2"/>
        <v>65.52</v>
      </c>
      <c r="M58" s="61">
        <f t="shared" si="3"/>
        <v>65.52</v>
      </c>
      <c r="N58" t="s">
        <v>105</v>
      </c>
    </row>
    <row r="59" spans="1:16" ht="15.6" x14ac:dyDescent="0.3">
      <c r="A59" s="3" t="s">
        <v>92</v>
      </c>
      <c r="B59" s="5">
        <v>40</v>
      </c>
      <c r="C59" s="7">
        <v>25</v>
      </c>
      <c r="D59" s="9">
        <v>20</v>
      </c>
      <c r="E59" s="11">
        <v>0</v>
      </c>
      <c r="F59" s="13">
        <v>0</v>
      </c>
      <c r="G59" s="17" t="s">
        <v>30</v>
      </c>
      <c r="H59" s="15"/>
      <c r="I59" s="21">
        <f t="shared" si="4"/>
        <v>50</v>
      </c>
      <c r="J59" s="15">
        <f t="shared" si="0"/>
        <v>50</v>
      </c>
      <c r="K59" s="21">
        <f t="shared" si="1"/>
        <v>60</v>
      </c>
      <c r="L59" s="15">
        <f t="shared" si="2"/>
        <v>60</v>
      </c>
      <c r="M59" s="61">
        <f t="shared" si="3"/>
        <v>60</v>
      </c>
      <c r="N59" t="s">
        <v>105</v>
      </c>
    </row>
    <row r="60" spans="1:16" ht="15.6" x14ac:dyDescent="0.3">
      <c r="A60" s="3" t="s">
        <v>93</v>
      </c>
      <c r="B60" s="5">
        <v>35</v>
      </c>
      <c r="C60" s="7">
        <v>35</v>
      </c>
      <c r="D60" s="9">
        <v>20</v>
      </c>
      <c r="E60" s="11">
        <v>20</v>
      </c>
      <c r="F60" s="13">
        <v>0.15</v>
      </c>
      <c r="G60" s="17" t="s">
        <v>30</v>
      </c>
      <c r="H60" s="60" t="s">
        <v>84</v>
      </c>
      <c r="I60" s="21">
        <f t="shared" si="4"/>
        <v>47.25</v>
      </c>
      <c r="J60" s="15">
        <f t="shared" si="0"/>
        <v>54.337499999999999</v>
      </c>
      <c r="K60" s="21">
        <f t="shared" si="1"/>
        <v>56.7</v>
      </c>
      <c r="L60" s="15">
        <f t="shared" si="2"/>
        <v>65.204999999999998</v>
      </c>
      <c r="M60" s="61">
        <f t="shared" si="3"/>
        <v>65.204999999999998</v>
      </c>
      <c r="N60" t="s">
        <v>105</v>
      </c>
    </row>
    <row r="61" spans="1:16" ht="15.6" x14ac:dyDescent="0.3">
      <c r="A61" s="3" t="s">
        <v>94</v>
      </c>
      <c r="B61" s="5">
        <v>20</v>
      </c>
      <c r="C61" s="7">
        <v>45</v>
      </c>
      <c r="D61" s="9">
        <v>40</v>
      </c>
      <c r="E61" s="11">
        <v>25</v>
      </c>
      <c r="F61" s="13">
        <v>0</v>
      </c>
      <c r="G61" s="17" t="s">
        <v>30</v>
      </c>
      <c r="H61" s="15"/>
      <c r="I61" s="21">
        <f t="shared" si="4"/>
        <v>29</v>
      </c>
      <c r="J61" s="15">
        <f t="shared" si="0"/>
        <v>29</v>
      </c>
      <c r="K61" s="21">
        <f t="shared" si="1"/>
        <v>40.6</v>
      </c>
      <c r="L61" s="15">
        <f t="shared" si="2"/>
        <v>40.6</v>
      </c>
      <c r="M61" s="61">
        <f t="shared" si="3"/>
        <v>40.6</v>
      </c>
      <c r="N61" t="s">
        <v>105</v>
      </c>
    </row>
    <row r="62" spans="1:16" ht="15.6" x14ac:dyDescent="0.3">
      <c r="A62" s="3" t="s">
        <v>95</v>
      </c>
      <c r="B62" s="5">
        <v>25</v>
      </c>
      <c r="C62" s="7">
        <v>30</v>
      </c>
      <c r="D62" s="9">
        <v>70</v>
      </c>
      <c r="E62" s="11">
        <v>20</v>
      </c>
      <c r="F62" s="13">
        <v>0.4</v>
      </c>
      <c r="G62" s="18" t="s">
        <v>29</v>
      </c>
      <c r="H62" s="15"/>
      <c r="I62" s="21">
        <f t="shared" si="4"/>
        <v>32.5</v>
      </c>
      <c r="J62" s="15">
        <f t="shared" si="0"/>
        <v>45.5</v>
      </c>
      <c r="K62" s="21">
        <f t="shared" si="1"/>
        <v>55.25</v>
      </c>
      <c r="L62" s="15">
        <f t="shared" si="2"/>
        <v>77.349999999999994</v>
      </c>
      <c r="M62" s="61">
        <f t="shared" si="3"/>
        <v>77.349999999999994</v>
      </c>
      <c r="N62" t="s">
        <v>105</v>
      </c>
    </row>
    <row r="63" spans="1:16" ht="15.6" x14ac:dyDescent="0.3">
      <c r="A63" s="3" t="s">
        <v>96</v>
      </c>
      <c r="B63" s="5">
        <v>40</v>
      </c>
      <c r="C63" s="7">
        <v>40</v>
      </c>
      <c r="D63" s="9">
        <v>30</v>
      </c>
      <c r="E63" s="11">
        <v>0</v>
      </c>
      <c r="F63" s="13">
        <v>0.1</v>
      </c>
      <c r="G63" s="16" t="s">
        <v>31</v>
      </c>
      <c r="H63" s="15"/>
      <c r="I63" s="21">
        <f t="shared" si="4"/>
        <v>56</v>
      </c>
      <c r="J63" s="15">
        <f t="shared" si="0"/>
        <v>61.600000000000009</v>
      </c>
      <c r="K63" s="21">
        <f t="shared" ref="K63:K90" si="5">I63 + (I63 * D63 / 100)</f>
        <v>72.8</v>
      </c>
      <c r="L63" s="15">
        <f t="shared" si="2"/>
        <v>80.08</v>
      </c>
      <c r="M63" s="61">
        <f t="shared" si="3"/>
        <v>80.08</v>
      </c>
      <c r="N63" t="s">
        <v>105</v>
      </c>
    </row>
    <row r="64" spans="1:16" ht="15.6" x14ac:dyDescent="0.3">
      <c r="A64" s="3" t="s">
        <v>97</v>
      </c>
      <c r="B64" s="5">
        <v>30</v>
      </c>
      <c r="C64" s="7">
        <v>50</v>
      </c>
      <c r="D64" s="9">
        <v>20</v>
      </c>
      <c r="E64" s="11">
        <v>0</v>
      </c>
      <c r="F64" s="13">
        <v>0.1</v>
      </c>
      <c r="G64" s="17" t="s">
        <v>30</v>
      </c>
      <c r="H64" s="15"/>
      <c r="I64" s="21">
        <f t="shared" si="4"/>
        <v>45</v>
      </c>
      <c r="J64" s="15">
        <f t="shared" si="0"/>
        <v>49.500000000000007</v>
      </c>
      <c r="K64" s="21">
        <f t="shared" si="5"/>
        <v>54</v>
      </c>
      <c r="L64" s="15">
        <f t="shared" si="2"/>
        <v>59.400000000000006</v>
      </c>
      <c r="M64" s="61">
        <f t="shared" si="3"/>
        <v>59.400000000000006</v>
      </c>
    </row>
    <row r="65" spans="1:13" ht="15.6" x14ac:dyDescent="0.3">
      <c r="A65" s="3" t="s">
        <v>98</v>
      </c>
      <c r="B65" s="5">
        <v>50</v>
      </c>
      <c r="C65" s="7">
        <v>20</v>
      </c>
      <c r="D65" s="9">
        <v>25</v>
      </c>
      <c r="E65" s="11">
        <v>0</v>
      </c>
      <c r="F65" s="13">
        <v>0</v>
      </c>
      <c r="G65" s="15"/>
      <c r="H65" s="56" t="s">
        <v>67</v>
      </c>
      <c r="I65" s="21">
        <f t="shared" si="4"/>
        <v>60</v>
      </c>
      <c r="J65" s="15">
        <f t="shared" si="0"/>
        <v>60</v>
      </c>
      <c r="K65" s="21">
        <f t="shared" si="5"/>
        <v>75</v>
      </c>
      <c r="L65" s="15">
        <f t="shared" si="2"/>
        <v>75</v>
      </c>
      <c r="M65" s="61">
        <f t="shared" si="3"/>
        <v>75</v>
      </c>
    </row>
    <row r="66" spans="1:13" ht="15.6" x14ac:dyDescent="0.3">
      <c r="A66" s="3" t="s">
        <v>99</v>
      </c>
      <c r="B66" s="5">
        <v>25</v>
      </c>
      <c r="C66" s="7">
        <v>50</v>
      </c>
      <c r="D66" s="9">
        <v>40</v>
      </c>
      <c r="E66" s="11">
        <v>20</v>
      </c>
      <c r="F66" s="13">
        <v>0.2</v>
      </c>
      <c r="G66" s="51" t="s">
        <v>50</v>
      </c>
      <c r="H66" s="15"/>
      <c r="I66" s="21">
        <f t="shared" si="4"/>
        <v>37.5</v>
      </c>
      <c r="J66" s="15">
        <f t="shared" si="0"/>
        <v>45</v>
      </c>
      <c r="K66" s="21">
        <f t="shared" si="5"/>
        <v>52.5</v>
      </c>
      <c r="L66" s="15">
        <f t="shared" si="2"/>
        <v>63</v>
      </c>
      <c r="M66" s="61">
        <f t="shared" si="3"/>
        <v>63</v>
      </c>
    </row>
    <row r="67" spans="1:13" ht="15.6" x14ac:dyDescent="0.3">
      <c r="A67" s="3" t="s">
        <v>100</v>
      </c>
      <c r="B67" s="5">
        <v>40</v>
      </c>
      <c r="C67" s="7">
        <v>25</v>
      </c>
      <c r="D67" s="9">
        <v>20</v>
      </c>
      <c r="E67" s="11">
        <v>40</v>
      </c>
      <c r="F67" s="13">
        <v>0.1</v>
      </c>
      <c r="G67" s="51" t="s">
        <v>50</v>
      </c>
      <c r="H67" s="15"/>
      <c r="I67" s="21">
        <f t="shared" si="4"/>
        <v>50</v>
      </c>
      <c r="J67" s="15">
        <f t="shared" si="0"/>
        <v>55.000000000000007</v>
      </c>
      <c r="K67" s="21">
        <f t="shared" si="5"/>
        <v>60</v>
      </c>
      <c r="L67" s="15">
        <f t="shared" si="2"/>
        <v>66</v>
      </c>
      <c r="M67" s="61">
        <f t="shared" si="3"/>
        <v>66</v>
      </c>
    </row>
    <row r="68" spans="1:13" ht="15.6" x14ac:dyDescent="0.3">
      <c r="A68" s="3" t="s">
        <v>101</v>
      </c>
      <c r="B68" s="5">
        <v>30</v>
      </c>
      <c r="C68" s="7">
        <v>25</v>
      </c>
      <c r="D68" s="9">
        <v>40</v>
      </c>
      <c r="E68" s="11">
        <v>65</v>
      </c>
      <c r="F68" s="13">
        <v>0.5</v>
      </c>
      <c r="G68" s="51" t="s">
        <v>50</v>
      </c>
      <c r="H68" s="56" t="s">
        <v>67</v>
      </c>
      <c r="I68" s="21">
        <f t="shared" si="4"/>
        <v>37.5</v>
      </c>
      <c r="J68" s="15">
        <f t="shared" si="0"/>
        <v>56.25</v>
      </c>
      <c r="K68" s="21">
        <f t="shared" si="5"/>
        <v>52.5</v>
      </c>
      <c r="L68" s="15">
        <f t="shared" si="2"/>
        <v>78.75</v>
      </c>
      <c r="M68" s="61">
        <f t="shared" si="3"/>
        <v>78.75</v>
      </c>
    </row>
    <row r="69" spans="1:13" ht="15.6" x14ac:dyDescent="0.3">
      <c r="A69" s="3" t="s">
        <v>102</v>
      </c>
      <c r="B69" s="5">
        <v>50</v>
      </c>
      <c r="C69" s="7">
        <v>40</v>
      </c>
      <c r="D69" s="9">
        <v>25</v>
      </c>
      <c r="E69" s="11">
        <v>30</v>
      </c>
      <c r="F69" s="13">
        <v>0</v>
      </c>
      <c r="G69" s="62" t="s">
        <v>103</v>
      </c>
      <c r="H69" s="56" t="s">
        <v>67</v>
      </c>
      <c r="I69" s="21">
        <f t="shared" si="4"/>
        <v>70</v>
      </c>
      <c r="J69" s="15">
        <f t="shared" si="0"/>
        <v>70</v>
      </c>
      <c r="K69" s="21">
        <f t="shared" si="5"/>
        <v>87.5</v>
      </c>
      <c r="L69" s="15">
        <f t="shared" si="2"/>
        <v>87.5</v>
      </c>
      <c r="M69" s="61">
        <f t="shared" si="3"/>
        <v>87.5</v>
      </c>
    </row>
    <row r="70" spans="1:13" ht="15.6" x14ac:dyDescent="0.3">
      <c r="A70" s="3" t="s">
        <v>104</v>
      </c>
      <c r="B70" s="5">
        <v>40</v>
      </c>
      <c r="C70" s="7">
        <v>30</v>
      </c>
      <c r="D70" s="9">
        <v>10</v>
      </c>
      <c r="E70" s="11">
        <v>0</v>
      </c>
      <c r="F70" s="13">
        <v>0</v>
      </c>
      <c r="G70" s="52" t="s">
        <v>51</v>
      </c>
      <c r="H70" s="60" t="s">
        <v>84</v>
      </c>
      <c r="I70" s="21">
        <f t="shared" si="4"/>
        <v>52</v>
      </c>
      <c r="J70" s="15">
        <f t="shared" si="0"/>
        <v>52</v>
      </c>
      <c r="K70" s="21">
        <f t="shared" si="5"/>
        <v>57.2</v>
      </c>
      <c r="L70" s="15">
        <f t="shared" si="2"/>
        <v>57.2</v>
      </c>
      <c r="M70" s="61">
        <f t="shared" si="3"/>
        <v>57.2</v>
      </c>
    </row>
    <row r="71" spans="1:13" ht="15.6" x14ac:dyDescent="0.3">
      <c r="A71" s="63" t="s">
        <v>112</v>
      </c>
      <c r="B71" s="64">
        <v>10</v>
      </c>
      <c r="C71" s="65">
        <v>10</v>
      </c>
      <c r="D71" s="67">
        <v>0</v>
      </c>
      <c r="E71" s="68">
        <v>0</v>
      </c>
      <c r="F71" s="69">
        <v>0</v>
      </c>
      <c r="I71" s="66">
        <f t="shared" si="4"/>
        <v>11</v>
      </c>
      <c r="J71" s="70">
        <f t="shared" si="0"/>
        <v>11</v>
      </c>
      <c r="K71" s="66">
        <f t="shared" si="5"/>
        <v>11</v>
      </c>
      <c r="L71" s="70">
        <f t="shared" si="2"/>
        <v>11</v>
      </c>
      <c r="M71" s="71">
        <f t="shared" si="3"/>
        <v>11</v>
      </c>
    </row>
    <row r="72" spans="1:13" ht="15.6" x14ac:dyDescent="0.3">
      <c r="A72" s="63" t="s">
        <v>113</v>
      </c>
      <c r="B72" s="64">
        <v>15</v>
      </c>
      <c r="C72" s="65">
        <v>10</v>
      </c>
      <c r="D72" s="67">
        <v>0</v>
      </c>
      <c r="E72" s="68">
        <v>0</v>
      </c>
      <c r="F72" s="69">
        <v>0</v>
      </c>
      <c r="I72" s="66">
        <f t="shared" si="4"/>
        <v>16.5</v>
      </c>
      <c r="J72" s="70">
        <f t="shared" si="0"/>
        <v>16.5</v>
      </c>
      <c r="K72" s="66">
        <f t="shared" si="5"/>
        <v>16.5</v>
      </c>
      <c r="L72" s="70">
        <f t="shared" si="2"/>
        <v>16.5</v>
      </c>
      <c r="M72" s="71">
        <f t="shared" si="3"/>
        <v>16.5</v>
      </c>
    </row>
    <row r="73" spans="1:13" ht="15.6" x14ac:dyDescent="0.3">
      <c r="A73" s="63" t="s">
        <v>114</v>
      </c>
      <c r="B73" s="64">
        <v>8</v>
      </c>
      <c r="C73" s="65">
        <v>5</v>
      </c>
      <c r="D73" s="67">
        <v>0</v>
      </c>
      <c r="E73" s="68">
        <v>0</v>
      </c>
      <c r="F73" s="69">
        <v>0.5</v>
      </c>
      <c r="I73" s="66">
        <f t="shared" si="4"/>
        <v>8.4</v>
      </c>
      <c r="J73" s="70">
        <f t="shared" si="0"/>
        <v>12.600000000000001</v>
      </c>
      <c r="K73" s="66">
        <f t="shared" si="5"/>
        <v>8.4</v>
      </c>
      <c r="L73" s="70">
        <f t="shared" si="2"/>
        <v>12.600000000000001</v>
      </c>
      <c r="M73" s="71">
        <f t="shared" si="3"/>
        <v>12.600000000000001</v>
      </c>
    </row>
    <row r="74" spans="1:13" ht="15.6" x14ac:dyDescent="0.3">
      <c r="A74" s="63" t="s">
        <v>115</v>
      </c>
      <c r="B74" s="64">
        <v>10</v>
      </c>
      <c r="C74" s="65">
        <v>10</v>
      </c>
      <c r="D74" s="67">
        <v>0</v>
      </c>
      <c r="E74" s="68">
        <v>0</v>
      </c>
      <c r="F74" s="69">
        <v>0</v>
      </c>
      <c r="G74" s="22" t="s">
        <v>30</v>
      </c>
      <c r="I74" s="66">
        <f t="shared" si="4"/>
        <v>11</v>
      </c>
      <c r="J74" s="70">
        <f t="shared" si="0"/>
        <v>11</v>
      </c>
      <c r="K74" s="66">
        <f t="shared" si="5"/>
        <v>11</v>
      </c>
      <c r="L74" s="70">
        <f t="shared" si="2"/>
        <v>11</v>
      </c>
      <c r="M74" s="71">
        <f t="shared" si="3"/>
        <v>11</v>
      </c>
    </row>
    <row r="75" spans="1:13" ht="15.6" x14ac:dyDescent="0.3">
      <c r="A75" s="63" t="s">
        <v>116</v>
      </c>
      <c r="B75" s="64">
        <v>10</v>
      </c>
      <c r="C75" s="65">
        <v>10</v>
      </c>
      <c r="D75" s="67">
        <v>0</v>
      </c>
      <c r="E75" s="68">
        <v>0</v>
      </c>
      <c r="F75" s="69">
        <v>0</v>
      </c>
      <c r="G75" s="27" t="s">
        <v>38</v>
      </c>
      <c r="I75" s="66">
        <f t="shared" si="4"/>
        <v>11</v>
      </c>
      <c r="J75" s="70">
        <f t="shared" si="0"/>
        <v>11</v>
      </c>
      <c r="K75" s="66">
        <f t="shared" si="5"/>
        <v>11</v>
      </c>
      <c r="L75" s="70">
        <f t="shared" si="2"/>
        <v>11</v>
      </c>
      <c r="M75" s="71">
        <f t="shared" si="3"/>
        <v>11</v>
      </c>
    </row>
    <row r="76" spans="1:13" ht="15.6" x14ac:dyDescent="0.3">
      <c r="A76" s="63" t="s">
        <v>117</v>
      </c>
      <c r="B76" s="64">
        <v>10</v>
      </c>
      <c r="C76" s="65">
        <v>15</v>
      </c>
      <c r="D76" s="67">
        <v>5</v>
      </c>
      <c r="E76" s="68">
        <v>0</v>
      </c>
      <c r="F76" s="69">
        <v>0.5</v>
      </c>
      <c r="G76" s="35" t="s">
        <v>52</v>
      </c>
      <c r="I76" s="66">
        <f t="shared" si="4"/>
        <v>11.5</v>
      </c>
      <c r="J76" s="70">
        <f t="shared" si="0"/>
        <v>17.25</v>
      </c>
      <c r="K76" s="66">
        <f t="shared" si="5"/>
        <v>12.074999999999999</v>
      </c>
      <c r="L76" s="70">
        <f t="shared" si="2"/>
        <v>18.112499999999997</v>
      </c>
      <c r="M76" s="71">
        <f t="shared" si="3"/>
        <v>18.112499999999997</v>
      </c>
    </row>
    <row r="77" spans="1:13" ht="15.6" x14ac:dyDescent="0.3">
      <c r="A77" s="63" t="s">
        <v>118</v>
      </c>
      <c r="B77" s="64">
        <v>20</v>
      </c>
      <c r="C77" s="65">
        <v>10</v>
      </c>
      <c r="D77" s="67">
        <v>0</v>
      </c>
      <c r="E77" s="68">
        <v>0</v>
      </c>
      <c r="F77" s="69">
        <v>0</v>
      </c>
      <c r="G77" s="23" t="s">
        <v>50</v>
      </c>
      <c r="I77" s="66">
        <f t="shared" si="4"/>
        <v>22</v>
      </c>
      <c r="J77" s="70">
        <f t="shared" si="0"/>
        <v>22</v>
      </c>
      <c r="K77" s="66">
        <f t="shared" si="5"/>
        <v>22</v>
      </c>
      <c r="L77" s="70">
        <f t="shared" si="2"/>
        <v>22</v>
      </c>
      <c r="M77" s="71">
        <f t="shared" si="3"/>
        <v>22</v>
      </c>
    </row>
    <row r="78" spans="1:13" ht="15.6" x14ac:dyDescent="0.3">
      <c r="A78" s="63" t="s">
        <v>119</v>
      </c>
      <c r="B78" s="64">
        <v>15</v>
      </c>
      <c r="C78" s="65">
        <v>15</v>
      </c>
      <c r="D78" s="67">
        <v>0</v>
      </c>
      <c r="E78" s="68">
        <v>0</v>
      </c>
      <c r="F78" s="69">
        <v>0</v>
      </c>
      <c r="G78" s="72" t="s">
        <v>75</v>
      </c>
      <c r="I78" s="66">
        <f t="shared" si="4"/>
        <v>17.25</v>
      </c>
      <c r="J78" s="70">
        <f t="shared" si="0"/>
        <v>17.25</v>
      </c>
      <c r="K78" s="66">
        <f t="shared" si="5"/>
        <v>17.25</v>
      </c>
      <c r="L78" s="70">
        <f t="shared" si="2"/>
        <v>17.25</v>
      </c>
      <c r="M78" s="71">
        <f t="shared" si="3"/>
        <v>17.25</v>
      </c>
    </row>
    <row r="79" spans="1:13" ht="15.6" x14ac:dyDescent="0.3">
      <c r="A79" s="63" t="s">
        <v>120</v>
      </c>
      <c r="B79" s="64">
        <v>30</v>
      </c>
      <c r="C79" s="65">
        <v>20</v>
      </c>
      <c r="D79" s="67">
        <v>5</v>
      </c>
      <c r="E79" s="68">
        <v>0</v>
      </c>
      <c r="F79" s="69">
        <v>0.5</v>
      </c>
      <c r="G79" s="22" t="s">
        <v>30</v>
      </c>
      <c r="I79" s="66">
        <f t="shared" si="4"/>
        <v>36</v>
      </c>
      <c r="J79" s="70">
        <f t="shared" si="0"/>
        <v>54</v>
      </c>
      <c r="K79" s="66">
        <f t="shared" si="5"/>
        <v>37.799999999999997</v>
      </c>
      <c r="L79" s="70">
        <f t="shared" si="2"/>
        <v>56.699999999999996</v>
      </c>
      <c r="M79" s="71">
        <f t="shared" si="3"/>
        <v>56.699999999999996</v>
      </c>
    </row>
    <row r="80" spans="1:13" ht="15.6" x14ac:dyDescent="0.3">
      <c r="A80" s="63" t="s">
        <v>121</v>
      </c>
      <c r="B80" s="64">
        <v>20</v>
      </c>
      <c r="C80" s="65">
        <v>30</v>
      </c>
      <c r="D80" s="67">
        <v>10</v>
      </c>
      <c r="E80" s="68">
        <v>0</v>
      </c>
      <c r="F80" s="69">
        <v>0</v>
      </c>
      <c r="G80" s="73" t="s">
        <v>128</v>
      </c>
      <c r="I80" s="66">
        <f t="shared" si="4"/>
        <v>26</v>
      </c>
      <c r="J80" s="70">
        <f t="shared" si="0"/>
        <v>26</v>
      </c>
      <c r="K80" s="66">
        <f t="shared" si="5"/>
        <v>28.6</v>
      </c>
      <c r="L80" s="70">
        <f t="shared" si="2"/>
        <v>28.6</v>
      </c>
      <c r="M80" s="71">
        <f t="shared" si="3"/>
        <v>28.6</v>
      </c>
    </row>
    <row r="81" spans="1:13" ht="15.6" x14ac:dyDescent="0.3">
      <c r="A81" s="63" t="s">
        <v>122</v>
      </c>
      <c r="B81" s="64">
        <v>15</v>
      </c>
      <c r="C81" s="65">
        <v>15</v>
      </c>
      <c r="D81" s="67">
        <v>0</v>
      </c>
      <c r="E81" s="68">
        <v>0</v>
      </c>
      <c r="F81" s="69">
        <v>1</v>
      </c>
      <c r="G81" s="26" t="s">
        <v>31</v>
      </c>
      <c r="I81" s="66">
        <f t="shared" si="4"/>
        <v>17.25</v>
      </c>
      <c r="J81" s="70">
        <f t="shared" si="0"/>
        <v>34.5</v>
      </c>
      <c r="K81" s="66">
        <f t="shared" si="5"/>
        <v>17.25</v>
      </c>
      <c r="L81" s="70">
        <f t="shared" si="2"/>
        <v>34.5</v>
      </c>
      <c r="M81" s="71">
        <f t="shared" si="3"/>
        <v>34.5</v>
      </c>
    </row>
    <row r="82" spans="1:13" ht="15.6" x14ac:dyDescent="0.3">
      <c r="A82" s="63" t="s">
        <v>123</v>
      </c>
      <c r="B82" s="64">
        <v>50</v>
      </c>
      <c r="C82" s="65">
        <v>50</v>
      </c>
      <c r="D82" s="67">
        <v>10</v>
      </c>
      <c r="E82" s="68">
        <v>15</v>
      </c>
      <c r="F82" s="69">
        <v>0.2</v>
      </c>
      <c r="G82" s="36" t="s">
        <v>51</v>
      </c>
      <c r="H82" s="40" t="s">
        <v>84</v>
      </c>
      <c r="I82" s="66">
        <f t="shared" si="4"/>
        <v>75</v>
      </c>
      <c r="J82" s="70">
        <f t="shared" si="0"/>
        <v>90</v>
      </c>
      <c r="K82" s="66">
        <f t="shared" si="5"/>
        <v>82.5</v>
      </c>
      <c r="L82" s="70">
        <f t="shared" si="2"/>
        <v>99</v>
      </c>
      <c r="M82" s="71">
        <f t="shared" si="3"/>
        <v>99</v>
      </c>
    </row>
    <row r="83" spans="1:13" ht="15.6" x14ac:dyDescent="0.3">
      <c r="A83" s="63" t="s">
        <v>124</v>
      </c>
      <c r="B83" s="64">
        <v>70</v>
      </c>
      <c r="C83" s="65">
        <v>40</v>
      </c>
      <c r="D83" s="67">
        <v>0</v>
      </c>
      <c r="E83" s="68">
        <v>0</v>
      </c>
      <c r="F83" s="69">
        <v>0</v>
      </c>
      <c r="H83" s="84" t="s">
        <v>210</v>
      </c>
      <c r="I83" s="66">
        <f t="shared" si="4"/>
        <v>98</v>
      </c>
      <c r="J83" s="70">
        <f t="shared" si="0"/>
        <v>98</v>
      </c>
      <c r="K83" s="66">
        <f t="shared" si="5"/>
        <v>98</v>
      </c>
      <c r="L83" s="70">
        <f t="shared" si="2"/>
        <v>98</v>
      </c>
      <c r="M83" s="71">
        <f t="shared" si="3"/>
        <v>98</v>
      </c>
    </row>
    <row r="84" spans="1:13" ht="15.6" x14ac:dyDescent="0.3">
      <c r="A84" s="63" t="s">
        <v>150</v>
      </c>
      <c r="B84" s="64">
        <v>50</v>
      </c>
      <c r="C84" s="65">
        <v>30</v>
      </c>
      <c r="D84" s="67">
        <v>20</v>
      </c>
      <c r="E84" s="68">
        <v>10</v>
      </c>
      <c r="F84" s="69">
        <v>0</v>
      </c>
      <c r="G84" s="72" t="s">
        <v>75</v>
      </c>
      <c r="H84" s="74" t="s">
        <v>79</v>
      </c>
      <c r="I84" s="66">
        <f t="shared" si="4"/>
        <v>65</v>
      </c>
      <c r="J84" s="70">
        <f t="shared" si="0"/>
        <v>65</v>
      </c>
      <c r="K84" s="66">
        <f t="shared" si="5"/>
        <v>78</v>
      </c>
      <c r="L84" s="70">
        <f t="shared" si="2"/>
        <v>78</v>
      </c>
      <c r="M84" s="71">
        <f t="shared" si="3"/>
        <v>78</v>
      </c>
    </row>
    <row r="85" spans="1:13" ht="15.6" x14ac:dyDescent="0.3">
      <c r="A85" s="63" t="s">
        <v>125</v>
      </c>
      <c r="B85" s="64">
        <v>20</v>
      </c>
      <c r="C85" s="65">
        <v>10</v>
      </c>
      <c r="D85" s="67">
        <v>0</v>
      </c>
      <c r="E85" s="68">
        <v>0</v>
      </c>
      <c r="F85" s="69">
        <v>0.5</v>
      </c>
      <c r="H85" s="38" t="s">
        <v>89</v>
      </c>
      <c r="I85" s="66">
        <f t="shared" si="4"/>
        <v>22</v>
      </c>
      <c r="J85" s="70">
        <f t="shared" si="0"/>
        <v>33</v>
      </c>
      <c r="K85" s="66">
        <f t="shared" si="5"/>
        <v>22</v>
      </c>
      <c r="L85" s="70">
        <f t="shared" si="2"/>
        <v>33</v>
      </c>
      <c r="M85" s="71">
        <f t="shared" si="3"/>
        <v>33</v>
      </c>
    </row>
    <row r="86" spans="1:13" ht="15.6" x14ac:dyDescent="0.3">
      <c r="A86" s="63" t="s">
        <v>126</v>
      </c>
      <c r="B86" s="64">
        <v>25</v>
      </c>
      <c r="C86" s="65">
        <v>15</v>
      </c>
      <c r="D86" s="67">
        <v>10</v>
      </c>
      <c r="E86" s="68">
        <v>0</v>
      </c>
      <c r="F86" s="69">
        <v>0.5</v>
      </c>
      <c r="H86" s="39" t="s">
        <v>67</v>
      </c>
      <c r="I86" s="66">
        <f t="shared" si="4"/>
        <v>28.749999999999996</v>
      </c>
      <c r="J86" s="70">
        <f t="shared" si="0"/>
        <v>43.124999999999993</v>
      </c>
      <c r="K86" s="66">
        <f t="shared" si="5"/>
        <v>31.624999999999996</v>
      </c>
      <c r="L86" s="70">
        <f t="shared" si="2"/>
        <v>47.437499999999993</v>
      </c>
      <c r="M86" s="71">
        <f t="shared" si="3"/>
        <v>47.437499999999993</v>
      </c>
    </row>
    <row r="87" spans="1:13" ht="15.6" x14ac:dyDescent="0.3">
      <c r="A87" s="63" t="s">
        <v>127</v>
      </c>
      <c r="B87" s="64">
        <v>20</v>
      </c>
      <c r="C87" s="65">
        <v>30</v>
      </c>
      <c r="D87" s="67">
        <v>15</v>
      </c>
      <c r="E87" s="68">
        <v>0</v>
      </c>
      <c r="F87" s="69">
        <v>0</v>
      </c>
      <c r="G87" s="22" t="s">
        <v>30</v>
      </c>
      <c r="H87" s="36" t="s">
        <v>85</v>
      </c>
      <c r="I87" s="66">
        <f t="shared" si="4"/>
        <v>26</v>
      </c>
      <c r="J87" s="70">
        <f t="shared" si="0"/>
        <v>26</v>
      </c>
      <c r="K87" s="66">
        <f t="shared" si="5"/>
        <v>29.9</v>
      </c>
      <c r="L87" s="70">
        <f t="shared" si="2"/>
        <v>29.9</v>
      </c>
      <c r="M87" s="71">
        <f t="shared" si="3"/>
        <v>29.9</v>
      </c>
    </row>
    <row r="88" spans="1:13" ht="15.6" x14ac:dyDescent="0.3">
      <c r="A88" s="63" t="s">
        <v>129</v>
      </c>
      <c r="B88" s="64">
        <v>50</v>
      </c>
      <c r="C88" s="65">
        <v>40</v>
      </c>
      <c r="D88" s="67">
        <v>30</v>
      </c>
      <c r="E88" s="68">
        <v>20</v>
      </c>
      <c r="F88" s="69">
        <v>0.1</v>
      </c>
      <c r="G88" s="36" t="s">
        <v>51</v>
      </c>
      <c r="H88" s="75" t="s">
        <v>132</v>
      </c>
      <c r="I88" s="66">
        <f t="shared" si="4"/>
        <v>70</v>
      </c>
      <c r="J88" s="70">
        <f t="shared" si="0"/>
        <v>77</v>
      </c>
      <c r="K88" s="66">
        <f t="shared" si="5"/>
        <v>91</v>
      </c>
      <c r="L88" s="70">
        <f t="shared" si="2"/>
        <v>100.10000000000001</v>
      </c>
      <c r="M88" s="71">
        <f t="shared" si="3"/>
        <v>100.10000000000001</v>
      </c>
    </row>
    <row r="89" spans="1:13" ht="15.6" x14ac:dyDescent="0.3">
      <c r="A89" s="63" t="s">
        <v>130</v>
      </c>
      <c r="B89" s="64">
        <v>10</v>
      </c>
      <c r="C89" s="65">
        <v>15</v>
      </c>
      <c r="D89" s="67">
        <v>0</v>
      </c>
      <c r="E89" s="68">
        <v>0</v>
      </c>
      <c r="F89" s="69">
        <v>0</v>
      </c>
      <c r="I89" s="66">
        <f t="shared" si="4"/>
        <v>11.5</v>
      </c>
      <c r="J89" s="70">
        <f t="shared" si="0"/>
        <v>11.5</v>
      </c>
      <c r="K89" s="66">
        <f t="shared" si="5"/>
        <v>11.5</v>
      </c>
      <c r="L89" s="70">
        <f t="shared" si="2"/>
        <v>11.5</v>
      </c>
      <c r="M89" s="71">
        <f t="shared" si="3"/>
        <v>11.5</v>
      </c>
    </row>
    <row r="90" spans="1:13" ht="15.6" x14ac:dyDescent="0.3">
      <c r="A90" s="63" t="s">
        <v>131</v>
      </c>
      <c r="B90" s="64">
        <v>12</v>
      </c>
      <c r="C90" s="65">
        <v>15</v>
      </c>
      <c r="D90" s="67">
        <v>0</v>
      </c>
      <c r="E90" s="68">
        <v>0</v>
      </c>
      <c r="F90" s="69">
        <v>0</v>
      </c>
      <c r="G90" s="27" t="s">
        <v>38</v>
      </c>
      <c r="I90" s="66">
        <f t="shared" si="4"/>
        <v>13.799999999999999</v>
      </c>
      <c r="J90" s="70">
        <f t="shared" si="0"/>
        <v>13.799999999999999</v>
      </c>
      <c r="K90" s="66">
        <f t="shared" si="5"/>
        <v>13.799999999999999</v>
      </c>
      <c r="L90" s="70">
        <f t="shared" si="2"/>
        <v>13.799999999999999</v>
      </c>
      <c r="M90" s="71">
        <f t="shared" si="3"/>
        <v>13.799999999999999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8CD1-B2E4-469F-B630-4FA989A6DE35}">
  <dimension ref="A1:I13"/>
  <sheetViews>
    <sheetView workbookViewId="0">
      <selection activeCell="A14" sqref="A14"/>
    </sheetView>
  </sheetViews>
  <sheetFormatPr defaultRowHeight="14.4" x14ac:dyDescent="0.3"/>
  <cols>
    <col min="1" max="1" width="29.109375" customWidth="1"/>
    <col min="2" max="2" width="10.6640625" customWidth="1"/>
    <col min="3" max="3" width="12" customWidth="1"/>
    <col min="4" max="4" width="15.88671875" customWidth="1"/>
    <col min="5" max="5" width="12" customWidth="1"/>
    <col min="8" max="8" width="60" customWidth="1"/>
    <col min="10" max="10" width="26.77734375" customWidth="1"/>
  </cols>
  <sheetData>
    <row r="1" spans="1:9" ht="21" x14ac:dyDescent="0.4">
      <c r="A1" s="1" t="s">
        <v>133</v>
      </c>
      <c r="H1" t="s">
        <v>141</v>
      </c>
      <c r="I1" t="s">
        <v>143</v>
      </c>
    </row>
    <row r="2" spans="1:9" x14ac:dyDescent="0.3">
      <c r="A2" t="s">
        <v>137</v>
      </c>
      <c r="B2">
        <v>100</v>
      </c>
      <c r="C2">
        <v>100</v>
      </c>
      <c r="H2" t="s">
        <v>144</v>
      </c>
      <c r="I2">
        <f>B2 * (1 + C2 / 100)</f>
        <v>200</v>
      </c>
    </row>
    <row r="3" spans="1:9" x14ac:dyDescent="0.3">
      <c r="A3" t="s">
        <v>139</v>
      </c>
      <c r="B3">
        <v>100</v>
      </c>
      <c r="C3">
        <v>100</v>
      </c>
      <c r="D3" s="76">
        <v>0.1</v>
      </c>
      <c r="H3" t="s">
        <v>145</v>
      </c>
      <c r="I3">
        <f>I2 * (1 + D3)</f>
        <v>220.00000000000003</v>
      </c>
    </row>
    <row r="4" spans="1:9" x14ac:dyDescent="0.3">
      <c r="A4" t="s">
        <v>138</v>
      </c>
      <c r="B4">
        <v>100</v>
      </c>
      <c r="C4">
        <v>100</v>
      </c>
      <c r="D4">
        <v>10</v>
      </c>
      <c r="H4" t="s">
        <v>146</v>
      </c>
      <c r="I4">
        <f>I2 + (I2 * D4 / 100)</f>
        <v>220</v>
      </c>
    </row>
    <row r="5" spans="1:9" x14ac:dyDescent="0.3">
      <c r="A5" t="s">
        <v>140</v>
      </c>
      <c r="B5">
        <v>100</v>
      </c>
      <c r="C5">
        <v>100</v>
      </c>
      <c r="D5">
        <v>10</v>
      </c>
      <c r="E5" s="76">
        <v>0.1</v>
      </c>
      <c r="H5" t="s">
        <v>147</v>
      </c>
      <c r="I5">
        <f>I4 * (1+ E5)</f>
        <v>242.00000000000003</v>
      </c>
    </row>
    <row r="6" spans="1:9" x14ac:dyDescent="0.3">
      <c r="A6" t="s">
        <v>134</v>
      </c>
      <c r="B6">
        <v>100</v>
      </c>
      <c r="H6" t="s">
        <v>142</v>
      </c>
      <c r="I6">
        <f>B6 / (B6 + 100)</f>
        <v>0.5</v>
      </c>
    </row>
    <row r="7" spans="1:9" x14ac:dyDescent="0.3">
      <c r="A7" t="s">
        <v>135</v>
      </c>
      <c r="B7">
        <v>100</v>
      </c>
      <c r="C7">
        <v>100</v>
      </c>
      <c r="H7" t="s">
        <v>148</v>
      </c>
      <c r="I7">
        <f>B7 * (1 + C7 / 100)</f>
        <v>200</v>
      </c>
    </row>
    <row r="8" spans="1:9" x14ac:dyDescent="0.3">
      <c r="A8" t="s">
        <v>136</v>
      </c>
      <c r="B8">
        <v>1</v>
      </c>
      <c r="C8">
        <v>5</v>
      </c>
      <c r="H8" t="s">
        <v>149</v>
      </c>
      <c r="I8">
        <f>B8 * (1 + C8 / 100)</f>
        <v>1.05</v>
      </c>
    </row>
    <row r="9" spans="1:9" x14ac:dyDescent="0.3">
      <c r="A9" t="s">
        <v>152</v>
      </c>
      <c r="B9">
        <v>100</v>
      </c>
      <c r="C9">
        <v>75</v>
      </c>
      <c r="H9" t="s">
        <v>153</v>
      </c>
      <c r="I9">
        <f>B9 * (1 + C9 / 100)</f>
        <v>175</v>
      </c>
    </row>
    <row r="10" spans="1:9" x14ac:dyDescent="0.3">
      <c r="A10" t="s">
        <v>155</v>
      </c>
      <c r="B10">
        <v>100</v>
      </c>
      <c r="C10">
        <v>75</v>
      </c>
      <c r="D10">
        <v>25</v>
      </c>
      <c r="H10" t="s">
        <v>158</v>
      </c>
      <c r="I10">
        <f>D10 + (D10 * C10 / 100 + B10)</f>
        <v>143.75</v>
      </c>
    </row>
    <row r="11" spans="1:9" x14ac:dyDescent="0.3">
      <c r="A11" t="s">
        <v>161</v>
      </c>
      <c r="B11">
        <v>100</v>
      </c>
      <c r="C11">
        <v>5</v>
      </c>
      <c r="H11" t="s">
        <v>173</v>
      </c>
      <c r="I11">
        <f>(C11 / 100) * B11</f>
        <v>5</v>
      </c>
    </row>
    <row r="12" spans="1:9" x14ac:dyDescent="0.3">
      <c r="A12" t="s">
        <v>170</v>
      </c>
      <c r="B12">
        <v>100</v>
      </c>
      <c r="C12">
        <v>2</v>
      </c>
      <c r="H12" t="s">
        <v>174</v>
      </c>
      <c r="I12">
        <f>(C12 / 100) * B12</f>
        <v>2</v>
      </c>
    </row>
    <row r="13" spans="1:9" x14ac:dyDescent="0.3">
      <c r="A13" t="s">
        <v>282</v>
      </c>
      <c r="B13">
        <v>100</v>
      </c>
      <c r="C13">
        <v>500</v>
      </c>
      <c r="H13" t="s">
        <v>368</v>
      </c>
      <c r="I13">
        <f>C13/B13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7EFE-180F-4A97-9AF4-04BD2ED20475}">
  <dimension ref="A1:G14"/>
  <sheetViews>
    <sheetView workbookViewId="0">
      <selection activeCell="F6" sqref="F6"/>
    </sheetView>
  </sheetViews>
  <sheetFormatPr defaultRowHeight="14.4" x14ac:dyDescent="0.3"/>
  <cols>
    <col min="1" max="1" width="17.88671875" customWidth="1"/>
    <col min="3" max="3" width="17.88671875" customWidth="1"/>
    <col min="5" max="5" width="15.109375" customWidth="1"/>
    <col min="6" max="6" width="7.5546875" customWidth="1"/>
    <col min="7" max="7" width="25.88671875" customWidth="1"/>
  </cols>
  <sheetData>
    <row r="1" spans="1:7" ht="21" x14ac:dyDescent="0.4">
      <c r="A1" s="1" t="s">
        <v>159</v>
      </c>
      <c r="C1" s="1" t="s">
        <v>169</v>
      </c>
      <c r="E1" s="1" t="s">
        <v>151</v>
      </c>
      <c r="G1" s="1" t="s">
        <v>275</v>
      </c>
    </row>
    <row r="2" spans="1:7" x14ac:dyDescent="0.3">
      <c r="A2" t="s">
        <v>160</v>
      </c>
      <c r="C2" t="s">
        <v>171</v>
      </c>
      <c r="E2" t="s">
        <v>167</v>
      </c>
      <c r="G2" t="s">
        <v>277</v>
      </c>
    </row>
    <row r="3" spans="1:7" x14ac:dyDescent="0.3">
      <c r="A3" t="s">
        <v>134</v>
      </c>
      <c r="C3" t="s">
        <v>163</v>
      </c>
      <c r="E3" t="s">
        <v>276</v>
      </c>
      <c r="G3" t="s">
        <v>278</v>
      </c>
    </row>
    <row r="4" spans="1:7" x14ac:dyDescent="0.3">
      <c r="A4" t="s">
        <v>161</v>
      </c>
      <c r="C4" t="s">
        <v>164</v>
      </c>
      <c r="E4" t="s">
        <v>168</v>
      </c>
      <c r="G4" t="s">
        <v>279</v>
      </c>
    </row>
    <row r="5" spans="1:7" x14ac:dyDescent="0.3">
      <c r="A5" t="s">
        <v>162</v>
      </c>
      <c r="C5" t="s">
        <v>166</v>
      </c>
      <c r="G5" t="s">
        <v>282</v>
      </c>
    </row>
    <row r="6" spans="1:7" x14ac:dyDescent="0.3">
      <c r="A6" t="s">
        <v>163</v>
      </c>
      <c r="C6" t="s">
        <v>154</v>
      </c>
    </row>
    <row r="7" spans="1:7" x14ac:dyDescent="0.3">
      <c r="A7" t="s">
        <v>164</v>
      </c>
      <c r="C7" t="s">
        <v>155</v>
      </c>
    </row>
    <row r="8" spans="1:7" x14ac:dyDescent="0.3">
      <c r="A8" t="s">
        <v>165</v>
      </c>
    </row>
    <row r="9" spans="1:7" x14ac:dyDescent="0.3">
      <c r="A9" t="s">
        <v>166</v>
      </c>
    </row>
    <row r="10" spans="1:7" x14ac:dyDescent="0.3">
      <c r="A10" t="s">
        <v>136</v>
      </c>
    </row>
    <row r="11" spans="1:7" x14ac:dyDescent="0.3">
      <c r="A11" t="s">
        <v>154</v>
      </c>
    </row>
    <row r="12" spans="1:7" x14ac:dyDescent="0.3">
      <c r="A12" t="s">
        <v>170</v>
      </c>
    </row>
    <row r="13" spans="1:7" x14ac:dyDescent="0.3">
      <c r="A13" t="s">
        <v>152</v>
      </c>
    </row>
    <row r="14" spans="1:7" x14ac:dyDescent="0.3">
      <c r="A14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6442-4029-4F69-9EB5-951BDD95E864}">
  <dimension ref="A1:E9"/>
  <sheetViews>
    <sheetView workbookViewId="0">
      <selection activeCell="B11" sqref="B11"/>
    </sheetView>
  </sheetViews>
  <sheetFormatPr defaultRowHeight="14.4" x14ac:dyDescent="0.3"/>
  <cols>
    <col min="1" max="1" width="18" customWidth="1"/>
    <col min="2" max="2" width="18.33203125" customWidth="1"/>
    <col min="4" max="4" width="11.21875" customWidth="1"/>
    <col min="5" max="5" width="11.6640625" customWidth="1"/>
  </cols>
  <sheetData>
    <row r="1" spans="1:5" x14ac:dyDescent="0.3">
      <c r="A1" t="s">
        <v>191</v>
      </c>
      <c r="D1" t="s">
        <v>192</v>
      </c>
    </row>
    <row r="2" spans="1:5" x14ac:dyDescent="0.3">
      <c r="A2" s="74" t="s">
        <v>190</v>
      </c>
      <c r="B2" s="74" t="s">
        <v>181</v>
      </c>
      <c r="D2" s="82" t="s">
        <v>193</v>
      </c>
      <c r="E2" s="82" t="s">
        <v>199</v>
      </c>
    </row>
    <row r="3" spans="1:5" x14ac:dyDescent="0.3">
      <c r="A3" s="77" t="s">
        <v>184</v>
      </c>
      <c r="B3" s="77" t="s">
        <v>180</v>
      </c>
      <c r="D3" s="72" t="s">
        <v>194</v>
      </c>
      <c r="E3" s="72" t="s">
        <v>200</v>
      </c>
    </row>
    <row r="4" spans="1:5" x14ac:dyDescent="0.3">
      <c r="A4" s="23" t="s">
        <v>185</v>
      </c>
      <c r="B4" s="23" t="s">
        <v>182</v>
      </c>
      <c r="D4" s="74" t="s">
        <v>184</v>
      </c>
      <c r="E4" s="74" t="s">
        <v>201</v>
      </c>
    </row>
    <row r="5" spans="1:5" x14ac:dyDescent="0.3">
      <c r="A5" s="88" t="s">
        <v>186</v>
      </c>
      <c r="B5" s="88" t="s">
        <v>177</v>
      </c>
      <c r="D5" s="77" t="s">
        <v>195</v>
      </c>
      <c r="E5" s="77" t="s">
        <v>202</v>
      </c>
    </row>
    <row r="6" spans="1:5" x14ac:dyDescent="0.3">
      <c r="A6" s="79" t="s">
        <v>187</v>
      </c>
      <c r="B6" s="79" t="s">
        <v>183</v>
      </c>
      <c r="D6" s="83" t="s">
        <v>196</v>
      </c>
      <c r="E6" s="83" t="s">
        <v>207</v>
      </c>
    </row>
    <row r="7" spans="1:5" x14ac:dyDescent="0.3">
      <c r="A7" s="81" t="s">
        <v>188</v>
      </c>
      <c r="B7" s="81" t="s">
        <v>178</v>
      </c>
      <c r="D7" s="23" t="s">
        <v>197</v>
      </c>
      <c r="E7" s="23" t="s">
        <v>203</v>
      </c>
    </row>
    <row r="8" spans="1:5" x14ac:dyDescent="0.3">
      <c r="A8" s="40" t="s">
        <v>209</v>
      </c>
      <c r="B8" s="40" t="s">
        <v>208</v>
      </c>
      <c r="D8" s="88" t="s">
        <v>206</v>
      </c>
      <c r="E8" s="88" t="s">
        <v>204</v>
      </c>
    </row>
    <row r="9" spans="1:5" x14ac:dyDescent="0.3">
      <c r="A9" s="80" t="s">
        <v>189</v>
      </c>
      <c r="B9" s="80" t="s">
        <v>179</v>
      </c>
      <c r="D9" s="79" t="s">
        <v>198</v>
      </c>
      <c r="E9" s="79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B3FC-5D85-485F-A059-8EE46BCF745E}">
  <dimension ref="A1:E71"/>
  <sheetViews>
    <sheetView topLeftCell="A43" zoomScale="85" zoomScaleNormal="85" workbookViewId="0">
      <selection activeCell="D65" sqref="D65"/>
    </sheetView>
  </sheetViews>
  <sheetFormatPr defaultRowHeight="14.4" x14ac:dyDescent="0.3"/>
  <cols>
    <col min="1" max="1" width="21.44140625" customWidth="1"/>
    <col min="2" max="2" width="46.109375" customWidth="1"/>
    <col min="3" max="3" width="50.33203125" customWidth="1"/>
    <col min="4" max="4" width="12.21875" customWidth="1"/>
    <col min="5" max="5" width="30.109375" customWidth="1"/>
  </cols>
  <sheetData>
    <row r="1" spans="1:5" x14ac:dyDescent="0.3">
      <c r="A1" t="s">
        <v>358</v>
      </c>
      <c r="B1">
        <v>22</v>
      </c>
    </row>
    <row r="2" spans="1:5" x14ac:dyDescent="0.3">
      <c r="A2" t="s">
        <v>211</v>
      </c>
      <c r="B2" t="s">
        <v>212</v>
      </c>
      <c r="C2" t="s">
        <v>213</v>
      </c>
      <c r="D2" t="s">
        <v>257</v>
      </c>
      <c r="E2" t="s">
        <v>266</v>
      </c>
    </row>
    <row r="3" spans="1:5" x14ac:dyDescent="0.3">
      <c r="A3" t="s">
        <v>216</v>
      </c>
      <c r="B3" t="s">
        <v>214</v>
      </c>
      <c r="C3" t="s">
        <v>215</v>
      </c>
      <c r="D3" s="85" t="s">
        <v>258</v>
      </c>
      <c r="E3" t="s">
        <v>270</v>
      </c>
    </row>
    <row r="4" spans="1:5" x14ac:dyDescent="0.3">
      <c r="A4" t="s">
        <v>217</v>
      </c>
      <c r="B4" t="s">
        <v>221</v>
      </c>
      <c r="D4" s="86" t="s">
        <v>256</v>
      </c>
      <c r="E4" t="s">
        <v>270</v>
      </c>
    </row>
    <row r="5" spans="1:5" x14ac:dyDescent="0.3">
      <c r="A5" t="s">
        <v>218</v>
      </c>
      <c r="B5" t="s">
        <v>219</v>
      </c>
      <c r="D5" s="86" t="s">
        <v>256</v>
      </c>
      <c r="E5" t="s">
        <v>270</v>
      </c>
    </row>
    <row r="6" spans="1:5" x14ac:dyDescent="0.3">
      <c r="A6" t="s">
        <v>220</v>
      </c>
      <c r="B6" t="s">
        <v>239</v>
      </c>
      <c r="D6" s="86" t="s">
        <v>256</v>
      </c>
      <c r="E6" t="s">
        <v>270</v>
      </c>
    </row>
    <row r="7" spans="1:5" x14ac:dyDescent="0.3">
      <c r="A7" t="s">
        <v>222</v>
      </c>
      <c r="B7" t="s">
        <v>240</v>
      </c>
      <c r="D7" s="87" t="s">
        <v>259</v>
      </c>
      <c r="E7" t="s">
        <v>270</v>
      </c>
    </row>
    <row r="8" spans="1:5" x14ac:dyDescent="0.3">
      <c r="A8" t="s">
        <v>223</v>
      </c>
      <c r="B8" t="s">
        <v>241</v>
      </c>
      <c r="D8" s="85" t="s">
        <v>258</v>
      </c>
      <c r="E8" t="s">
        <v>281</v>
      </c>
    </row>
    <row r="9" spans="1:5" x14ac:dyDescent="0.3">
      <c r="A9" t="s">
        <v>224</v>
      </c>
      <c r="B9" t="s">
        <v>227</v>
      </c>
      <c r="D9" s="86" t="s">
        <v>256</v>
      </c>
      <c r="E9" t="s">
        <v>270</v>
      </c>
    </row>
    <row r="10" spans="1:5" x14ac:dyDescent="0.3">
      <c r="A10" t="s">
        <v>225</v>
      </c>
      <c r="B10" t="s">
        <v>228</v>
      </c>
      <c r="D10" s="87" t="s">
        <v>259</v>
      </c>
      <c r="E10" t="s">
        <v>270</v>
      </c>
    </row>
    <row r="11" spans="1:5" x14ac:dyDescent="0.3">
      <c r="A11" t="s">
        <v>226</v>
      </c>
      <c r="B11" t="s">
        <v>229</v>
      </c>
      <c r="D11" s="85" t="s">
        <v>258</v>
      </c>
      <c r="E11" t="s">
        <v>280</v>
      </c>
    </row>
    <row r="12" spans="1:5" x14ac:dyDescent="0.3">
      <c r="A12" t="s">
        <v>230</v>
      </c>
      <c r="B12" t="s">
        <v>233</v>
      </c>
      <c r="D12" s="86" t="s">
        <v>256</v>
      </c>
      <c r="E12" t="s">
        <v>270</v>
      </c>
    </row>
    <row r="13" spans="1:5" x14ac:dyDescent="0.3">
      <c r="A13" t="s">
        <v>231</v>
      </c>
      <c r="B13" t="s">
        <v>234</v>
      </c>
      <c r="D13" s="87" t="s">
        <v>259</v>
      </c>
      <c r="E13" t="s">
        <v>270</v>
      </c>
    </row>
    <row r="14" spans="1:5" x14ac:dyDescent="0.3">
      <c r="A14" t="s">
        <v>232</v>
      </c>
      <c r="B14" t="s">
        <v>235</v>
      </c>
      <c r="D14" s="85" t="s">
        <v>258</v>
      </c>
      <c r="E14" t="s">
        <v>274</v>
      </c>
    </row>
    <row r="15" spans="1:5" x14ac:dyDescent="0.3">
      <c r="A15" t="s">
        <v>236</v>
      </c>
      <c r="B15" t="s">
        <v>267</v>
      </c>
      <c r="D15" s="86" t="s">
        <v>256</v>
      </c>
      <c r="E15" t="s">
        <v>270</v>
      </c>
    </row>
    <row r="16" spans="1:5" x14ac:dyDescent="0.3">
      <c r="A16" t="s">
        <v>237</v>
      </c>
      <c r="B16" t="s">
        <v>268</v>
      </c>
      <c r="D16" s="87" t="s">
        <v>259</v>
      </c>
      <c r="E16" t="s">
        <v>270</v>
      </c>
    </row>
    <row r="17" spans="1:5" x14ac:dyDescent="0.3">
      <c r="A17" t="s">
        <v>238</v>
      </c>
      <c r="B17" t="s">
        <v>269</v>
      </c>
      <c r="D17" s="85" t="s">
        <v>258</v>
      </c>
      <c r="E17" t="s">
        <v>271</v>
      </c>
    </row>
    <row r="18" spans="1:5" x14ac:dyDescent="0.3">
      <c r="A18" t="s">
        <v>242</v>
      </c>
      <c r="B18" t="s">
        <v>245</v>
      </c>
      <c r="D18" s="86" t="s">
        <v>256</v>
      </c>
      <c r="E18" t="s">
        <v>270</v>
      </c>
    </row>
    <row r="19" spans="1:5" x14ac:dyDescent="0.3">
      <c r="A19" t="s">
        <v>243</v>
      </c>
      <c r="B19" t="s">
        <v>246</v>
      </c>
      <c r="D19" s="87" t="s">
        <v>259</v>
      </c>
      <c r="E19" t="s">
        <v>270</v>
      </c>
    </row>
    <row r="20" spans="1:5" x14ac:dyDescent="0.3">
      <c r="A20" t="s">
        <v>244</v>
      </c>
      <c r="B20" t="s">
        <v>247</v>
      </c>
      <c r="D20" s="85" t="s">
        <v>258</v>
      </c>
      <c r="E20" t="s">
        <v>272</v>
      </c>
    </row>
    <row r="21" spans="1:5" x14ac:dyDescent="0.3">
      <c r="A21" t="s">
        <v>248</v>
      </c>
      <c r="B21" t="s">
        <v>251</v>
      </c>
      <c r="D21" s="86" t="s">
        <v>256</v>
      </c>
      <c r="E21" t="s">
        <v>270</v>
      </c>
    </row>
    <row r="22" spans="1:5" x14ac:dyDescent="0.3">
      <c r="A22" t="s">
        <v>249</v>
      </c>
      <c r="B22" t="s">
        <v>252</v>
      </c>
      <c r="D22" s="87" t="s">
        <v>259</v>
      </c>
      <c r="E22" t="s">
        <v>270</v>
      </c>
    </row>
    <row r="23" spans="1:5" x14ac:dyDescent="0.3">
      <c r="A23" t="s">
        <v>250</v>
      </c>
      <c r="B23" t="s">
        <v>253</v>
      </c>
      <c r="D23" s="85" t="s">
        <v>258</v>
      </c>
      <c r="E23" t="s">
        <v>273</v>
      </c>
    </row>
    <row r="24" spans="1:5" x14ac:dyDescent="0.3">
      <c r="A24" t="s">
        <v>283</v>
      </c>
      <c r="B24" t="s">
        <v>286</v>
      </c>
      <c r="D24" s="86" t="s">
        <v>256</v>
      </c>
      <c r="E24" t="s">
        <v>270</v>
      </c>
    </row>
    <row r="25" spans="1:5" x14ac:dyDescent="0.3">
      <c r="A25" t="s">
        <v>284</v>
      </c>
      <c r="B25" t="s">
        <v>287</v>
      </c>
      <c r="D25" s="87" t="s">
        <v>259</v>
      </c>
      <c r="E25" t="s">
        <v>270</v>
      </c>
    </row>
    <row r="26" spans="1:5" x14ac:dyDescent="0.3">
      <c r="A26" t="s">
        <v>285</v>
      </c>
      <c r="B26" t="s">
        <v>288</v>
      </c>
      <c r="D26" s="85" t="s">
        <v>258</v>
      </c>
      <c r="E26" t="s">
        <v>289</v>
      </c>
    </row>
    <row r="27" spans="1:5" x14ac:dyDescent="0.3">
      <c r="A27" t="s">
        <v>254</v>
      </c>
      <c r="B27" t="s">
        <v>255</v>
      </c>
      <c r="D27" s="87" t="s">
        <v>259</v>
      </c>
      <c r="E27" t="s">
        <v>260</v>
      </c>
    </row>
    <row r="28" spans="1:5" x14ac:dyDescent="0.3">
      <c r="A28" t="s">
        <v>364</v>
      </c>
      <c r="B28" t="s">
        <v>309</v>
      </c>
      <c r="D28" s="86" t="s">
        <v>256</v>
      </c>
      <c r="E28" t="s">
        <v>270</v>
      </c>
    </row>
    <row r="29" spans="1:5" x14ac:dyDescent="0.3">
      <c r="A29" t="s">
        <v>365</v>
      </c>
      <c r="B29" t="s">
        <v>310</v>
      </c>
      <c r="D29" s="87" t="s">
        <v>259</v>
      </c>
      <c r="E29" t="s">
        <v>270</v>
      </c>
    </row>
    <row r="30" spans="1:5" x14ac:dyDescent="0.3">
      <c r="A30" t="s">
        <v>366</v>
      </c>
      <c r="B30" t="s">
        <v>327</v>
      </c>
      <c r="D30" s="85" t="s">
        <v>258</v>
      </c>
      <c r="E30" t="s">
        <v>338</v>
      </c>
    </row>
    <row r="31" spans="1:5" x14ac:dyDescent="0.3">
      <c r="A31" t="s">
        <v>367</v>
      </c>
      <c r="B31" t="s">
        <v>311</v>
      </c>
      <c r="D31" s="79" t="s">
        <v>337</v>
      </c>
      <c r="E31" t="s">
        <v>339</v>
      </c>
    </row>
    <row r="32" spans="1:5" x14ac:dyDescent="0.3">
      <c r="A32" t="s">
        <v>291</v>
      </c>
      <c r="B32" t="s">
        <v>312</v>
      </c>
      <c r="D32" s="86" t="s">
        <v>256</v>
      </c>
      <c r="E32" t="s">
        <v>270</v>
      </c>
    </row>
    <row r="33" spans="1:5" x14ac:dyDescent="0.3">
      <c r="A33" t="s">
        <v>299</v>
      </c>
      <c r="B33" t="s">
        <v>313</v>
      </c>
      <c r="D33" s="87" t="s">
        <v>259</v>
      </c>
      <c r="E33" t="s">
        <v>270</v>
      </c>
    </row>
    <row r="34" spans="1:5" x14ac:dyDescent="0.3">
      <c r="A34" t="s">
        <v>300</v>
      </c>
      <c r="B34" t="s">
        <v>326</v>
      </c>
      <c r="D34" s="85" t="s">
        <v>258</v>
      </c>
      <c r="E34" t="s">
        <v>344</v>
      </c>
    </row>
    <row r="35" spans="1:5" x14ac:dyDescent="0.3">
      <c r="A35" t="s">
        <v>336</v>
      </c>
      <c r="B35" t="s">
        <v>314</v>
      </c>
      <c r="D35" s="79" t="s">
        <v>337</v>
      </c>
      <c r="E35" t="s">
        <v>340</v>
      </c>
    </row>
    <row r="36" spans="1:5" x14ac:dyDescent="0.3">
      <c r="A36" t="s">
        <v>290</v>
      </c>
      <c r="B36" t="s">
        <v>315</v>
      </c>
      <c r="D36" s="86" t="s">
        <v>256</v>
      </c>
      <c r="E36" t="s">
        <v>270</v>
      </c>
    </row>
    <row r="37" spans="1:5" x14ac:dyDescent="0.3">
      <c r="A37" t="s">
        <v>301</v>
      </c>
      <c r="B37" t="s">
        <v>316</v>
      </c>
      <c r="D37" s="87" t="s">
        <v>259</v>
      </c>
      <c r="E37" t="s">
        <v>270</v>
      </c>
    </row>
    <row r="38" spans="1:5" x14ac:dyDescent="0.3">
      <c r="A38" t="s">
        <v>302</v>
      </c>
      <c r="B38" t="s">
        <v>325</v>
      </c>
      <c r="D38" s="85" t="s">
        <v>258</v>
      </c>
      <c r="E38" t="s">
        <v>345</v>
      </c>
    </row>
    <row r="39" spans="1:5" x14ac:dyDescent="0.3">
      <c r="A39" t="s">
        <v>335</v>
      </c>
      <c r="B39" t="s">
        <v>320</v>
      </c>
      <c r="D39" s="79" t="s">
        <v>337</v>
      </c>
      <c r="E39" t="s">
        <v>341</v>
      </c>
    </row>
    <row r="40" spans="1:5" x14ac:dyDescent="0.3">
      <c r="A40" t="s">
        <v>292</v>
      </c>
      <c r="B40" t="s">
        <v>321</v>
      </c>
      <c r="D40" s="86" t="s">
        <v>256</v>
      </c>
      <c r="E40" t="s">
        <v>270</v>
      </c>
    </row>
    <row r="41" spans="1:5" x14ac:dyDescent="0.3">
      <c r="A41" t="s">
        <v>303</v>
      </c>
      <c r="B41" t="s">
        <v>317</v>
      </c>
      <c r="D41" s="87" t="s">
        <v>259</v>
      </c>
      <c r="E41" t="s">
        <v>270</v>
      </c>
    </row>
    <row r="42" spans="1:5" x14ac:dyDescent="0.3">
      <c r="A42" t="s">
        <v>304</v>
      </c>
      <c r="B42" t="s">
        <v>324</v>
      </c>
      <c r="D42" s="85" t="s">
        <v>258</v>
      </c>
      <c r="E42" t="s">
        <v>346</v>
      </c>
    </row>
    <row r="43" spans="1:5" x14ac:dyDescent="0.3">
      <c r="A43" t="s">
        <v>334</v>
      </c>
      <c r="B43" t="s">
        <v>322</v>
      </c>
      <c r="D43" s="79" t="s">
        <v>337</v>
      </c>
      <c r="E43" t="s">
        <v>342</v>
      </c>
    </row>
    <row r="44" spans="1:5" x14ac:dyDescent="0.3">
      <c r="A44" t="s">
        <v>293</v>
      </c>
      <c r="B44" t="s">
        <v>323</v>
      </c>
      <c r="D44" s="86" t="s">
        <v>256</v>
      </c>
      <c r="E44" t="s">
        <v>270</v>
      </c>
    </row>
    <row r="45" spans="1:5" x14ac:dyDescent="0.3">
      <c r="A45" t="s">
        <v>305</v>
      </c>
      <c r="B45" t="s">
        <v>318</v>
      </c>
      <c r="D45" s="87" t="s">
        <v>259</v>
      </c>
      <c r="E45" t="s">
        <v>270</v>
      </c>
    </row>
    <row r="46" spans="1:5" x14ac:dyDescent="0.3">
      <c r="A46" t="s">
        <v>306</v>
      </c>
      <c r="B46" t="s">
        <v>329</v>
      </c>
      <c r="D46" s="85" t="s">
        <v>258</v>
      </c>
      <c r="E46" t="s">
        <v>347</v>
      </c>
    </row>
    <row r="47" spans="1:5" x14ac:dyDescent="0.3">
      <c r="A47" t="s">
        <v>332</v>
      </c>
      <c r="B47" t="s">
        <v>333</v>
      </c>
      <c r="D47" s="79" t="s">
        <v>337</v>
      </c>
      <c r="E47" t="s">
        <v>343</v>
      </c>
    </row>
    <row r="48" spans="1:5" x14ac:dyDescent="0.3">
      <c r="A48" t="s">
        <v>294</v>
      </c>
      <c r="B48" t="s">
        <v>319</v>
      </c>
      <c r="D48" s="86" t="s">
        <v>256</v>
      </c>
      <c r="E48" t="s">
        <v>270</v>
      </c>
    </row>
    <row r="49" spans="1:5" x14ac:dyDescent="0.3">
      <c r="A49" t="s">
        <v>307</v>
      </c>
      <c r="B49" t="s">
        <v>319</v>
      </c>
      <c r="D49" s="87" t="s">
        <v>259</v>
      </c>
      <c r="E49" t="s">
        <v>270</v>
      </c>
    </row>
    <row r="50" spans="1:5" x14ac:dyDescent="0.3">
      <c r="A50" t="s">
        <v>308</v>
      </c>
      <c r="B50" t="s">
        <v>328</v>
      </c>
      <c r="D50" s="85" t="s">
        <v>258</v>
      </c>
      <c r="E50" t="s">
        <v>348</v>
      </c>
    </row>
    <row r="51" spans="1:5" x14ac:dyDescent="0.3">
      <c r="A51" t="s">
        <v>330</v>
      </c>
      <c r="B51" t="s">
        <v>331</v>
      </c>
      <c r="D51" s="79" t="s">
        <v>337</v>
      </c>
      <c r="E51" t="s">
        <v>349</v>
      </c>
    </row>
    <row r="52" spans="1:5" x14ac:dyDescent="0.3">
      <c r="A52" t="s">
        <v>369</v>
      </c>
      <c r="B52" t="s">
        <v>370</v>
      </c>
      <c r="D52" s="85" t="s">
        <v>258</v>
      </c>
      <c r="E52" t="s">
        <v>270</v>
      </c>
    </row>
    <row r="53" spans="1:5" x14ac:dyDescent="0.3">
      <c r="A53" t="s">
        <v>395</v>
      </c>
      <c r="B53" t="s">
        <v>415</v>
      </c>
      <c r="D53" s="85" t="s">
        <v>258</v>
      </c>
      <c r="E53" t="s">
        <v>270</v>
      </c>
    </row>
    <row r="65" spans="1:5" x14ac:dyDescent="0.3">
      <c r="A65" t="s">
        <v>429</v>
      </c>
      <c r="B65" t="s">
        <v>431</v>
      </c>
      <c r="D65" s="34" t="s">
        <v>297</v>
      </c>
      <c r="E65" t="s">
        <v>432</v>
      </c>
    </row>
    <row r="66" spans="1:5" x14ac:dyDescent="0.3">
      <c r="A66" t="s">
        <v>363</v>
      </c>
      <c r="B66" t="s">
        <v>359</v>
      </c>
      <c r="D66" s="34" t="s">
        <v>297</v>
      </c>
      <c r="E66" t="s">
        <v>362</v>
      </c>
    </row>
    <row r="67" spans="1:5" x14ac:dyDescent="0.3">
      <c r="A67" t="s">
        <v>354</v>
      </c>
      <c r="B67" t="s">
        <v>270</v>
      </c>
      <c r="D67" s="34" t="s">
        <v>297</v>
      </c>
      <c r="E67" t="s">
        <v>353</v>
      </c>
    </row>
    <row r="68" spans="1:5" x14ac:dyDescent="0.3">
      <c r="A68" t="s">
        <v>295</v>
      </c>
      <c r="B68" t="s">
        <v>296</v>
      </c>
      <c r="D68" s="34" t="s">
        <v>297</v>
      </c>
      <c r="E68" t="s">
        <v>348</v>
      </c>
    </row>
    <row r="69" spans="1:5" x14ac:dyDescent="0.3">
      <c r="A69" t="s">
        <v>361</v>
      </c>
      <c r="B69" t="s">
        <v>350</v>
      </c>
      <c r="D69" s="88" t="s">
        <v>351</v>
      </c>
      <c r="E69" t="s">
        <v>352</v>
      </c>
    </row>
    <row r="70" spans="1:5" x14ac:dyDescent="0.3">
      <c r="A70" t="s">
        <v>264</v>
      </c>
      <c r="B70" t="s">
        <v>360</v>
      </c>
      <c r="D70" s="81" t="s">
        <v>265</v>
      </c>
      <c r="E70" t="s">
        <v>270</v>
      </c>
    </row>
    <row r="71" spans="1:5" x14ac:dyDescent="0.3">
      <c r="A71" t="s">
        <v>261</v>
      </c>
      <c r="B71" t="s">
        <v>262</v>
      </c>
      <c r="C71" t="s">
        <v>298</v>
      </c>
      <c r="D71" s="77" t="s">
        <v>263</v>
      </c>
      <c r="E71" t="s">
        <v>270</v>
      </c>
    </row>
  </sheetData>
  <conditionalFormatting sqref="D3:E3">
    <cfRule type="expression" dxfId="0" priority="1">
      <formula>"Common"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1D19-27B3-4BEE-9D12-8DE10E4FAE9B}">
  <dimension ref="A1:S27"/>
  <sheetViews>
    <sheetView workbookViewId="0">
      <selection activeCell="A16" sqref="A16"/>
    </sheetView>
  </sheetViews>
  <sheetFormatPr defaultRowHeight="14.4" x14ac:dyDescent="0.3"/>
  <cols>
    <col min="1" max="1" width="32.33203125" customWidth="1"/>
    <col min="2" max="2" width="20.33203125" customWidth="1"/>
    <col min="5" max="5" width="21.21875" customWidth="1"/>
    <col min="8" max="8" width="14.77734375" customWidth="1"/>
    <col min="11" max="11" width="16.6640625" customWidth="1"/>
    <col min="14" max="14" width="20.88671875" customWidth="1"/>
    <col min="17" max="17" width="20.6640625" customWidth="1"/>
    <col min="21" max="21" width="13.21875" customWidth="1"/>
  </cols>
  <sheetData>
    <row r="1" spans="1:19" x14ac:dyDescent="0.3">
      <c r="A1" s="86" t="s">
        <v>372</v>
      </c>
      <c r="B1" s="90" t="s">
        <v>420</v>
      </c>
      <c r="C1" s="91" t="s">
        <v>421</v>
      </c>
      <c r="D1" s="25" t="s">
        <v>422</v>
      </c>
      <c r="E1" s="90" t="s">
        <v>420</v>
      </c>
      <c r="F1" s="91" t="s">
        <v>421</v>
      </c>
      <c r="G1" s="25" t="s">
        <v>422</v>
      </c>
      <c r="H1" s="90" t="s">
        <v>420</v>
      </c>
      <c r="I1" t="s">
        <v>421</v>
      </c>
      <c r="J1" t="s">
        <v>422</v>
      </c>
      <c r="K1" s="90" t="s">
        <v>420</v>
      </c>
      <c r="L1" t="s">
        <v>421</v>
      </c>
      <c r="M1" t="s">
        <v>422</v>
      </c>
      <c r="N1" s="90" t="s">
        <v>420</v>
      </c>
      <c r="O1" t="s">
        <v>421</v>
      </c>
      <c r="P1" t="s">
        <v>422</v>
      </c>
      <c r="Q1" s="90" t="s">
        <v>420</v>
      </c>
      <c r="R1" t="s">
        <v>421</v>
      </c>
      <c r="S1" t="s">
        <v>422</v>
      </c>
    </row>
    <row r="2" spans="1:19" x14ac:dyDescent="0.3">
      <c r="A2" s="86"/>
      <c r="B2" s="90"/>
      <c r="C2" s="91"/>
      <c r="D2" s="25"/>
      <c r="E2" s="90"/>
      <c r="F2" s="91"/>
      <c r="G2" s="25"/>
      <c r="H2" s="90"/>
      <c r="K2" s="90"/>
      <c r="N2" s="90"/>
      <c r="Q2" s="90"/>
    </row>
    <row r="3" spans="1:19" x14ac:dyDescent="0.3">
      <c r="A3" s="86" t="s">
        <v>371</v>
      </c>
      <c r="B3" s="90" t="s">
        <v>373</v>
      </c>
      <c r="C3" s="92" t="s">
        <v>375</v>
      </c>
      <c r="D3" s="25">
        <v>2</v>
      </c>
      <c r="E3" s="90" t="s">
        <v>374</v>
      </c>
      <c r="F3" s="92" t="s">
        <v>376</v>
      </c>
      <c r="G3" s="25">
        <v>1</v>
      </c>
      <c r="H3" s="90" t="s">
        <v>378</v>
      </c>
      <c r="I3" s="89" t="s">
        <v>379</v>
      </c>
      <c r="J3">
        <v>1</v>
      </c>
      <c r="K3" s="90"/>
      <c r="N3" s="90"/>
      <c r="Q3" s="90"/>
    </row>
    <row r="4" spans="1:19" x14ac:dyDescent="0.3">
      <c r="A4" s="86" t="s">
        <v>380</v>
      </c>
      <c r="B4" s="90" t="s">
        <v>373</v>
      </c>
      <c r="C4" s="91" t="s">
        <v>381</v>
      </c>
      <c r="D4" s="25">
        <v>4</v>
      </c>
      <c r="E4" s="90" t="s">
        <v>382</v>
      </c>
      <c r="F4" s="91" t="s">
        <v>383</v>
      </c>
      <c r="G4" s="25">
        <v>1</v>
      </c>
      <c r="H4" s="90" t="s">
        <v>378</v>
      </c>
      <c r="I4" t="s">
        <v>384</v>
      </c>
      <c r="J4">
        <v>1</v>
      </c>
      <c r="K4" s="90"/>
      <c r="N4" s="90"/>
      <c r="Q4" s="90"/>
    </row>
    <row r="5" spans="1:19" x14ac:dyDescent="0.3">
      <c r="A5" s="86" t="s">
        <v>385</v>
      </c>
      <c r="B5" s="90" t="s">
        <v>373</v>
      </c>
      <c r="C5" s="91" t="s">
        <v>375</v>
      </c>
      <c r="D5" s="25">
        <v>2</v>
      </c>
      <c r="E5" s="90" t="s">
        <v>382</v>
      </c>
      <c r="F5" s="91" t="s">
        <v>393</v>
      </c>
      <c r="G5" s="25">
        <v>2</v>
      </c>
      <c r="H5" s="90" t="s">
        <v>378</v>
      </c>
      <c r="I5" t="s">
        <v>394</v>
      </c>
      <c r="J5">
        <v>1</v>
      </c>
      <c r="K5" s="90"/>
      <c r="N5" s="90"/>
      <c r="Q5" s="90"/>
    </row>
    <row r="6" spans="1:19" x14ac:dyDescent="0.3">
      <c r="A6" s="86" t="s">
        <v>386</v>
      </c>
      <c r="B6" s="90" t="s">
        <v>387</v>
      </c>
      <c r="C6" s="91" t="s">
        <v>375</v>
      </c>
      <c r="D6" s="25">
        <v>2</v>
      </c>
      <c r="E6" s="90" t="s">
        <v>388</v>
      </c>
      <c r="F6" s="91" t="s">
        <v>389</v>
      </c>
      <c r="G6" s="25">
        <v>1</v>
      </c>
      <c r="H6" s="90"/>
      <c r="K6" s="90"/>
      <c r="N6" s="90"/>
      <c r="Q6" s="90"/>
    </row>
    <row r="7" spans="1:19" x14ac:dyDescent="0.3">
      <c r="A7" s="86" t="s">
        <v>400</v>
      </c>
      <c r="B7" s="90" t="s">
        <v>387</v>
      </c>
      <c r="C7" s="91" t="s">
        <v>392</v>
      </c>
      <c r="D7" s="25">
        <v>3</v>
      </c>
      <c r="E7" s="90" t="s">
        <v>388</v>
      </c>
      <c r="F7" s="91" t="s">
        <v>376</v>
      </c>
      <c r="G7" s="25">
        <v>1</v>
      </c>
      <c r="H7" s="90" t="s">
        <v>395</v>
      </c>
      <c r="I7" t="s">
        <v>396</v>
      </c>
      <c r="J7">
        <v>1</v>
      </c>
      <c r="K7" s="90"/>
      <c r="N7" s="90"/>
      <c r="Q7" s="90"/>
    </row>
    <row r="8" spans="1:19" x14ac:dyDescent="0.3">
      <c r="A8" s="86" t="s">
        <v>390</v>
      </c>
      <c r="B8" s="90" t="s">
        <v>391</v>
      </c>
      <c r="C8" s="91" t="s">
        <v>392</v>
      </c>
      <c r="D8" s="25">
        <v>3</v>
      </c>
      <c r="E8" s="90" t="s">
        <v>388</v>
      </c>
      <c r="F8" s="91" t="s">
        <v>376</v>
      </c>
      <c r="G8" s="25">
        <v>1</v>
      </c>
      <c r="H8" s="90"/>
      <c r="K8" s="90"/>
      <c r="N8" s="90"/>
      <c r="Q8" s="90"/>
    </row>
    <row r="9" spans="1:19" x14ac:dyDescent="0.3">
      <c r="A9" s="86" t="s">
        <v>397</v>
      </c>
      <c r="B9" s="90" t="s">
        <v>391</v>
      </c>
      <c r="C9" s="91" t="s">
        <v>398</v>
      </c>
      <c r="D9" s="25">
        <v>5</v>
      </c>
      <c r="E9" s="90" t="s">
        <v>388</v>
      </c>
      <c r="F9" s="91" t="s">
        <v>399</v>
      </c>
      <c r="G9" s="25">
        <v>1</v>
      </c>
      <c r="H9" s="90"/>
      <c r="K9" s="90"/>
      <c r="N9" s="90"/>
      <c r="Q9" s="90"/>
    </row>
    <row r="10" spans="1:19" x14ac:dyDescent="0.3">
      <c r="A10" s="86" t="s">
        <v>401</v>
      </c>
      <c r="B10" s="90" t="s">
        <v>402</v>
      </c>
      <c r="C10" s="91" t="s">
        <v>403</v>
      </c>
      <c r="D10" s="25">
        <v>1</v>
      </c>
      <c r="E10" s="90" t="s">
        <v>404</v>
      </c>
      <c r="F10" s="91" t="s">
        <v>384</v>
      </c>
      <c r="G10" s="25">
        <v>1</v>
      </c>
      <c r="H10" s="90" t="s">
        <v>405</v>
      </c>
      <c r="I10" t="s">
        <v>403</v>
      </c>
      <c r="J10">
        <v>1</v>
      </c>
      <c r="K10" s="90"/>
      <c r="N10" s="90"/>
      <c r="Q10" s="90"/>
    </row>
    <row r="11" spans="1:19" x14ac:dyDescent="0.3">
      <c r="A11" s="86" t="s">
        <v>406</v>
      </c>
      <c r="B11" s="90" t="s">
        <v>402</v>
      </c>
      <c r="C11" s="91" t="s">
        <v>407</v>
      </c>
      <c r="D11" s="25">
        <v>1</v>
      </c>
      <c r="E11" s="90" t="s">
        <v>404</v>
      </c>
      <c r="F11" s="91" t="s">
        <v>393</v>
      </c>
      <c r="G11" s="25">
        <v>2</v>
      </c>
      <c r="H11" s="90" t="s">
        <v>405</v>
      </c>
      <c r="I11" t="s">
        <v>407</v>
      </c>
      <c r="J11">
        <v>1</v>
      </c>
      <c r="K11" s="90" t="s">
        <v>409</v>
      </c>
      <c r="L11" t="s">
        <v>408</v>
      </c>
      <c r="M11">
        <v>1</v>
      </c>
      <c r="N11" s="90" t="s">
        <v>411</v>
      </c>
      <c r="O11" t="s">
        <v>410</v>
      </c>
      <c r="P11">
        <v>1</v>
      </c>
      <c r="Q11" s="90" t="s">
        <v>416</v>
      </c>
      <c r="R11" t="s">
        <v>410</v>
      </c>
      <c r="S11">
        <v>1</v>
      </c>
    </row>
    <row r="12" spans="1:19" x14ac:dyDescent="0.3">
      <c r="A12" s="86" t="s">
        <v>417</v>
      </c>
      <c r="B12" s="90" t="s">
        <v>382</v>
      </c>
      <c r="C12" s="91" t="s">
        <v>403</v>
      </c>
      <c r="D12" s="25">
        <v>1</v>
      </c>
      <c r="E12" s="90" t="s">
        <v>402</v>
      </c>
      <c r="F12" s="91" t="s">
        <v>384</v>
      </c>
      <c r="G12" s="25"/>
      <c r="H12" s="90" t="s">
        <v>404</v>
      </c>
      <c r="I12" t="s">
        <v>384</v>
      </c>
      <c r="J12">
        <v>1</v>
      </c>
      <c r="K12" s="90"/>
      <c r="N12" s="90"/>
      <c r="Q12" s="90"/>
    </row>
    <row r="13" spans="1:19" x14ac:dyDescent="0.3">
      <c r="A13" s="86" t="s">
        <v>425</v>
      </c>
      <c r="B13" s="90" t="s">
        <v>419</v>
      </c>
      <c r="C13" s="91" t="s">
        <v>398</v>
      </c>
      <c r="D13" s="25">
        <v>3</v>
      </c>
      <c r="E13" s="90" t="s">
        <v>405</v>
      </c>
      <c r="F13" s="91" t="s">
        <v>376</v>
      </c>
      <c r="G13" s="25">
        <v>1</v>
      </c>
      <c r="H13" s="90" t="s">
        <v>404</v>
      </c>
      <c r="I13" t="s">
        <v>381</v>
      </c>
      <c r="J13">
        <v>3</v>
      </c>
      <c r="K13" s="90" t="s">
        <v>423</v>
      </c>
      <c r="L13" t="s">
        <v>384</v>
      </c>
      <c r="M13">
        <v>1</v>
      </c>
      <c r="N13" s="90" t="s">
        <v>424</v>
      </c>
      <c r="O13" t="s">
        <v>384</v>
      </c>
      <c r="P13">
        <v>1</v>
      </c>
      <c r="Q13" s="90" t="s">
        <v>426</v>
      </c>
      <c r="R13" t="s">
        <v>384</v>
      </c>
      <c r="S13">
        <v>1</v>
      </c>
    </row>
    <row r="14" spans="1:19" x14ac:dyDescent="0.3">
      <c r="A14" s="86" t="s">
        <v>418</v>
      </c>
      <c r="B14" s="90" t="s">
        <v>402</v>
      </c>
      <c r="C14" s="91" t="s">
        <v>398</v>
      </c>
      <c r="D14" s="25">
        <v>3</v>
      </c>
      <c r="E14" s="90" t="s">
        <v>405</v>
      </c>
      <c r="F14" s="91" t="s">
        <v>376</v>
      </c>
      <c r="G14" s="25">
        <v>1</v>
      </c>
      <c r="H14" s="90" t="s">
        <v>404</v>
      </c>
      <c r="I14" t="s">
        <v>381</v>
      </c>
      <c r="J14">
        <v>4</v>
      </c>
      <c r="K14" s="90" t="s">
        <v>427</v>
      </c>
      <c r="L14" t="s">
        <v>384</v>
      </c>
      <c r="M14">
        <v>1</v>
      </c>
      <c r="N14" s="90" t="s">
        <v>429</v>
      </c>
      <c r="O14" t="s">
        <v>430</v>
      </c>
      <c r="Q14" s="90"/>
    </row>
    <row r="15" spans="1:19" x14ac:dyDescent="0.3">
      <c r="A15" s="86" t="s">
        <v>428</v>
      </c>
      <c r="B15" s="90" t="s">
        <v>402</v>
      </c>
      <c r="C15" s="91" t="s">
        <v>399</v>
      </c>
      <c r="D15" s="25">
        <v>1</v>
      </c>
      <c r="E15" s="90"/>
      <c r="F15" s="91"/>
      <c r="G15" s="25"/>
      <c r="H15" s="90"/>
      <c r="K15" s="90"/>
      <c r="N15" s="90"/>
      <c r="Q15" s="90"/>
    </row>
    <row r="16" spans="1:19" x14ac:dyDescent="0.3">
      <c r="A16" s="86"/>
      <c r="B16" s="90"/>
      <c r="C16" s="91"/>
      <c r="D16" s="25"/>
      <c r="E16" s="90"/>
      <c r="F16" s="91"/>
      <c r="G16" s="25"/>
      <c r="H16" s="90"/>
      <c r="K16" s="90"/>
      <c r="N16" s="90"/>
      <c r="Q16" s="90"/>
    </row>
    <row r="17" spans="1:17" x14ac:dyDescent="0.3">
      <c r="A17" s="86"/>
      <c r="B17" s="90"/>
      <c r="C17" s="91"/>
      <c r="D17" s="25"/>
      <c r="E17" s="90"/>
      <c r="F17" s="91"/>
      <c r="G17" s="25"/>
      <c r="H17" s="90"/>
      <c r="K17" s="90"/>
      <c r="N17" s="90"/>
      <c r="Q17" s="90"/>
    </row>
    <row r="18" spans="1:17" x14ac:dyDescent="0.3">
      <c r="A18" s="86"/>
      <c r="B18" s="90"/>
      <c r="C18" s="91"/>
      <c r="D18" s="25"/>
      <c r="E18" s="90"/>
      <c r="F18" s="91"/>
      <c r="G18" s="25"/>
      <c r="H18" s="90"/>
      <c r="K18" s="90"/>
      <c r="N18" s="90"/>
      <c r="Q18" s="90"/>
    </row>
    <row r="19" spans="1:17" x14ac:dyDescent="0.3">
      <c r="A19" s="86" t="s">
        <v>356</v>
      </c>
      <c r="B19" s="90"/>
      <c r="C19" s="91"/>
      <c r="D19" s="25"/>
      <c r="E19" s="90"/>
      <c r="F19" s="91"/>
      <c r="G19" s="25"/>
      <c r="H19" s="90"/>
      <c r="K19" s="90"/>
      <c r="N19" s="90"/>
      <c r="Q19" s="90"/>
    </row>
    <row r="20" spans="1:17" x14ac:dyDescent="0.3">
      <c r="A20" s="86"/>
      <c r="B20" s="90"/>
      <c r="C20" s="91"/>
      <c r="D20" s="25"/>
      <c r="E20" s="90"/>
      <c r="F20" s="91"/>
      <c r="G20" s="25"/>
      <c r="H20" s="90"/>
      <c r="K20" s="90"/>
      <c r="N20" s="90"/>
      <c r="Q20" s="90"/>
    </row>
    <row r="21" spans="1:17" x14ac:dyDescent="0.3">
      <c r="A21" s="86"/>
      <c r="B21" s="90"/>
      <c r="C21" s="91"/>
      <c r="D21" s="25"/>
      <c r="E21" s="90"/>
      <c r="F21" s="91"/>
      <c r="G21" s="25"/>
      <c r="H21" s="90"/>
      <c r="K21" s="90"/>
      <c r="N21" s="90"/>
      <c r="Q21" s="90"/>
    </row>
    <row r="22" spans="1:17" x14ac:dyDescent="0.3">
      <c r="A22" s="86" t="s">
        <v>377</v>
      </c>
      <c r="B22" s="90"/>
      <c r="C22" s="91"/>
      <c r="D22" s="25"/>
      <c r="E22" s="90"/>
      <c r="F22" s="91"/>
      <c r="G22" s="25"/>
      <c r="H22" s="90"/>
      <c r="K22" s="90"/>
      <c r="N22" s="90"/>
      <c r="Q22" s="90"/>
    </row>
    <row r="23" spans="1:17" x14ac:dyDescent="0.3">
      <c r="A23" s="86"/>
      <c r="B23" s="90"/>
      <c r="C23" s="91"/>
      <c r="D23" s="25"/>
      <c r="E23" s="90"/>
      <c r="F23" s="91"/>
      <c r="G23" s="25"/>
      <c r="H23" s="90"/>
      <c r="K23" s="90"/>
      <c r="N23" s="90"/>
      <c r="Q23" s="90"/>
    </row>
    <row r="24" spans="1:17" x14ac:dyDescent="0.3">
      <c r="A24" s="86"/>
      <c r="B24" s="90"/>
      <c r="C24" s="91"/>
      <c r="D24" s="25"/>
      <c r="E24" s="90"/>
      <c r="F24" s="91"/>
      <c r="G24" s="25"/>
      <c r="H24" s="90"/>
      <c r="K24" s="90"/>
      <c r="N24" s="90"/>
      <c r="Q24" s="90"/>
    </row>
    <row r="25" spans="1:17" x14ac:dyDescent="0.3">
      <c r="A25" s="86" t="s">
        <v>357</v>
      </c>
      <c r="B25" s="90"/>
      <c r="C25" s="91"/>
      <c r="D25" s="25"/>
      <c r="E25" s="90"/>
      <c r="F25" s="91"/>
      <c r="G25" s="25"/>
      <c r="H25" s="90"/>
      <c r="K25" s="90"/>
      <c r="N25" s="90"/>
      <c r="Q25" s="90"/>
    </row>
    <row r="26" spans="1:17" x14ac:dyDescent="0.3">
      <c r="A26" s="86"/>
      <c r="B26" s="90"/>
      <c r="C26" s="91"/>
      <c r="D26" s="25"/>
      <c r="E26" s="90"/>
      <c r="F26" s="91"/>
      <c r="G26" s="25"/>
      <c r="H26" s="90"/>
      <c r="K26" s="90"/>
      <c r="N26" s="90"/>
      <c r="Q26" s="90"/>
    </row>
    <row r="27" spans="1:17" x14ac:dyDescent="0.3">
      <c r="A27" s="86" t="s">
        <v>355</v>
      </c>
      <c r="B27" s="90"/>
      <c r="C27" s="91"/>
      <c r="D27" s="25"/>
      <c r="E27" s="90"/>
      <c r="F27" s="91"/>
      <c r="G27" s="25"/>
      <c r="H27" s="90"/>
      <c r="K27" s="90"/>
      <c r="N27" s="90"/>
      <c r="Q27" s="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06AC-F36C-48A0-BF41-EAB879C9CAF9}">
  <dimension ref="A1:B3"/>
  <sheetViews>
    <sheetView workbookViewId="0">
      <selection activeCell="B2" sqref="B2"/>
    </sheetView>
  </sheetViews>
  <sheetFormatPr defaultRowHeight="14.4" x14ac:dyDescent="0.3"/>
  <cols>
    <col min="1" max="1" width="19.88671875" customWidth="1"/>
    <col min="2" max="2" width="11.77734375" customWidth="1"/>
  </cols>
  <sheetData>
    <row r="1" spans="1:2" x14ac:dyDescent="0.3">
      <c r="A1" t="s">
        <v>412</v>
      </c>
      <c r="B1" t="s">
        <v>413</v>
      </c>
    </row>
    <row r="2" spans="1:2" x14ac:dyDescent="0.3">
      <c r="A2" t="s">
        <v>405</v>
      </c>
      <c r="B2" t="s">
        <v>270</v>
      </c>
    </row>
    <row r="3" spans="1:2" x14ac:dyDescent="0.3">
      <c r="A3" t="s">
        <v>411</v>
      </c>
      <c r="B3" t="s">
        <v>414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8342-9E19-4841-93A6-311D68735F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AA37-15C5-4F90-BF33-9B196E9ABD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WeaponDMG</vt:lpstr>
      <vt:lpstr>Calculations</vt:lpstr>
      <vt:lpstr>Stats</vt:lpstr>
      <vt:lpstr>Difficulties</vt:lpstr>
      <vt:lpstr>Accessories</vt:lpstr>
      <vt:lpstr>ItemRNG</vt:lpstr>
      <vt:lpstr>Equipment</vt:lpstr>
      <vt:lpstr>Crafting Recipes</vt:lpstr>
      <vt:lpstr>Forge 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yoric</dc:creator>
  <cp:lastModifiedBy>Yorick Klaasen</cp:lastModifiedBy>
  <dcterms:created xsi:type="dcterms:W3CDTF">2015-06-05T18:17:20Z</dcterms:created>
  <dcterms:modified xsi:type="dcterms:W3CDTF">2025-02-28T11:00:48Z</dcterms:modified>
</cp:coreProperties>
</file>