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Data Science\Basic\Excel\"/>
    </mc:Choice>
  </mc:AlternateContent>
  <bookViews>
    <workbookView xWindow="0" yWindow="0" windowWidth="23040" windowHeight="9192" activeTab="3"/>
  </bookViews>
  <sheets>
    <sheet name="people" sheetId="1" r:id="rId1"/>
    <sheet name="sumery" sheetId="2" r:id="rId2"/>
    <sheet name="analysis" sheetId="3" r:id="rId3"/>
    <sheet name="pivot" sheetId="8" r:id="rId4"/>
  </sheets>
  <definedNames>
    <definedName name="Slicer_Province">#N/A</definedName>
  </definedNames>
  <calcPr calcId="162913"/>
  <pivotCaches>
    <pivotCache cacheId="1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3" l="1"/>
  <c r="D11" i="3"/>
  <c r="E11" i="3" s="1"/>
  <c r="D12" i="3"/>
  <c r="E12" i="3" s="1"/>
  <c r="D8" i="3"/>
  <c r="E8" i="3" s="1"/>
  <c r="D7" i="3"/>
  <c r="E7" i="3" s="1"/>
  <c r="D9" i="3"/>
  <c r="E9" i="3" s="1"/>
  <c r="D10" i="3"/>
  <c r="C6" i="3"/>
  <c r="C5" i="2"/>
  <c r="C8" i="3"/>
  <c r="C7" i="3"/>
  <c r="C11" i="3"/>
  <c r="C12" i="3"/>
  <c r="C9" i="3"/>
  <c r="C7" i="2" l="1"/>
  <c r="C8" i="2"/>
  <c r="C9" i="2"/>
  <c r="C10" i="3"/>
  <c r="E6" i="3"/>
  <c r="E10" i="3"/>
  <c r="C4" i="2"/>
  <c r="C6" i="2"/>
  <c r="C10" i="2" l="1"/>
</calcChain>
</file>

<file path=xl/sharedStrings.xml><?xml version="1.0" encoding="utf-8"?>
<sst xmlns="http://schemas.openxmlformats.org/spreadsheetml/2006/main" count="73" uniqueCount="37">
  <si>
    <t>Name</t>
  </si>
  <si>
    <t>Gender</t>
  </si>
  <si>
    <t>Age</t>
  </si>
  <si>
    <t>Sokha</t>
  </si>
  <si>
    <t>Male</t>
  </si>
  <si>
    <t>Lida</t>
  </si>
  <si>
    <t>Puthea</t>
  </si>
  <si>
    <t>Toal People</t>
  </si>
  <si>
    <t>Average Age</t>
  </si>
  <si>
    <t>Raksmey</t>
  </si>
  <si>
    <t>Un</t>
  </si>
  <si>
    <t>Median Age</t>
  </si>
  <si>
    <t>Province</t>
  </si>
  <si>
    <t>Kampong Spue</t>
  </si>
  <si>
    <t>Phnom Penh</t>
  </si>
  <si>
    <t>Kampong Cham</t>
  </si>
  <si>
    <t>Total</t>
  </si>
  <si>
    <t>Mithona</t>
  </si>
  <si>
    <t>Female</t>
  </si>
  <si>
    <t>Youngest</t>
  </si>
  <si>
    <t>Oldest</t>
  </si>
  <si>
    <t>Range</t>
  </si>
  <si>
    <t>Limeng</t>
  </si>
  <si>
    <t>Kratie</t>
  </si>
  <si>
    <t>Bunthoeun</t>
  </si>
  <si>
    <t>Kandal</t>
  </si>
  <si>
    <t>Nith</t>
  </si>
  <si>
    <t>Kampot</t>
  </si>
  <si>
    <t>Puthy</t>
  </si>
  <si>
    <t>Takoe</t>
  </si>
  <si>
    <t>Don't add more other province beside the existing.</t>
  </si>
  <si>
    <t xml:space="preserve"> </t>
  </si>
  <si>
    <t>Grand Total</t>
  </si>
  <si>
    <t>Percentage</t>
  </si>
  <si>
    <t>Rotha</t>
  </si>
  <si>
    <t>Limok</t>
  </si>
  <si>
    <t>Narin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</si>
</sst>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quot; year&quot;;#&quot; years&quot;"/>
    <numFmt numFmtId="165" formatCode="[=1]#&quot; person&quot;;\ #&quot; people&quot;"/>
  </numFmts>
  <fonts count="2" x14ac:knownFonts="1">
    <font>
      <sz val="11"/>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C7CE"/>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3" borderId="0" applyNumberFormat="0" applyBorder="0" applyAlignment="0" applyProtection="0"/>
  </cellStyleXfs>
  <cellXfs count="13">
    <xf numFmtId="0" fontId="0" fillId="0" borderId="0" xfId="0"/>
    <xf numFmtId="0" fontId="0" fillId="2" borderId="1" xfId="0" applyFont="1" applyFill="1" applyBorder="1"/>
    <xf numFmtId="0" fontId="0" fillId="0" borderId="1" xfId="0" applyFont="1" applyBorder="1"/>
    <xf numFmtId="164" fontId="0" fillId="0" borderId="0" xfId="0" applyNumberFormat="1"/>
    <xf numFmtId="0" fontId="0" fillId="0" borderId="2" xfId="0" applyBorder="1"/>
    <xf numFmtId="0" fontId="0" fillId="0" borderId="2" xfId="0" applyFill="1" applyBorder="1"/>
    <xf numFmtId="164" fontId="0" fillId="0" borderId="2" xfId="0" applyNumberFormat="1" applyBorder="1"/>
    <xf numFmtId="0" fontId="0" fillId="0" borderId="0" xfId="0" applyNumberFormat="1"/>
    <xf numFmtId="0" fontId="1" fillId="3" borderId="0" xfId="1"/>
    <xf numFmtId="0" fontId="0" fillId="0" borderId="0" xfId="0" pivotButton="1"/>
    <xf numFmtId="0" fontId="0" fillId="0" borderId="0" xfId="0" applyAlignment="1">
      <alignment horizontal="left"/>
    </xf>
    <xf numFmtId="10" fontId="0" fillId="0" borderId="0" xfId="0" applyNumberFormat="1"/>
    <xf numFmtId="165" fontId="0" fillId="0" borderId="2" xfId="0" applyNumberFormat="1" applyBorder="1"/>
  </cellXfs>
  <cellStyles count="2">
    <cellStyle name="Bad" xfId="1" builtinId="27"/>
    <cellStyle name="Normal" xfId="0" builtinId="0"/>
  </cellStyles>
  <dxfs count="2">
    <dxf>
      <numFmt numFmtId="0" formatCode="General"/>
    </dxf>
    <dxf>
      <numFmt numFmtId="164" formatCode="[=1]#&quot; year&quot;;#&quot; years&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Chart of</a:t>
            </a:r>
            <a:r>
              <a:rPr lang="en-US" baseline="0"/>
              <a:t> People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cat>
            <c:strRef>
              <c:f>people!$E$5:$E$17</c:f>
              <c:strCache>
                <c:ptCount val="13"/>
                <c:pt idx="0">
                  <c:v>Raksmey</c:v>
                </c:pt>
                <c:pt idx="1">
                  <c:v>Mithona</c:v>
                </c:pt>
                <c:pt idx="2">
                  <c:v>Limok</c:v>
                </c:pt>
                <c:pt idx="3">
                  <c:v>Lida</c:v>
                </c:pt>
                <c:pt idx="4">
                  <c:v>Limeng</c:v>
                </c:pt>
                <c:pt idx="5">
                  <c:v>Rotha</c:v>
                </c:pt>
                <c:pt idx="6">
                  <c:v>Narin</c:v>
                </c:pt>
                <c:pt idx="7">
                  <c:v>Sokha</c:v>
                </c:pt>
                <c:pt idx="8">
                  <c:v>Nith</c:v>
                </c:pt>
                <c:pt idx="9">
                  <c:v>Bunthoeun</c:v>
                </c:pt>
                <c:pt idx="10">
                  <c:v>Puthea</c:v>
                </c:pt>
                <c:pt idx="11">
                  <c:v>Puthy</c:v>
                </c:pt>
                <c:pt idx="12">
                  <c:v>Un</c:v>
                </c:pt>
              </c:strCache>
            </c:strRef>
          </c:cat>
          <c:val>
            <c:numRef>
              <c:f>people!$G$5:$G$17</c:f>
              <c:numCache>
                <c:formatCode>[=1]#" year";#" years"</c:formatCode>
                <c:ptCount val="13"/>
                <c:pt idx="0">
                  <c:v>9</c:v>
                </c:pt>
                <c:pt idx="1">
                  <c:v>18</c:v>
                </c:pt>
                <c:pt idx="2">
                  <c:v>19</c:v>
                </c:pt>
                <c:pt idx="3">
                  <c:v>22</c:v>
                </c:pt>
                <c:pt idx="4">
                  <c:v>23</c:v>
                </c:pt>
                <c:pt idx="5">
                  <c:v>23</c:v>
                </c:pt>
                <c:pt idx="6">
                  <c:v>23</c:v>
                </c:pt>
                <c:pt idx="7">
                  <c:v>24</c:v>
                </c:pt>
                <c:pt idx="8">
                  <c:v>24</c:v>
                </c:pt>
                <c:pt idx="9">
                  <c:v>25</c:v>
                </c:pt>
                <c:pt idx="10">
                  <c:v>26</c:v>
                </c:pt>
                <c:pt idx="11">
                  <c:v>28</c:v>
                </c:pt>
                <c:pt idx="12">
                  <c:v>93</c:v>
                </c:pt>
              </c:numCache>
            </c:numRef>
          </c:val>
          <c:extLst>
            <c:ext xmlns:c16="http://schemas.microsoft.com/office/drawing/2014/chart" uri="{C3380CC4-5D6E-409C-BE32-E72D297353CC}">
              <c16:uniqueId val="{00000000-C68B-4638-BA0F-F0C5FFDD7087}"/>
            </c:ext>
          </c:extLst>
        </c:ser>
        <c:dLbls>
          <c:showLegendKey val="0"/>
          <c:showVal val="0"/>
          <c:showCatName val="0"/>
          <c:showSerName val="0"/>
          <c:showPercent val="0"/>
          <c:showBubbleSize val="0"/>
        </c:dLbls>
        <c:gapWidth val="47"/>
        <c:axId val="1907698895"/>
        <c:axId val="1907699311"/>
      </c:barChart>
      <c:catAx>
        <c:axId val="19076988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699311"/>
        <c:crosses val="autoZero"/>
        <c:auto val="1"/>
        <c:lblAlgn val="ctr"/>
        <c:lblOffset val="100"/>
        <c:noMultiLvlLbl val="0"/>
      </c:catAx>
      <c:valAx>
        <c:axId val="1907699311"/>
        <c:scaling>
          <c:orientation val="minMax"/>
        </c:scaling>
        <c:delete val="0"/>
        <c:axPos val="t"/>
        <c:majorGridlines>
          <c:spPr>
            <a:ln w="9525" cap="flat" cmpd="sng" algn="ctr">
              <a:solidFill>
                <a:schemeClr val="tx1">
                  <a:lumMod val="15000"/>
                  <a:lumOff val="85000"/>
                </a:schemeClr>
              </a:solidFill>
              <a:round/>
            </a:ln>
            <a:effectLst/>
          </c:spPr>
        </c:majorGridlines>
        <c:numFmt formatCode="[=1]#&quot; year&quot;;#&quot; years&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698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[Basic excel.xlsx]pivot!PivotTable5</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pivot!$A$4:$A$11</c:f>
              <c:strCache>
                <c:ptCount val="7"/>
                <c:pt idx="0">
                  <c:v>Kampong Cham</c:v>
                </c:pt>
                <c:pt idx="1">
                  <c:v>Kampong Spue</c:v>
                </c:pt>
                <c:pt idx="2">
                  <c:v>Kampot</c:v>
                </c:pt>
                <c:pt idx="3">
                  <c:v>Kandal</c:v>
                </c:pt>
                <c:pt idx="4">
                  <c:v>Kratie</c:v>
                </c:pt>
                <c:pt idx="5">
                  <c:v>Phnom Penh</c:v>
                </c:pt>
                <c:pt idx="6">
                  <c:v>Takoe</c:v>
                </c:pt>
              </c:strCache>
            </c:strRef>
          </c:cat>
          <c:val>
            <c:numRef>
              <c:f>pivot!$B$4:$B$11</c:f>
              <c:numCache>
                <c:formatCode>General</c:formatCode>
                <c:ptCount val="7"/>
                <c:pt idx="0">
                  <c:v>1</c:v>
                </c:pt>
                <c:pt idx="1">
                  <c:v>3</c:v>
                </c:pt>
                <c:pt idx="2">
                  <c:v>1</c:v>
                </c:pt>
                <c:pt idx="3">
                  <c:v>1</c:v>
                </c:pt>
                <c:pt idx="4">
                  <c:v>2</c:v>
                </c:pt>
                <c:pt idx="5">
                  <c:v>3</c:v>
                </c:pt>
                <c:pt idx="6">
                  <c:v>2</c:v>
                </c:pt>
              </c:numCache>
            </c:numRef>
          </c:val>
          <c:extLst>
            <c:ext xmlns:c16="http://schemas.microsoft.com/office/drawing/2014/chart" uri="{C3380CC4-5D6E-409C-BE32-E72D297353CC}">
              <c16:uniqueId val="{00000000-49EA-4F13-8F5A-995F22508106}"/>
            </c:ext>
          </c:extLst>
        </c:ser>
        <c:ser>
          <c:idx val="1"/>
          <c:order val="1"/>
          <c:tx>
            <c:strRef>
              <c:f>pivot!$C$3</c:f>
              <c:strCache>
                <c:ptCount val="1"/>
                <c:pt idx="0">
                  <c:v>Percentage</c:v>
                </c:pt>
              </c:strCache>
            </c:strRef>
          </c:tx>
          <c:spPr>
            <a:solidFill>
              <a:schemeClr val="accent2"/>
            </a:solidFill>
            <a:ln>
              <a:noFill/>
            </a:ln>
            <a:effectLst/>
          </c:spPr>
          <c:invertIfNegative val="0"/>
          <c:cat>
            <c:strRef>
              <c:f>pivot!$A$4:$A$11</c:f>
              <c:strCache>
                <c:ptCount val="7"/>
                <c:pt idx="0">
                  <c:v>Kampong Cham</c:v>
                </c:pt>
                <c:pt idx="1">
                  <c:v>Kampong Spue</c:v>
                </c:pt>
                <c:pt idx="2">
                  <c:v>Kampot</c:v>
                </c:pt>
                <c:pt idx="3">
                  <c:v>Kandal</c:v>
                </c:pt>
                <c:pt idx="4">
                  <c:v>Kratie</c:v>
                </c:pt>
                <c:pt idx="5">
                  <c:v>Phnom Penh</c:v>
                </c:pt>
                <c:pt idx="6">
                  <c:v>Takoe</c:v>
                </c:pt>
              </c:strCache>
            </c:strRef>
          </c:cat>
          <c:val>
            <c:numRef>
              <c:f>pivot!$C$4:$C$11</c:f>
              <c:numCache>
                <c:formatCode>0.00%</c:formatCode>
                <c:ptCount val="7"/>
                <c:pt idx="0">
                  <c:v>7.6923076923076927E-2</c:v>
                </c:pt>
                <c:pt idx="1">
                  <c:v>0.23076923076923078</c:v>
                </c:pt>
                <c:pt idx="2">
                  <c:v>7.6923076923076927E-2</c:v>
                </c:pt>
                <c:pt idx="3">
                  <c:v>7.6923076923076927E-2</c:v>
                </c:pt>
                <c:pt idx="4">
                  <c:v>0.15384615384615385</c:v>
                </c:pt>
                <c:pt idx="5">
                  <c:v>0.23076923076923078</c:v>
                </c:pt>
                <c:pt idx="6">
                  <c:v>0.15384615384615385</c:v>
                </c:pt>
              </c:numCache>
            </c:numRef>
          </c:val>
          <c:extLst>
            <c:ext xmlns:c16="http://schemas.microsoft.com/office/drawing/2014/chart" uri="{C3380CC4-5D6E-409C-BE32-E72D297353CC}">
              <c16:uniqueId val="{00000001-49EA-4F13-8F5A-995F22508106}"/>
            </c:ext>
          </c:extLst>
        </c:ser>
        <c:dLbls>
          <c:showLegendKey val="0"/>
          <c:showVal val="0"/>
          <c:showCatName val="0"/>
          <c:showSerName val="0"/>
          <c:showPercent val="0"/>
          <c:showBubbleSize val="0"/>
        </c:dLbls>
        <c:gapWidth val="219"/>
        <c:overlap val="-27"/>
        <c:axId val="1196163424"/>
        <c:axId val="1091092368"/>
      </c:barChart>
      <c:catAx>
        <c:axId val="119616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092368"/>
        <c:crosses val="autoZero"/>
        <c:auto val="1"/>
        <c:lblAlgn val="ctr"/>
        <c:lblOffset val="100"/>
        <c:noMultiLvlLbl val="0"/>
      </c:catAx>
      <c:valAx>
        <c:axId val="109109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163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228600</xdr:colOff>
      <xdr:row>1</xdr:row>
      <xdr:rowOff>152400</xdr:rowOff>
    </xdr:from>
    <xdr:to>
      <xdr:col>12</xdr:col>
      <xdr:colOff>533400</xdr:colOff>
      <xdr:row>16</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358140</xdr:colOff>
      <xdr:row>1</xdr:row>
      <xdr:rowOff>15240</xdr:rowOff>
    </xdr:from>
    <xdr:to>
      <xdr:col>14</xdr:col>
      <xdr:colOff>358140</xdr:colOff>
      <xdr:row>14</xdr:row>
      <xdr:rowOff>104775</xdr:rowOff>
    </xdr:to>
    <mc:AlternateContent xmlns:mc="http://schemas.openxmlformats.org/markup-compatibility/2006">
      <mc:Choice xmlns:a14="http://schemas.microsoft.com/office/drawing/2010/main" Requires="a14">
        <xdr:graphicFrame macro="">
          <xdr:nvGraphicFramePr>
            <xdr:cNvPr id="3" name="Province"/>
            <xdr:cNvGraphicFramePr/>
          </xdr:nvGraphicFramePr>
          <xdr:xfrm>
            <a:off x="0" y="0"/>
            <a:ext cx="0" cy="0"/>
          </xdr:xfrm>
          <a:graphic>
            <a:graphicData uri="http://schemas.microsoft.com/office/drawing/2010/slicer">
              <sle:slicer xmlns:sle="http://schemas.microsoft.com/office/drawing/2010/slicer" name="Province"/>
            </a:graphicData>
          </a:graphic>
        </xdr:graphicFrame>
      </mc:Choice>
      <mc:Fallback>
        <xdr:sp macro="" textlink="">
          <xdr:nvSpPr>
            <xdr:cNvPr id="0" name=""/>
            <xdr:cNvSpPr>
              <a:spLocks noTextEdit="1"/>
            </xdr:cNvSpPr>
          </xdr:nvSpPr>
          <xdr:spPr>
            <a:xfrm>
              <a:off x="725424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okha Yorn" refreshedDate="44910.660084606483" createdVersion="6" refreshedVersion="6" minRefreshableVersion="3" recordCount="13">
  <cacheSource type="worksheet">
    <worksheetSource name="people"/>
  </cacheSource>
  <cacheFields count="4">
    <cacheField name="Name" numFmtId="0">
      <sharedItems/>
    </cacheField>
    <cacheField name="Gender" numFmtId="0">
      <sharedItems/>
    </cacheField>
    <cacheField name="Age" numFmtId="164">
      <sharedItems containsSemiMixedTypes="0" containsString="0" containsNumber="1" containsInteger="1" minValue="9" maxValue="93"/>
    </cacheField>
    <cacheField name="Province" numFmtId="0">
      <sharedItems count="7">
        <s v="Kampong Spue"/>
        <s v="Kratie"/>
        <s v="Kampong Cham"/>
        <s v="Takoe"/>
        <s v="Phnom Penh"/>
        <s v="Kampot"/>
        <s v="Kandal"/>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3">
  <r>
    <s v="Raksmey"/>
    <s v="Female"/>
    <n v="9"/>
    <x v="0"/>
  </r>
  <r>
    <s v="Mithona"/>
    <s v="Male"/>
    <n v="18"/>
    <x v="0"/>
  </r>
  <r>
    <s v="Limok"/>
    <s v="Female"/>
    <n v="19"/>
    <x v="1"/>
  </r>
  <r>
    <s v="Lida"/>
    <s v="Female"/>
    <n v="22"/>
    <x v="2"/>
  </r>
  <r>
    <s v="Limeng"/>
    <s v="Male"/>
    <n v="23"/>
    <x v="1"/>
  </r>
  <r>
    <s v="Rotha"/>
    <s v="Female"/>
    <n v="23"/>
    <x v="3"/>
  </r>
  <r>
    <s v="Sokha"/>
    <s v="Male"/>
    <n v="24"/>
    <x v="4"/>
  </r>
  <r>
    <s v="Nith"/>
    <s v="Male"/>
    <n v="24"/>
    <x v="5"/>
  </r>
  <r>
    <s v="Bunthoeun"/>
    <s v="Male"/>
    <n v="25"/>
    <x v="6"/>
  </r>
  <r>
    <s v="Puthea"/>
    <s v="Male"/>
    <n v="26"/>
    <x v="4"/>
  </r>
  <r>
    <s v="Puthy"/>
    <s v="Male"/>
    <n v="28"/>
    <x v="3"/>
  </r>
  <r>
    <s v="Un"/>
    <s v="Male"/>
    <n v="93"/>
    <x v="0"/>
  </r>
  <r>
    <s v="Narin"/>
    <s v="Female"/>
    <n v="2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Province">
  <location ref="A3:C11" firstHeaderRow="0" firstDataRow="1" firstDataCol="1"/>
  <pivotFields count="4">
    <pivotField showAll="0"/>
    <pivotField showAll="0"/>
    <pivotField numFmtId="164" showAll="0"/>
    <pivotField axis="axisRow" dataField="1" showAll="0">
      <items count="8">
        <item x="2"/>
        <item x="0"/>
        <item x="5"/>
        <item x="6"/>
        <item x="1"/>
        <item x="4"/>
        <item x="3"/>
        <item t="default"/>
      </items>
    </pivotField>
  </pivotFields>
  <rowFields count="1">
    <field x="3"/>
  </rowFields>
  <rowItems count="8">
    <i>
      <x/>
    </i>
    <i>
      <x v="1"/>
    </i>
    <i>
      <x v="2"/>
    </i>
    <i>
      <x v="3"/>
    </i>
    <i>
      <x v="4"/>
    </i>
    <i>
      <x v="5"/>
    </i>
    <i>
      <x v="6"/>
    </i>
    <i t="grand">
      <x/>
    </i>
  </rowItems>
  <colFields count="1">
    <field x="-2"/>
  </colFields>
  <colItems count="2">
    <i>
      <x/>
    </i>
    <i i="1">
      <x v="1"/>
    </i>
  </colItems>
  <dataFields count="2">
    <dataField name="Total" fld="3" subtotal="count" baseField="0" baseItem="0"/>
    <dataField name="Percentage" fld="3" subtotal="count" baseField="0" baseItem="0" numFmtId="10">
      <extLst>
        <ext xmlns:x14="http://schemas.microsoft.com/office/spreadsheetml/2009/9/main" uri="{E15A36E0-9728-4e99-A89B-3F7291B0FE68}">
          <x14:dataField pivotShowAs="percentOfParentRow"/>
        </ext>
      </extLst>
    </dataField>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vince" sourceName="Province">
  <pivotTables>
    <pivotTable tabId="8" name="PivotTable5"/>
  </pivotTables>
  <data>
    <tabular pivotCacheId="1">
      <items count="7">
        <i x="2" s="1"/>
        <i x="0" s="1"/>
        <i x="5" s="1"/>
        <i x="6"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vince" cache="Slicer_Province" caption="Province" style="SlicerStyleDark2" rowHeight="234950"/>
</slicers>
</file>

<file path=xl/tables/table1.xml><?xml version="1.0" encoding="utf-8"?>
<table xmlns="http://schemas.openxmlformats.org/spreadsheetml/2006/main" id="1" name="people" displayName="people" ref="E4:H17" totalsRowShown="0">
  <sortState ref="E5:H17">
    <sortCondition ref="G4:G17"/>
  </sortState>
  <tableColumns count="4">
    <tableColumn id="1" name="Name"/>
    <tableColumn id="2" name="Gender"/>
    <tableColumn id="3" name="Age" dataDxfId="1"/>
    <tableColumn id="4" name="Province"/>
  </tableColumns>
  <tableStyleInfo name="TableStyleMedium2" showFirstColumn="0" showLastColumn="0" showRowStripes="1" showColumnStripes="0"/>
</table>
</file>

<file path=xl/tables/table2.xml><?xml version="1.0" encoding="utf-8"?>
<table xmlns="http://schemas.openxmlformats.org/spreadsheetml/2006/main" id="2" name="analysys" displayName="analysys" ref="B5:E12" totalsRowShown="0">
  <autoFilter ref="B5:E12"/>
  <sortState ref="B6:E12">
    <sortCondition descending="1" ref="D5:D12"/>
  </sortState>
  <tableColumns count="4">
    <tableColumn id="1" name="Province"/>
    <tableColumn id="4" name="Female" dataDxfId="0">
      <calculatedColumnFormula>COUNTIFS(people[Gender], "Female", people[Province], analysys[[#This Row],[Province]])</calculatedColumnFormula>
    </tableColumn>
    <tableColumn id="2" name="Total">
      <calculatedColumnFormula>COUNTIFS(people[Province], analysys[[#This Row],[Province]])</calculatedColumnFormula>
    </tableColumn>
    <tableColumn id="3" name=" ">
      <calculatedColumnFormula>D6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P17"/>
  <sheetViews>
    <sheetView workbookViewId="0">
      <selection activeCell="G5" sqref="G5:G17"/>
    </sheetView>
  </sheetViews>
  <sheetFormatPr defaultRowHeight="14.4" x14ac:dyDescent="0.3"/>
  <cols>
    <col min="6" max="6" width="9" customWidth="1"/>
    <col min="8" max="8" width="13.77734375" bestFit="1" customWidth="1"/>
    <col min="16" max="16" width="42.77734375" bestFit="1" customWidth="1"/>
  </cols>
  <sheetData>
    <row r="4" spans="5:16" x14ac:dyDescent="0.3">
      <c r="E4" t="s">
        <v>0</v>
      </c>
      <c r="F4" t="s">
        <v>1</v>
      </c>
      <c r="G4" t="s">
        <v>2</v>
      </c>
      <c r="H4" t="s">
        <v>12</v>
      </c>
    </row>
    <row r="5" spans="5:16" x14ac:dyDescent="0.3">
      <c r="E5" t="s">
        <v>9</v>
      </c>
      <c r="F5" t="s">
        <v>18</v>
      </c>
      <c r="G5" s="3">
        <v>9</v>
      </c>
      <c r="H5" t="s">
        <v>13</v>
      </c>
    </row>
    <row r="6" spans="5:16" x14ac:dyDescent="0.3">
      <c r="E6" t="s">
        <v>17</v>
      </c>
      <c r="F6" t="s">
        <v>4</v>
      </c>
      <c r="G6" s="3">
        <v>18</v>
      </c>
      <c r="H6" t="s">
        <v>13</v>
      </c>
    </row>
    <row r="7" spans="5:16" x14ac:dyDescent="0.3">
      <c r="E7" t="s">
        <v>35</v>
      </c>
      <c r="F7" t="s">
        <v>18</v>
      </c>
      <c r="G7" s="3">
        <v>19</v>
      </c>
      <c r="H7" t="s">
        <v>23</v>
      </c>
      <c r="P7" s="8" t="s">
        <v>30</v>
      </c>
    </row>
    <row r="8" spans="5:16" x14ac:dyDescent="0.3">
      <c r="E8" t="s">
        <v>5</v>
      </c>
      <c r="F8" t="s">
        <v>18</v>
      </c>
      <c r="G8" s="3">
        <v>22</v>
      </c>
      <c r="H8" t="s">
        <v>15</v>
      </c>
    </row>
    <row r="9" spans="5:16" x14ac:dyDescent="0.3">
      <c r="E9" t="s">
        <v>22</v>
      </c>
      <c r="F9" t="s">
        <v>4</v>
      </c>
      <c r="G9" s="3">
        <v>23</v>
      </c>
      <c r="H9" t="s">
        <v>23</v>
      </c>
    </row>
    <row r="10" spans="5:16" x14ac:dyDescent="0.3">
      <c r="E10" t="s">
        <v>34</v>
      </c>
      <c r="F10" t="s">
        <v>18</v>
      </c>
      <c r="G10" s="3">
        <v>23</v>
      </c>
      <c r="H10" t="s">
        <v>29</v>
      </c>
    </row>
    <row r="11" spans="5:16" x14ac:dyDescent="0.3">
      <c r="E11" t="s">
        <v>36</v>
      </c>
      <c r="F11" t="s">
        <v>18</v>
      </c>
      <c r="G11" s="3">
        <v>23</v>
      </c>
      <c r="H11" t="s">
        <v>14</v>
      </c>
    </row>
    <row r="12" spans="5:16" x14ac:dyDescent="0.3">
      <c r="E12" t="s">
        <v>3</v>
      </c>
      <c r="F12" t="s">
        <v>4</v>
      </c>
      <c r="G12" s="3">
        <v>24</v>
      </c>
      <c r="H12" t="s">
        <v>14</v>
      </c>
    </row>
    <row r="13" spans="5:16" x14ac:dyDescent="0.3">
      <c r="E13" t="s">
        <v>26</v>
      </c>
      <c r="F13" t="s">
        <v>4</v>
      </c>
      <c r="G13" s="3">
        <v>24</v>
      </c>
      <c r="H13" t="s">
        <v>27</v>
      </c>
    </row>
    <row r="14" spans="5:16" x14ac:dyDescent="0.3">
      <c r="E14" t="s">
        <v>24</v>
      </c>
      <c r="F14" t="s">
        <v>4</v>
      </c>
      <c r="G14" s="3">
        <v>25</v>
      </c>
      <c r="H14" t="s">
        <v>25</v>
      </c>
    </row>
    <row r="15" spans="5:16" x14ac:dyDescent="0.3">
      <c r="E15" t="s">
        <v>6</v>
      </c>
      <c r="F15" t="s">
        <v>4</v>
      </c>
      <c r="G15" s="3">
        <v>26</v>
      </c>
      <c r="H15" t="s">
        <v>14</v>
      </c>
    </row>
    <row r="16" spans="5:16" x14ac:dyDescent="0.3">
      <c r="E16" t="s">
        <v>28</v>
      </c>
      <c r="F16" t="s">
        <v>4</v>
      </c>
      <c r="G16" s="3">
        <v>28</v>
      </c>
      <c r="H16" t="s">
        <v>29</v>
      </c>
    </row>
    <row r="17" spans="5:8" x14ac:dyDescent="0.3">
      <c r="E17" t="s">
        <v>10</v>
      </c>
      <c r="F17" t="s">
        <v>4</v>
      </c>
      <c r="G17" s="3">
        <v>93</v>
      </c>
      <c r="H17" t="s">
        <v>13</v>
      </c>
    </row>
  </sheetData>
  <conditionalFormatting sqref="G5:G17">
    <cfRule type="colorScale" priority="3">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0"/>
  <sheetViews>
    <sheetView workbookViewId="0">
      <selection activeCell="L21" sqref="L21"/>
    </sheetView>
  </sheetViews>
  <sheetFormatPr defaultRowHeight="14.4" x14ac:dyDescent="0.3"/>
  <cols>
    <col min="2" max="2" width="11" bestFit="1" customWidth="1"/>
    <col min="3" max="3" width="9.44140625" bestFit="1" customWidth="1"/>
  </cols>
  <sheetData>
    <row r="4" spans="2:3" x14ac:dyDescent="0.3">
      <c r="B4" s="4" t="s">
        <v>7</v>
      </c>
      <c r="C4" s="12">
        <f>ROWS(people[[#Data],[Name]])</f>
        <v>13</v>
      </c>
    </row>
    <row r="5" spans="2:3" x14ac:dyDescent="0.3">
      <c r="B5" s="4" t="s">
        <v>18</v>
      </c>
      <c r="C5" s="12">
        <f>COUNTIF(people[Gender], B5)</f>
        <v>5</v>
      </c>
    </row>
    <row r="6" spans="2:3" x14ac:dyDescent="0.3">
      <c r="B6" s="4" t="s">
        <v>8</v>
      </c>
      <c r="C6" s="6">
        <f>AVERAGE(people[Age])</f>
        <v>27.46153846153846</v>
      </c>
    </row>
    <row r="7" spans="2:3" x14ac:dyDescent="0.3">
      <c r="B7" s="5" t="s">
        <v>11</v>
      </c>
      <c r="C7" s="6">
        <f>MEDIAN(people[Age])</f>
        <v>23</v>
      </c>
    </row>
    <row r="8" spans="2:3" x14ac:dyDescent="0.3">
      <c r="B8" s="5" t="s">
        <v>19</v>
      </c>
      <c r="C8" s="6">
        <f>MIN(people[Age])</f>
        <v>9</v>
      </c>
    </row>
    <row r="9" spans="2:3" x14ac:dyDescent="0.3">
      <c r="B9" s="5" t="s">
        <v>20</v>
      </c>
      <c r="C9" s="6">
        <f>MAX(people[Age])</f>
        <v>93</v>
      </c>
    </row>
    <row r="10" spans="2:3" x14ac:dyDescent="0.3">
      <c r="B10" s="5" t="s">
        <v>21</v>
      </c>
      <c r="C10" s="6">
        <f>C9-C8</f>
        <v>84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12"/>
  <sheetViews>
    <sheetView workbookViewId="0">
      <selection activeCell="B30" sqref="B30"/>
    </sheetView>
  </sheetViews>
  <sheetFormatPr defaultRowHeight="14.4" x14ac:dyDescent="0.3"/>
  <cols>
    <col min="2" max="2" width="13.77734375" bestFit="1" customWidth="1"/>
    <col min="4" max="4" width="10.44140625" customWidth="1"/>
    <col min="15" max="15" width="13.77734375" bestFit="1" customWidth="1"/>
  </cols>
  <sheetData>
    <row r="5" spans="2:5" x14ac:dyDescent="0.3">
      <c r="B5" t="s">
        <v>12</v>
      </c>
      <c r="C5" t="s">
        <v>18</v>
      </c>
      <c r="D5" t="s">
        <v>16</v>
      </c>
      <c r="E5" t="s">
        <v>31</v>
      </c>
    </row>
    <row r="6" spans="2:5" x14ac:dyDescent="0.3">
      <c r="B6" s="2" t="s">
        <v>13</v>
      </c>
      <c r="C6">
        <f>COUNTIFS(people[Gender], "Female", people[Province], analysys[[#This Row],[Province]])</f>
        <v>1</v>
      </c>
      <c r="D6">
        <f>COUNTIFS(people[Province], analysys[[#This Row],[Province]])</f>
        <v>3</v>
      </c>
      <c r="E6">
        <f>D6</f>
        <v>3</v>
      </c>
    </row>
    <row r="7" spans="2:5" x14ac:dyDescent="0.3">
      <c r="B7" s="2" t="s">
        <v>14</v>
      </c>
      <c r="C7" s="7">
        <f>COUNTIFS(people[Gender], "Female", people[Province], analysys[[#This Row],[Province]])</f>
        <v>1</v>
      </c>
      <c r="D7">
        <f>COUNTIFS(people[Province], analysys[[#This Row],[Province]])</f>
        <v>3</v>
      </c>
      <c r="E7">
        <f>D7</f>
        <v>3</v>
      </c>
    </row>
    <row r="8" spans="2:5" x14ac:dyDescent="0.3">
      <c r="B8" s="2" t="s">
        <v>23</v>
      </c>
      <c r="C8" s="7">
        <f>COUNTIFS(people[Gender], "Female", people[Province], analysys[[#This Row],[Province]])</f>
        <v>1</v>
      </c>
      <c r="D8">
        <f>COUNTIFS(people[Province], analysys[[#This Row],[Province]])</f>
        <v>2</v>
      </c>
      <c r="E8">
        <f>D8</f>
        <v>2</v>
      </c>
    </row>
    <row r="9" spans="2:5" x14ac:dyDescent="0.3">
      <c r="B9" s="2" t="s">
        <v>29</v>
      </c>
      <c r="C9" s="7">
        <f>COUNTIFS(people[Gender], "Female", people[Province], analysys[[#This Row],[Province]])</f>
        <v>1</v>
      </c>
      <c r="D9">
        <f>COUNTIFS(people[Province], analysys[[#This Row],[Province]])</f>
        <v>2</v>
      </c>
      <c r="E9">
        <f>D9</f>
        <v>2</v>
      </c>
    </row>
    <row r="10" spans="2:5" x14ac:dyDescent="0.3">
      <c r="B10" s="1" t="s">
        <v>15</v>
      </c>
      <c r="C10">
        <f>COUNTIFS(people[Gender], "Female", people[Province], analysys[[#This Row],[Province]])</f>
        <v>1</v>
      </c>
      <c r="D10">
        <f>COUNTIFS(people[Province], analysys[[#This Row],[Province]])</f>
        <v>1</v>
      </c>
      <c r="E10">
        <f>D10</f>
        <v>1</v>
      </c>
    </row>
    <row r="11" spans="2:5" x14ac:dyDescent="0.3">
      <c r="B11" s="1" t="s">
        <v>27</v>
      </c>
      <c r="C11" s="7">
        <f>COUNTIFS(people[Gender], "Female", people[Province], analysys[[#This Row],[Province]])</f>
        <v>0</v>
      </c>
      <c r="D11">
        <f>COUNTIFS(people[Province], analysys[[#This Row],[Province]])</f>
        <v>1</v>
      </c>
      <c r="E11">
        <f>D11</f>
        <v>1</v>
      </c>
    </row>
    <row r="12" spans="2:5" x14ac:dyDescent="0.3">
      <c r="B12" s="2" t="s">
        <v>25</v>
      </c>
      <c r="C12" s="7">
        <f>COUNTIFS(people[Gender], "Female", people[Province], analysys[[#This Row],[Province]])</f>
        <v>0</v>
      </c>
      <c r="D12">
        <f>COUNTIFS(people[Province], analysys[[#This Row],[Province]])</f>
        <v>1</v>
      </c>
      <c r="E12">
        <f>D12</f>
        <v>1</v>
      </c>
    </row>
  </sheetData>
  <conditionalFormatting sqref="E6:E12">
    <cfRule type="dataBar" priority="2">
      <dataBar showValue="0">
        <cfvo type="min"/>
        <cfvo type="max"/>
        <color rgb="FFFFC000"/>
      </dataBar>
      <extLst>
        <ext xmlns:x14="http://schemas.microsoft.com/office/spreadsheetml/2009/9/main" uri="{B025F937-C7B1-47D3-B67F-A62EFF666E3E}">
          <x14:id>{9149DD6D-3CA3-4644-B779-99B319B50162}</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149DD6D-3CA3-4644-B779-99B319B50162}">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E6:E12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tabSelected="1" workbookViewId="0">
      <selection activeCell="G21" sqref="G21"/>
    </sheetView>
  </sheetViews>
  <sheetFormatPr defaultRowHeight="14.4" x14ac:dyDescent="0.3"/>
  <cols>
    <col min="1" max="1" width="13.77734375" customWidth="1"/>
    <col min="2" max="2" width="5.21875" customWidth="1"/>
    <col min="3" max="3" width="10.44140625" bestFit="1" customWidth="1"/>
  </cols>
  <sheetData>
    <row r="3" spans="1:3" x14ac:dyDescent="0.3">
      <c r="A3" s="9" t="s">
        <v>12</v>
      </c>
      <c r="B3" t="s">
        <v>16</v>
      </c>
      <c r="C3" t="s">
        <v>33</v>
      </c>
    </row>
    <row r="4" spans="1:3" x14ac:dyDescent="0.3">
      <c r="A4" s="10" t="s">
        <v>15</v>
      </c>
      <c r="B4" s="7">
        <v>1</v>
      </c>
      <c r="C4" s="11">
        <v>7.6923076923076927E-2</v>
      </c>
    </row>
    <row r="5" spans="1:3" x14ac:dyDescent="0.3">
      <c r="A5" s="10" t="s">
        <v>13</v>
      </c>
      <c r="B5" s="7">
        <v>3</v>
      </c>
      <c r="C5" s="11">
        <v>0.23076923076923078</v>
      </c>
    </row>
    <row r="6" spans="1:3" x14ac:dyDescent="0.3">
      <c r="A6" s="10" t="s">
        <v>27</v>
      </c>
      <c r="B6" s="7">
        <v>1</v>
      </c>
      <c r="C6" s="11">
        <v>7.6923076923076927E-2</v>
      </c>
    </row>
    <row r="7" spans="1:3" x14ac:dyDescent="0.3">
      <c r="A7" s="10" t="s">
        <v>25</v>
      </c>
      <c r="B7" s="7">
        <v>1</v>
      </c>
      <c r="C7" s="11">
        <v>7.6923076923076927E-2</v>
      </c>
    </row>
    <row r="8" spans="1:3" x14ac:dyDescent="0.3">
      <c r="A8" s="10" t="s">
        <v>23</v>
      </c>
      <c r="B8" s="7">
        <v>2</v>
      </c>
      <c r="C8" s="11">
        <v>0.15384615384615385</v>
      </c>
    </row>
    <row r="9" spans="1:3" x14ac:dyDescent="0.3">
      <c r="A9" s="10" t="s">
        <v>14</v>
      </c>
      <c r="B9" s="7">
        <v>3</v>
      </c>
      <c r="C9" s="11">
        <v>0.23076923076923078</v>
      </c>
    </row>
    <row r="10" spans="1:3" x14ac:dyDescent="0.3">
      <c r="A10" s="10" t="s">
        <v>29</v>
      </c>
      <c r="B10" s="7">
        <v>2</v>
      </c>
      <c r="C10" s="11">
        <v>0.15384615384615385</v>
      </c>
    </row>
    <row r="11" spans="1:3" x14ac:dyDescent="0.3">
      <c r="A11" s="10" t="s">
        <v>32</v>
      </c>
      <c r="B11" s="7">
        <v>13</v>
      </c>
      <c r="C11" s="11">
        <v>1</v>
      </c>
    </row>
  </sheetData>
  <conditionalFormatting pivot="1" sqref="C4:C11">
    <cfRule type="dataBar" priority="1">
      <dataBar>
        <cfvo type="min"/>
        <cfvo type="num" val="0.6"/>
        <color rgb="FFFFB628"/>
      </dataBar>
      <extLst>
        <ext xmlns:x14="http://schemas.microsoft.com/office/spreadsheetml/2009/9/main" uri="{B025F937-C7B1-47D3-B67F-A62EFF666E3E}">
          <x14:id>{49988309-3636-4154-806C-B4A1AFF3B6E6}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9988309-3636-4154-806C-B4A1AFF3B6E6}">
            <x14:dataBar minLength="0" maxLength="100" gradient="0">
              <x14:cfvo type="autoMin"/>
              <x14:cfvo type="num">
                <xm:f>0.6</xm:f>
              </x14:cfvo>
              <x14:negativeFillColor rgb="FFFF0000"/>
              <x14:axisColor rgb="FF000000"/>
            </x14:dataBar>
          </x14:cfRule>
          <xm:sqref>C4:C11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people</vt:lpstr>
      <vt:lpstr>sumery</vt:lpstr>
      <vt:lpstr>analysis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Sokha Yorn</dc:creator>
  <cp:lastModifiedBy>Sokha Yorn</cp:lastModifiedBy>
  <dcterms:created xsi:type="dcterms:W3CDTF">2022-12-15T04:58:21Z</dcterms:created>
  <dcterms:modified xsi:type="dcterms:W3CDTF">2022-12-15T09:07:22Z</dcterms:modified>
</cp:coreProperties>
</file>