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6 Lagrange 1\"/>
    </mc:Choice>
  </mc:AlternateContent>
  <xr:revisionPtr revIDLastSave="0" documentId="13_ncr:1_{108DD3DF-1761-4DC5-B1D5-B5DFB7BE19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tada" sheetId="1" r:id="rId1"/>
    <sheet name="P1" sheetId="2" r:id="rId2"/>
    <sheet name="P2" sheetId="3" r:id="rId3"/>
    <sheet name="P3" sheetId="4" r:id="rId4"/>
  </sheets>
  <definedNames>
    <definedName name="solver_adj" localSheetId="2" hidden="1">'P2'!$H$18:$J$18</definedName>
    <definedName name="solver_adj" localSheetId="3" hidden="1">'P3'!$H$24:$I$24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'P2'!$G$19</definedName>
    <definedName name="solver_lhs1" localSheetId="3" hidden="1">'P3'!$G$25</definedName>
    <definedName name="solver_lhs2" localSheetId="2" hidden="1">'P2'!$G$20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'P2'!$G$18</definedName>
    <definedName name="solver_opt" localSheetId="3" hidden="1">'P3'!$G$24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hs1" localSheetId="2" hidden="1">'P2'!$H$19</definedName>
    <definedName name="solver_rhs1" localSheetId="3" hidden="1">'P3'!$H$25</definedName>
    <definedName name="solver_rhs2" localSheetId="2" hidden="1">'P2'!$H$20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4" l="1"/>
  <c r="C31" i="4"/>
  <c r="C30" i="4"/>
  <c r="C29" i="4"/>
  <c r="G25" i="4"/>
  <c r="G24" i="4"/>
  <c r="G19" i="3"/>
  <c r="G18" i="3"/>
  <c r="C29" i="3"/>
  <c r="C28" i="3"/>
  <c r="C27" i="3"/>
  <c r="C26" i="3"/>
  <c r="C25" i="3"/>
  <c r="G20" i="3"/>
  <c r="E30" i="2"/>
  <c r="E29" i="2"/>
  <c r="E28" i="2"/>
  <c r="E26" i="2"/>
  <c r="E25" i="2"/>
  <c r="E24" i="2"/>
  <c r="C30" i="3" l="1"/>
</calcChain>
</file>

<file path=xl/sharedStrings.xml><?xml version="1.0" encoding="utf-8"?>
<sst xmlns="http://schemas.openxmlformats.org/spreadsheetml/2006/main" count="83" uniqueCount="55">
  <si>
    <t>P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</si>
  <si>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</si>
  <si>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</si>
  <si>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</si>
  <si>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</si>
  <si>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</si>
  <si>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</si>
  <si>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(Minimizar)</t>
  </si>
  <si>
    <t>x + y = 900</t>
  </si>
  <si>
    <t>R1</t>
  </si>
  <si>
    <t>L(x, y, λ)</t>
  </si>
  <si>
    <t>Z</t>
  </si>
  <si>
    <t>6x^2 + 12y^2</t>
  </si>
  <si>
    <t>dL/dx</t>
  </si>
  <si>
    <t>dL/dy</t>
  </si>
  <si>
    <t>dL/dλ</t>
  </si>
  <si>
    <t>x</t>
  </si>
  <si>
    <t>λ</t>
  </si>
  <si>
    <t>λ/12</t>
  </si>
  <si>
    <t>y</t>
  </si>
  <si>
    <t>λ/24</t>
  </si>
  <si>
    <t>λ/12 + λ/24</t>
  </si>
  <si>
    <t>2λ+λ</t>
  </si>
  <si>
    <t>3λ</t>
  </si>
  <si>
    <t>X</t>
  </si>
  <si>
    <t>Y</t>
  </si>
  <si>
    <t>x^2 + y^2 + z^2</t>
  </si>
  <si>
    <t>F</t>
  </si>
  <si>
    <t>x + y + z</t>
  </si>
  <si>
    <t>x + 2y +3z</t>
  </si>
  <si>
    <t>L</t>
  </si>
  <si>
    <t>dL/dλ1</t>
  </si>
  <si>
    <t>dL/dλ2</t>
  </si>
  <si>
    <t>dL/dz</t>
  </si>
  <si>
    <t>z</t>
  </si>
  <si>
    <t>λ1</t>
  </si>
  <si>
    <t>λ2</t>
  </si>
  <si>
    <t>R2</t>
  </si>
  <si>
    <t>Usando Symbolab, método de Gauss-Jordan</t>
  </si>
  <si>
    <t>-2x^2 - y^2 + xy + 8x + 3y + 15000</t>
  </si>
  <si>
    <t>3000x + 1000y</t>
  </si>
  <si>
    <t>x^2 + y^2 + z^2 - λ1(x + y + z - 1)  - λ2(x + 2y +3z - 6)</t>
  </si>
  <si>
    <t>2x - λ1 - λ2</t>
  </si>
  <si>
    <t>2y - λ1 - 2λ2</t>
  </si>
  <si>
    <t>2z - λ1 - 3λ2</t>
  </si>
  <si>
    <t>24y - λ</t>
  </si>
  <si>
    <t>12x - λ</t>
  </si>
  <si>
    <t>x + y</t>
  </si>
  <si>
    <t>6x^2 + 12y^2 - λx - λy + 900λ</t>
  </si>
  <si>
    <t>6x^2 + 12y^2 - λ(x + y - 900)</t>
  </si>
  <si>
    <t>-2x^2 - y^2 + xy + 8x + 3y + 15000 - λ(3000x + 1000y - 100000)</t>
  </si>
  <si>
    <t>-4x + y - 3000λ</t>
  </si>
  <si>
    <t>-2y + x - 1000λ</t>
  </si>
  <si>
    <t>Se comprueba el resultado</t>
  </si>
  <si>
    <t>Es muy probable que los decimales en Symbolab dieran ese pequeño cambio, pero se comprueba que era un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</si>
</sst>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193427</xdr:colOff>
      <xdr:row>9</xdr:row>
      <xdr:rowOff>40240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5CC55E-614A-421C-B636-1AEB9A74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25747" cy="1686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155322</xdr:colOff>
      <xdr:row>6</xdr:row>
      <xdr:rowOff>7774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9081F0-17AF-4EDB-B834-ECE89024F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87642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25782</xdr:colOff>
      <xdr:row>13</xdr:row>
      <xdr:rowOff>51774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19B6F6-9170-4D0E-A8E8-63962914E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87642" cy="242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tabSelected="1" workbookViewId="0">
      <selection activeCell="B20" sqref="B20"/>
    </sheetView>
  </sheetViews>
  <sheetFormatPr baseColWidth="10" defaultColWidth="8.88671875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1" t="s">
        <v>1</v>
      </c>
      <c r="D2" s="1" t="s">
        <v>2</v>
      </c>
    </row>
    <row r="3" spans="2:4" ht="15.6" x14ac:dyDescent="0.3">
      <c r="B3" s="1" t="s">
        <v>3</v>
      </c>
      <c r="D3" s="1" t="s">
        <v>4</v>
      </c>
    </row>
    <row r="4" spans="2:4" ht="15.6" x14ac:dyDescent="0.3">
      <c r="B4" s="1" t="s">
        <v>5</v>
      </c>
      <c r="D4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436-7409-4491-905A-A8FDDC2240EA}">
  <dimension ref="A1:G30"/>
  <sheetViews>
    <sheetView topLeftCell="A10" workbookViewId="0">
      <selection activeCell="C16" sqref="C16"/>
    </sheetView>
  </sheetViews>
  <sheetFormatPr baseColWidth="10" defaultRowHeight="14.4" x14ac:dyDescent="0.3"/>
  <cols>
    <col min="1" max="2" width="11.5546875" style="2"/>
  </cols>
  <sheetData>
    <row r="1" spans="1:5" x14ac:dyDescent="0.3">
      <c r="A1" s="2" t="s">
        <v>0</v>
      </c>
    </row>
    <row r="11" spans="1:5" x14ac:dyDescent="0.3">
      <c r="B11" s="2" t="s">
        <v>11</v>
      </c>
      <c r="C11" t="s">
        <v>12</v>
      </c>
      <c r="E11" t="s">
        <v>7</v>
      </c>
    </row>
    <row r="13" spans="1:5" x14ac:dyDescent="0.3">
      <c r="B13" s="2" t="s">
        <v>9</v>
      </c>
      <c r="C13" t="s">
        <v>8</v>
      </c>
    </row>
    <row r="16" spans="1:5" x14ac:dyDescent="0.3">
      <c r="B16" s="2" t="s">
        <v>10</v>
      </c>
      <c r="C16" t="s">
        <v>49</v>
      </c>
    </row>
    <row r="17" spans="2:7" x14ac:dyDescent="0.3">
      <c r="C17" t="s">
        <v>48</v>
      </c>
    </row>
    <row r="19" spans="2:7" x14ac:dyDescent="0.3">
      <c r="B19" s="2" t="s">
        <v>13</v>
      </c>
      <c r="C19" s="2" t="s">
        <v>46</v>
      </c>
      <c r="D19">
        <v>0</v>
      </c>
      <c r="F19" t="s">
        <v>16</v>
      </c>
      <c r="G19" t="s">
        <v>18</v>
      </c>
    </row>
    <row r="20" spans="2:7" x14ac:dyDescent="0.3">
      <c r="B20" s="2" t="s">
        <v>14</v>
      </c>
      <c r="C20" s="2" t="s">
        <v>45</v>
      </c>
      <c r="D20">
        <v>0</v>
      </c>
      <c r="F20" t="s">
        <v>19</v>
      </c>
      <c r="G20" t="s">
        <v>20</v>
      </c>
    </row>
    <row r="21" spans="2:7" x14ac:dyDescent="0.3">
      <c r="B21" s="2" t="s">
        <v>15</v>
      </c>
      <c r="C21" s="2" t="s">
        <v>47</v>
      </c>
      <c r="D21">
        <v>-900</v>
      </c>
    </row>
    <row r="23" spans="2:7" x14ac:dyDescent="0.3">
      <c r="D23" t="s">
        <v>21</v>
      </c>
      <c r="E23">
        <v>900</v>
      </c>
    </row>
    <row r="24" spans="2:7" x14ac:dyDescent="0.3">
      <c r="D24" t="s">
        <v>22</v>
      </c>
      <c r="E24">
        <f>900*24</f>
        <v>21600</v>
      </c>
    </row>
    <row r="25" spans="2:7" x14ac:dyDescent="0.3">
      <c r="D25" t="s">
        <v>23</v>
      </c>
      <c r="E25">
        <f>900*24</f>
        <v>21600</v>
      </c>
    </row>
    <row r="26" spans="2:7" x14ac:dyDescent="0.3">
      <c r="D26" t="s">
        <v>17</v>
      </c>
      <c r="E26">
        <f>E25/3</f>
        <v>7200</v>
      </c>
    </row>
    <row r="28" spans="2:7" x14ac:dyDescent="0.3">
      <c r="D28" s="3" t="s">
        <v>24</v>
      </c>
      <c r="E28" s="3">
        <f xml:space="preserve"> E26/12</f>
        <v>600</v>
      </c>
    </row>
    <row r="29" spans="2:7" x14ac:dyDescent="0.3">
      <c r="D29" s="3" t="s">
        <v>25</v>
      </c>
      <c r="E29" s="3">
        <f>E26/24</f>
        <v>300</v>
      </c>
    </row>
    <row r="30" spans="2:7" x14ac:dyDescent="0.3">
      <c r="D30" s="4" t="s">
        <v>11</v>
      </c>
      <c r="E30" s="3">
        <f xml:space="preserve"> 6*E28^2 + 12*E29^2</f>
        <v>3240000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DA6C-920B-445D-BACA-7520E9C260DE}">
  <dimension ref="B8:J30"/>
  <sheetViews>
    <sheetView topLeftCell="A10" zoomScale="107" zoomScaleNormal="145" workbookViewId="0">
      <selection activeCell="G29" sqref="G29"/>
    </sheetView>
  </sheetViews>
  <sheetFormatPr baseColWidth="10" defaultRowHeight="14.4" x14ac:dyDescent="0.3"/>
  <sheetData>
    <row r="8" spans="2:4" x14ac:dyDescent="0.3">
      <c r="B8" t="s">
        <v>27</v>
      </c>
      <c r="C8" t="s">
        <v>26</v>
      </c>
    </row>
    <row r="11" spans="2:4" x14ac:dyDescent="0.3">
      <c r="B11" t="s">
        <v>9</v>
      </c>
      <c r="C11" t="s">
        <v>28</v>
      </c>
      <c r="D11">
        <v>1</v>
      </c>
    </row>
    <row r="12" spans="2:4" x14ac:dyDescent="0.3">
      <c r="B12" t="s">
        <v>37</v>
      </c>
      <c r="C12" t="s">
        <v>29</v>
      </c>
      <c r="D12">
        <v>6</v>
      </c>
    </row>
    <row r="14" spans="2:4" x14ac:dyDescent="0.3">
      <c r="B14" t="s">
        <v>30</v>
      </c>
      <c r="C14" t="s">
        <v>41</v>
      </c>
    </row>
    <row r="17" spans="2:10" x14ac:dyDescent="0.3">
      <c r="B17" t="s">
        <v>13</v>
      </c>
      <c r="C17" t="s">
        <v>42</v>
      </c>
      <c r="D17">
        <v>0</v>
      </c>
      <c r="G17" t="s">
        <v>27</v>
      </c>
      <c r="H17" t="s">
        <v>16</v>
      </c>
      <c r="I17" t="s">
        <v>19</v>
      </c>
      <c r="J17" t="s">
        <v>34</v>
      </c>
    </row>
    <row r="18" spans="2:10" x14ac:dyDescent="0.3">
      <c r="B18" t="s">
        <v>14</v>
      </c>
      <c r="C18" t="s">
        <v>43</v>
      </c>
      <c r="D18">
        <v>0</v>
      </c>
      <c r="G18">
        <f xml:space="preserve"> POWER(H18, 2) + POWER(I18, 2) + POWER(J18, 2)</f>
        <v>8.3333324819851509</v>
      </c>
      <c r="H18">
        <v>-1.6666666059405009</v>
      </c>
      <c r="I18">
        <v>0.33333346099186872</v>
      </c>
      <c r="J18">
        <v>2.3333331760404694</v>
      </c>
    </row>
    <row r="19" spans="2:10" x14ac:dyDescent="0.3">
      <c r="B19" t="s">
        <v>33</v>
      </c>
      <c r="C19" t="s">
        <v>44</v>
      </c>
      <c r="D19">
        <v>0</v>
      </c>
      <c r="G19">
        <f xml:space="preserve"> H18 + I18 + J18</f>
        <v>1.0000000310918373</v>
      </c>
      <c r="H19">
        <v>1</v>
      </c>
    </row>
    <row r="20" spans="2:10" x14ac:dyDescent="0.3">
      <c r="B20" t="s">
        <v>31</v>
      </c>
      <c r="C20" t="s">
        <v>28</v>
      </c>
      <c r="D20">
        <v>1</v>
      </c>
      <c r="G20">
        <f xml:space="preserve"> H18 + 2*I18 + 3*J18</f>
        <v>5.9999998441646456</v>
      </c>
      <c r="H20">
        <v>6</v>
      </c>
    </row>
    <row r="21" spans="2:10" x14ac:dyDescent="0.3">
      <c r="B21" t="s">
        <v>32</v>
      </c>
      <c r="C21" t="s">
        <v>29</v>
      </c>
      <c r="D21">
        <v>6</v>
      </c>
    </row>
    <row r="23" spans="2:10" x14ac:dyDescent="0.3">
      <c r="B23" t="s">
        <v>38</v>
      </c>
    </row>
    <row r="25" spans="2:10" x14ac:dyDescent="0.3">
      <c r="B25" s="3" t="s">
        <v>16</v>
      </c>
      <c r="C25" s="3">
        <f xml:space="preserve"> -5/3</f>
        <v>-1.6666666666666667</v>
      </c>
    </row>
    <row r="26" spans="2:10" x14ac:dyDescent="0.3">
      <c r="B26" s="3" t="s">
        <v>19</v>
      </c>
      <c r="C26" s="3">
        <f xml:space="preserve"> 1/3</f>
        <v>0.33333333333333331</v>
      </c>
    </row>
    <row r="27" spans="2:10" x14ac:dyDescent="0.3">
      <c r="B27" s="3" t="s">
        <v>34</v>
      </c>
      <c r="C27" s="3">
        <f xml:space="preserve"> 7/3</f>
        <v>2.3333333333333335</v>
      </c>
    </row>
    <row r="28" spans="2:10" x14ac:dyDescent="0.3">
      <c r="B28" s="3" t="s">
        <v>35</v>
      </c>
      <c r="C28" s="3">
        <f xml:space="preserve"> -22/3</f>
        <v>-7.333333333333333</v>
      </c>
      <c r="G28" t="s">
        <v>53</v>
      </c>
    </row>
    <row r="29" spans="2:10" x14ac:dyDescent="0.3">
      <c r="B29" s="3" t="s">
        <v>36</v>
      </c>
      <c r="C29" s="3">
        <f xml:space="preserve"> 4</f>
        <v>4</v>
      </c>
    </row>
    <row r="30" spans="2:10" x14ac:dyDescent="0.3">
      <c r="B30" s="3" t="s">
        <v>27</v>
      </c>
      <c r="C30" s="3">
        <f xml:space="preserve"> C25^2 + C26^2 + C27^2</f>
        <v>8.3333333333333357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D5E5-BB4C-403F-AB81-75A51A13B8CD}">
  <dimension ref="B16:I35"/>
  <sheetViews>
    <sheetView topLeftCell="B21" workbookViewId="0">
      <selection activeCell="D38" sqref="D38"/>
    </sheetView>
  </sheetViews>
  <sheetFormatPr baseColWidth="10" defaultRowHeight="14.4" x14ac:dyDescent="0.3"/>
  <cols>
    <col min="3" max="3" width="13.44140625" customWidth="1"/>
  </cols>
  <sheetData>
    <row r="16" spans="2:3" x14ac:dyDescent="0.3">
      <c r="B16" t="s">
        <v>11</v>
      </c>
      <c r="C16" s="5" t="s">
        <v>39</v>
      </c>
    </row>
    <row r="18" spans="2:9" x14ac:dyDescent="0.3">
      <c r="B18" t="s">
        <v>9</v>
      </c>
      <c r="C18" t="s">
        <v>40</v>
      </c>
      <c r="D18">
        <v>100000</v>
      </c>
    </row>
    <row r="20" spans="2:9" x14ac:dyDescent="0.3">
      <c r="B20" t="s">
        <v>30</v>
      </c>
      <c r="C20" s="5" t="s">
        <v>50</v>
      </c>
    </row>
    <row r="21" spans="2:9" x14ac:dyDescent="0.3">
      <c r="C21" s="5"/>
    </row>
    <row r="23" spans="2:9" x14ac:dyDescent="0.3">
      <c r="B23" t="s">
        <v>13</v>
      </c>
      <c r="C23" s="5" t="s">
        <v>51</v>
      </c>
      <c r="D23">
        <v>-8</v>
      </c>
      <c r="G23" t="s">
        <v>11</v>
      </c>
      <c r="H23" t="s">
        <v>16</v>
      </c>
      <c r="I23" t="s">
        <v>19</v>
      </c>
    </row>
    <row r="24" spans="2:9" x14ac:dyDescent="0.3">
      <c r="B24" t="s">
        <v>14</v>
      </c>
      <c r="C24" s="5" t="s">
        <v>52</v>
      </c>
      <c r="D24">
        <v>-3</v>
      </c>
      <c r="G24">
        <f>-2*POWER(H24, 2) - POWER(I24, 2) + H24*I24 + 8*H24 + 3*I24 + 15000</f>
        <v>14025.017857142857</v>
      </c>
      <c r="H24">
        <v>24.964285773931852</v>
      </c>
      <c r="I24">
        <v>25.107142678204429</v>
      </c>
    </row>
    <row r="25" spans="2:9" x14ac:dyDescent="0.3">
      <c r="B25" t="s">
        <v>15</v>
      </c>
      <c r="C25" t="s">
        <v>40</v>
      </c>
      <c r="D25">
        <v>100000</v>
      </c>
      <c r="G25">
        <f xml:space="preserve"> 3000*H24+1000*I24</f>
        <v>99999.999999999985</v>
      </c>
      <c r="H25">
        <v>100000</v>
      </c>
    </row>
    <row r="27" spans="2:9" x14ac:dyDescent="0.3">
      <c r="B27" t="s">
        <v>38</v>
      </c>
    </row>
    <row r="29" spans="2:9" x14ac:dyDescent="0.3">
      <c r="B29" t="s">
        <v>16</v>
      </c>
      <c r="C29">
        <f xml:space="preserve"> 699/28</f>
        <v>24.964285714285715</v>
      </c>
    </row>
    <row r="30" spans="2:9" x14ac:dyDescent="0.3">
      <c r="B30" t="s">
        <v>19</v>
      </c>
      <c r="C30">
        <f xml:space="preserve"> 703/28</f>
        <v>25.107142857142858</v>
      </c>
    </row>
    <row r="31" spans="2:9" x14ac:dyDescent="0.3">
      <c r="B31" t="s">
        <v>17</v>
      </c>
      <c r="C31">
        <f>-89/4000</f>
        <v>-2.2249999999999999E-2</v>
      </c>
    </row>
    <row r="32" spans="2:9" x14ac:dyDescent="0.3">
      <c r="B32" t="s">
        <v>11</v>
      </c>
      <c r="C32" s="5">
        <f>-2*POWER(C29, 2) - POWER(C30, 2) + C29*C30 + 8*C29+ 3*C30 + 15000</f>
        <v>14025.017857142857</v>
      </c>
    </row>
    <row r="34" spans="3:5" x14ac:dyDescent="0.3">
      <c r="C34" s="6" t="s">
        <v>54</v>
      </c>
      <c r="D34" s="6"/>
      <c r="E34" s="6"/>
    </row>
    <row r="35" spans="3:5" ht="34.799999999999997" customHeight="1" x14ac:dyDescent="0.3">
      <c r="C35" s="6"/>
      <c r="D35" s="6"/>
      <c r="E35" s="6"/>
    </row>
  </sheetData>
  <mergeCells count="1">
    <mergeCell ref="C34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P1</vt:lpstr>
      <vt:lpstr>P2</vt:lpstr>
      <vt:lpstr>P3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yosafat martinez</dc:creator>
  <cp:keywords/>
  <dc:description/>
  <cp:lastModifiedBy>yosafat martinez</cp:lastModifiedBy>
  <cp:revision/>
  <dcterms:created xsi:type="dcterms:W3CDTF">2021-10-10T00:18:19Z</dcterms:created>
  <dcterms:modified xsi:type="dcterms:W3CDTF">2021-10-11T14:34:13Z</dcterms:modified>
  <cp:category/>
  <cp:contentStatus/>
</cp:coreProperties>
</file>