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6 Sexto Semestre/HTEM/Primer Parcial/"/>
    </mc:Choice>
  </mc:AlternateContent>
  <xr:revisionPtr revIDLastSave="743" documentId="11_E60897F41BE170836B02CE998F75CCDC64E183C8" xr6:coauthVersionLast="46" xr6:coauthVersionMax="46" xr10:uidLastSave="{273CE928-A3FE-4566-9845-1C7FED66E557}"/>
  <bookViews>
    <workbookView xWindow="-120" yWindow="-120" windowWidth="25440" windowHeight="15390" firstSheet="3" activeTab="4" xr2:uid="{00000000-000D-0000-FFFF-FFFF00000000}"/>
  </bookViews>
  <sheets>
    <sheet name="Portada" sheetId="1" r:id="rId1"/>
    <sheet name="MEFE" sheetId="2" r:id="rId2"/>
    <sheet name="MEFI" sheetId="3" r:id="rId3"/>
    <sheet name="MPC" sheetId="4" r:id="rId4"/>
    <sheet name=" Posición estratégica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J3" i="4"/>
  <c r="B18" i="4"/>
  <c r="B11" i="4" l="1"/>
  <c r="B9" i="4"/>
  <c r="G5" i="4"/>
  <c r="G4" i="4"/>
  <c r="G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B17" i="4"/>
  <c r="B21" i="4"/>
  <c r="E23" i="4" l="1"/>
  <c r="J23" i="4"/>
  <c r="G23" i="4"/>
  <c r="C23" i="4"/>
  <c r="E15" i="3"/>
  <c r="E4" i="3"/>
  <c r="E5" i="3"/>
  <c r="E6" i="3"/>
  <c r="E7" i="3"/>
  <c r="E10" i="3"/>
  <c r="E11" i="3"/>
  <c r="E12" i="3"/>
  <c r="E13" i="3"/>
  <c r="E14" i="3"/>
  <c r="E3" i="3"/>
  <c r="C15" i="3"/>
  <c r="B16" i="4"/>
  <c r="B14" i="4"/>
  <c r="B15" i="4"/>
  <c r="B19" i="4"/>
  <c r="B20" i="4"/>
  <c r="B22" i="4"/>
  <c r="B13" i="4"/>
  <c r="B10" i="4"/>
  <c r="B12" i="4"/>
  <c r="B8" i="4"/>
  <c r="B4" i="4"/>
  <c r="B5" i="4"/>
  <c r="B6" i="4"/>
  <c r="B7" i="4"/>
  <c r="B3" i="4"/>
  <c r="E7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E4" i="2"/>
  <c r="E5" i="2"/>
  <c r="E6" i="2"/>
  <c r="E10" i="2"/>
  <c r="E11" i="2"/>
  <c r="E12" i="2"/>
  <c r="E13" i="2"/>
  <c r="E14" i="2"/>
  <c r="E15" i="2" s="1"/>
  <c r="E3" i="2"/>
  <c r="C15" i="2"/>
  <c r="H23" i="4" l="1"/>
  <c r="K23" i="4"/>
  <c r="H3" i="4"/>
  <c r="K3" i="4"/>
  <c r="N3" i="4"/>
  <c r="N12" i="4"/>
  <c r="N21" i="4"/>
  <c r="N6" i="4"/>
  <c r="N13" i="4"/>
  <c r="N11" i="4"/>
  <c r="N4" i="4"/>
  <c r="N5" i="4"/>
  <c r="N7" i="4"/>
  <c r="N22" i="4"/>
  <c r="N8" i="4"/>
  <c r="N10" i="4"/>
  <c r="N15" i="4"/>
  <c r="N17" i="4"/>
  <c r="N9" i="4"/>
  <c r="N14" i="4"/>
  <c r="N20" i="4"/>
  <c r="N18" i="4"/>
  <c r="M23" i="4"/>
  <c r="N16" i="4"/>
  <c r="N19" i="4"/>
</calcChain>
</file>

<file path=xl/sharedStrings.xml><?xml version="1.0" encoding="utf-8"?>
<sst xmlns="http://schemas.openxmlformats.org/spreadsheetml/2006/main" count="86" uniqueCount="68">
  <si>
    <t>Arduino</t>
  </si>
  <si>
    <t>Oportunidades</t>
  </si>
  <si>
    <t>Factores</t>
  </si>
  <si>
    <t>Valor ponderado (peso)</t>
  </si>
  <si>
    <t>Calificación</t>
  </si>
  <si>
    <t>Calificación ponderada</t>
  </si>
  <si>
    <t>No hay muchos fabriantes de tarjetas de desarrollo de bajo costo para estudiantes</t>
  </si>
  <si>
    <t>Hay muchos estudiantes y profesionales ajenos al área de la elétronica que desean desarrollar proyectos</t>
  </si>
  <si>
    <t>Como podemos observar, Arduino está arriba del promedio de 2.5 por poco, pero, debemos de tomar en cuenta los avances en el IoT y como cada vez más personas están usando Arduino. Es por esto que debe de cuidar ese aspecto, conservando su comunidad para hacer que mucha más gente tenga acceso  a sus productos y quiera comprarlos.</t>
  </si>
  <si>
    <t>El área del Internet de las cosas está tomando mayor relevancia</t>
  </si>
  <si>
    <t xml:space="preserve">Muchos de los fabricantes tienen o usan software de paga </t>
  </si>
  <si>
    <t>Los micontroladores tipicos sólo se pueden programar con lenguaje C o esamblador</t>
  </si>
  <si>
    <t>Amenazas</t>
  </si>
  <si>
    <t>Los mini ordenadores pueden ser una buena opción para proyectos más avanzados</t>
  </si>
  <si>
    <t>Tarjetas de desarrollo no son demandados en la industria para prototipado</t>
  </si>
  <si>
    <t xml:space="preserve">Para usuarios avanzados uso de microcontroladores que no requieren entorno de desarrollo puede ser más flexible </t>
  </si>
  <si>
    <t>Los microcontroladores usados en las tarjetas de desarrollo se pueden adquirir de forma independiente</t>
  </si>
  <si>
    <t>Existen muchos usuarios y profesores que no recomiendan el uso de tarjetas de desarrollo</t>
  </si>
  <si>
    <t xml:space="preserve">Fortalezas </t>
  </si>
  <si>
    <t>Se usa el lenguaje propio que es más sencillo que C y ensamblador</t>
  </si>
  <si>
    <t>El software usado es de código libre, por lo que los usuarios lo pueden modificar y mejorar</t>
  </si>
  <si>
    <t>Como Arduino es más sencillo de utilizar, la comunidad tiende a quererlo más. Sin embargo, debe de cuidar el precio. Por ejemplo,  MATLAB es  un software sencillos de utilizar, pero obtener una licencia para usarlo puede costar demasiado y por eso la comunidad prefiere Python. Arduino debe de cuidar el precio para no perder su posición ante sus competidores.</t>
  </si>
  <si>
    <t>Los usuarios pueden usar el entorno de desarrollo en sistemas operativos Windows, Linux y Mac</t>
  </si>
  <si>
    <t>Hay una gran comunidad que aporta ideas, tutoriales y ayuda</t>
  </si>
  <si>
    <t>Las tarjetas de desarrollo son muy baratas y hay muchas versiones</t>
  </si>
  <si>
    <t>Debilidades</t>
  </si>
  <si>
    <t>Muchas veces los usuarios requieren  del uso de librerias mal optimizadas</t>
  </si>
  <si>
    <t>Las tarjetas no se pueden modificar para incrementar sus prestaciones, por lo que hay que comprar otras de mayor capacidad</t>
  </si>
  <si>
    <t>Las tarjetas de desarrollo sólo sirve para hacer prototipos en muchos casos</t>
  </si>
  <si>
    <t xml:space="preserve">Los procesadores son AVR por lo que estan limitados a 32 bits </t>
  </si>
  <si>
    <t>Las tarjetas sólo tiene conexión por USB y para usar internet se requiere comprar un modulo</t>
  </si>
  <si>
    <t>PIC</t>
  </si>
  <si>
    <t>Evaluación</t>
  </si>
  <si>
    <t>Elegoo</t>
  </si>
  <si>
    <t>LaunchPad</t>
  </si>
  <si>
    <t>O1</t>
  </si>
  <si>
    <t>O2</t>
  </si>
  <si>
    <t>O3</t>
  </si>
  <si>
    <t>O4</t>
  </si>
  <si>
    <t>O5</t>
  </si>
  <si>
    <t>A1</t>
  </si>
  <si>
    <t>A2</t>
  </si>
  <si>
    <t>A3</t>
  </si>
  <si>
    <t>A4</t>
  </si>
  <si>
    <t>A5</t>
  </si>
  <si>
    <t>F1</t>
  </si>
  <si>
    <t>F2</t>
  </si>
  <si>
    <t>F3</t>
  </si>
  <si>
    <t>F4</t>
  </si>
  <si>
    <t>F5</t>
  </si>
  <si>
    <t>D1</t>
  </si>
  <si>
    <t>D2</t>
  </si>
  <si>
    <t>D3</t>
  </si>
  <si>
    <t>D4</t>
  </si>
  <si>
    <t>D5</t>
  </si>
  <si>
    <t>Donde la calificación es:</t>
  </si>
  <si>
    <t>Como se puede observar, Arduino está a la par de otros competidores, sin embargo, está por debajo de PIC y Launchpad.
Debe de prestar más atención en las soluciones que requieren algunas prestaciones en sus productos, pues no son muy usados en cuanto a aplicaciones con el internet de las cosas.
Por otra parte, está claro que Arduino es usado más para proyectos escolares frente a productos de sus competidores que si son usados por profesionales en la industria, por tanto puede enfocarse más en estos sectores sin descuidar a la comunidad que ya posee y es uno de sus aspectos más fuertes.</t>
  </si>
  <si>
    <t>4 fortaleza mayor</t>
  </si>
  <si>
    <t>3 fortaleza menor</t>
  </si>
  <si>
    <t>2 debilidad menor</t>
  </si>
  <si>
    <t>1 debilidad mayor</t>
  </si>
  <si>
    <t>4 oportunidad mayor</t>
  </si>
  <si>
    <t>3 oportunidad menor</t>
  </si>
  <si>
    <t>2 amenaza menor</t>
  </si>
  <si>
    <t>1 amenaza mayor</t>
  </si>
  <si>
    <t>El mercado de las tecnologías IoT es cada vez mayor y cada vez más accesible para usuarios que nunca han tenido un acercamiento a este tipo de tecnologías, por lo que hay una gran cantidad de oportunidades para seguir creciendo.</t>
  </si>
  <si>
    <t>Por el momento Arduino posee el liderazgo en esta área, pero cada vez hay más opciones de menor costo que amenazan con quitarle gran parte del mercado.</t>
  </si>
  <si>
    <t>Lo que la empresa necesita hacer es concentrarse en expandirse a nuevos ámbitos, no solo el educativo y cuidar a la comunidad que ya creó para que esta misma se siga expandiendo.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</si>
</sst>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12" borderId="0" applyNumberFormat="0" applyBorder="0" applyAlignment="0" applyProtection="0"/>
  </cellStyleXfs>
  <cellXfs count="44">
    <xf numFmtId="0" fontId="0" fillId="0" borderId="0" xfId="0"/>
    <xf numFmtId="0" fontId="2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10" borderId="3" xfId="0" applyFill="1" applyBorder="1" applyAlignment="1">
      <alignment horizontal="center" vertical="center"/>
    </xf>
    <xf numFmtId="0" fontId="0" fillId="0" borderId="4" xfId="0" applyBorder="1"/>
    <xf numFmtId="0" fontId="2" fillId="3" borderId="1" xfId="0" applyFont="1" applyFill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2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2" borderId="0" xfId="2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/>
    <xf numFmtId="0" fontId="1" fillId="2" borderId="2" xfId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60% - Accent5" xfId="1" builtinId="48"/>
    <cellStyle name="Good" xfId="2" builtinId="26"/>
    <cellStyle name="Normal" xfId="0" builtinId="0"/>
  </cellStyles>
  <dxfs count="8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9525</xdr:rowOff>
    </xdr:from>
    <xdr:to>
      <xdr:col>12</xdr:col>
      <xdr:colOff>266701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180F8-CE4A-4837-8262-1BB8D4EA43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477" t="46621" r="23856" b="19130"/>
        <a:stretch/>
      </xdr:blipFill>
      <xdr:spPr>
        <a:xfrm>
          <a:off x="600075" y="390525"/>
          <a:ext cx="6981826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6E2-7426-4022-8BBA-FFBD9B97039C}">
  <dimension ref="A1:L15"/>
  <sheetViews>
    <sheetView topLeftCell="A3" workbookViewId="0">
      <selection activeCell="G4" sqref="G4:K7"/>
    </sheetView>
  </sheetViews>
  <sheetFormatPr defaultColWidth="9.140625" defaultRowHeight="15"/>
  <cols>
    <col min="1" max="1" width="14.5703125" bestFit="1" customWidth="1"/>
    <col min="2" max="2" width="56.140625" customWidth="1"/>
    <col min="3" max="3" width="13" customWidth="1"/>
    <col min="4" max="4" width="11.28515625" customWidth="1"/>
    <col min="5" max="5" width="11.140625" customWidth="1"/>
  </cols>
  <sheetData>
    <row r="1" spans="1:12">
      <c r="B1" s="35" t="s">
        <v>0</v>
      </c>
      <c r="C1" s="35"/>
      <c r="D1" s="35"/>
      <c r="E1" s="35"/>
    </row>
    <row r="2" spans="1:12" ht="48.7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2" ht="31.5" customHeight="1">
      <c r="A3" s="15">
        <v>1</v>
      </c>
      <c r="B3" s="19" t="s">
        <v>6</v>
      </c>
      <c r="C3" s="18">
        <v>0.1</v>
      </c>
      <c r="D3" s="18">
        <v>3</v>
      </c>
      <c r="E3" s="18">
        <f>C3*D3</f>
        <v>0.30000000000000004</v>
      </c>
    </row>
    <row r="4" spans="1:12" ht="31.5" customHeight="1">
      <c r="A4" s="15">
        <v>2</v>
      </c>
      <c r="B4" s="19" t="s">
        <v>7</v>
      </c>
      <c r="C4" s="18">
        <v>0.18</v>
      </c>
      <c r="D4" s="18">
        <v>4</v>
      </c>
      <c r="E4" s="18">
        <f t="shared" ref="E4:E14" si="0">C4*D4</f>
        <v>0.72</v>
      </c>
      <c r="G4" s="36" t="s">
        <v>8</v>
      </c>
      <c r="H4" s="36"/>
      <c r="I4" s="36"/>
      <c r="J4" s="36"/>
      <c r="K4" s="36"/>
      <c r="L4" s="20"/>
    </row>
    <row r="5" spans="1:12" ht="37.5" customHeight="1">
      <c r="A5" s="15">
        <v>3</v>
      </c>
      <c r="B5" s="19" t="s">
        <v>9</v>
      </c>
      <c r="C5" s="18">
        <v>0.1</v>
      </c>
      <c r="D5" s="18">
        <v>3</v>
      </c>
      <c r="E5" s="18">
        <f t="shared" si="0"/>
        <v>0.30000000000000004</v>
      </c>
      <c r="G5" s="36"/>
      <c r="H5" s="36"/>
      <c r="I5" s="36"/>
      <c r="J5" s="36"/>
      <c r="K5" s="36"/>
      <c r="L5" s="20"/>
    </row>
    <row r="6" spans="1:12" ht="31.5" customHeight="1">
      <c r="A6" s="15">
        <v>4</v>
      </c>
      <c r="B6" s="19" t="s">
        <v>10</v>
      </c>
      <c r="C6" s="18">
        <v>0.08</v>
      </c>
      <c r="D6" s="18">
        <v>3</v>
      </c>
      <c r="E6" s="18">
        <f t="shared" si="0"/>
        <v>0.24</v>
      </c>
      <c r="G6" s="36"/>
      <c r="H6" s="36"/>
      <c r="I6" s="36"/>
      <c r="J6" s="36"/>
      <c r="K6" s="36"/>
      <c r="L6" s="20"/>
    </row>
    <row r="7" spans="1:12" ht="40.5" customHeight="1">
      <c r="A7" s="15">
        <v>5</v>
      </c>
      <c r="B7" s="19" t="s">
        <v>11</v>
      </c>
      <c r="C7" s="18">
        <v>0.1</v>
      </c>
      <c r="D7" s="18">
        <v>2</v>
      </c>
      <c r="E7" s="18">
        <f>C7*D7</f>
        <v>0.2</v>
      </c>
      <c r="G7" s="36"/>
      <c r="H7" s="36"/>
      <c r="I7" s="36"/>
      <c r="J7" s="36"/>
      <c r="K7" s="36"/>
      <c r="L7" s="20"/>
    </row>
    <row r="8" spans="1:12">
      <c r="C8" s="18"/>
      <c r="E8" s="18"/>
      <c r="G8" s="20"/>
      <c r="H8" s="20"/>
      <c r="I8" s="20"/>
      <c r="J8" s="20"/>
      <c r="K8" s="20"/>
      <c r="L8" s="20"/>
    </row>
    <row r="9" spans="1:12">
      <c r="A9" s="1" t="s">
        <v>12</v>
      </c>
      <c r="B9" s="3"/>
      <c r="C9" s="18"/>
      <c r="E9" s="18"/>
      <c r="G9" s="20"/>
      <c r="H9" s="20"/>
      <c r="I9" s="20"/>
      <c r="J9" s="20"/>
      <c r="K9" s="20"/>
      <c r="L9" s="20"/>
    </row>
    <row r="10" spans="1:12" ht="32.25" customHeight="1">
      <c r="A10" s="15">
        <v>1</v>
      </c>
      <c r="B10" s="3" t="s">
        <v>13</v>
      </c>
      <c r="C10" s="18">
        <v>0.12</v>
      </c>
      <c r="D10" s="18">
        <v>3</v>
      </c>
      <c r="E10" s="18">
        <f t="shared" si="0"/>
        <v>0.36</v>
      </c>
      <c r="G10" s="20"/>
      <c r="H10" s="20"/>
      <c r="I10" s="20"/>
      <c r="J10" s="20"/>
      <c r="K10" s="20"/>
      <c r="L10" s="20"/>
    </row>
    <row r="11" spans="1:12" ht="32.25" customHeight="1">
      <c r="A11" s="15">
        <v>2</v>
      </c>
      <c r="B11" s="3" t="s">
        <v>14</v>
      </c>
      <c r="C11" s="18">
        <v>0.04</v>
      </c>
      <c r="D11" s="18">
        <v>1</v>
      </c>
      <c r="E11" s="18">
        <f t="shared" si="0"/>
        <v>0.04</v>
      </c>
    </row>
    <row r="12" spans="1:12" ht="33" customHeight="1">
      <c r="A12" s="15">
        <v>3</v>
      </c>
      <c r="B12" s="3" t="s">
        <v>15</v>
      </c>
      <c r="C12" s="18">
        <v>0.05</v>
      </c>
      <c r="D12" s="18">
        <v>2</v>
      </c>
      <c r="E12" s="18">
        <f t="shared" si="0"/>
        <v>0.1</v>
      </c>
    </row>
    <row r="13" spans="1:12" ht="32.25" customHeight="1">
      <c r="A13" s="17">
        <v>4</v>
      </c>
      <c r="B13" s="21" t="s">
        <v>16</v>
      </c>
      <c r="C13" s="18">
        <v>0.08</v>
      </c>
      <c r="D13" s="18">
        <v>4</v>
      </c>
      <c r="E13" s="18">
        <f t="shared" si="0"/>
        <v>0.32</v>
      </c>
    </row>
    <row r="14" spans="1:12" ht="30">
      <c r="A14" s="17">
        <v>5</v>
      </c>
      <c r="B14" s="21" t="s">
        <v>17</v>
      </c>
      <c r="C14" s="18">
        <v>0.15</v>
      </c>
      <c r="D14" s="18">
        <v>1</v>
      </c>
      <c r="E14" s="18">
        <f t="shared" si="0"/>
        <v>0.15</v>
      </c>
    </row>
    <row r="15" spans="1:12">
      <c r="C15" s="16">
        <f>SUM(C3:C14)</f>
        <v>1</v>
      </c>
      <c r="E15" s="18">
        <f>SUM(E3:E14)</f>
        <v>2.73</v>
      </c>
    </row>
  </sheetData>
  <mergeCells count="2">
    <mergeCell ref="B1:E1"/>
    <mergeCell ref="G4:K7"/>
  </mergeCells>
  <conditionalFormatting sqref="E3:E15">
    <cfRule type="top10" dxfId="7" priority="3" rank="1"/>
  </conditionalFormatting>
  <conditionalFormatting sqref="E3:E15">
    <cfRule type="top10" dxfId="6" priority="2" bottom="1" rank="1"/>
  </conditionalFormatting>
  <conditionalFormatting sqref="E3:E14">
    <cfRule type="top10" dxfId="5" priority="1" rank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FC99-C07B-4861-87BF-27C7A828A9BD}">
  <dimension ref="A1:M15"/>
  <sheetViews>
    <sheetView topLeftCell="A3" workbookViewId="0">
      <selection activeCell="G4" sqref="G4:M8"/>
    </sheetView>
  </sheetViews>
  <sheetFormatPr defaultColWidth="9.140625" defaultRowHeight="15"/>
  <cols>
    <col min="1" max="1" width="11.7109375" bestFit="1" customWidth="1"/>
    <col min="2" max="2" width="45.140625" customWidth="1"/>
    <col min="3" max="3" width="11" customWidth="1"/>
    <col min="4" max="4" width="10.85546875" customWidth="1"/>
    <col min="5" max="5" width="11" customWidth="1"/>
  </cols>
  <sheetData>
    <row r="1" spans="1:13">
      <c r="B1" s="37" t="s">
        <v>0</v>
      </c>
      <c r="C1" s="37"/>
      <c r="D1" s="37"/>
      <c r="E1" s="37"/>
    </row>
    <row r="2" spans="1:13" ht="45">
      <c r="A2" s="24" t="s">
        <v>18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3" ht="30">
      <c r="A3" s="23">
        <v>1</v>
      </c>
      <c r="B3" s="3" t="s">
        <v>19</v>
      </c>
      <c r="C3" s="18">
        <v>0.12</v>
      </c>
      <c r="D3" s="18">
        <v>4</v>
      </c>
      <c r="E3" s="18">
        <f>C3*D3</f>
        <v>0.48</v>
      </c>
    </row>
    <row r="4" spans="1:13" ht="30">
      <c r="A4" s="13">
        <v>2</v>
      </c>
      <c r="B4" s="3" t="s">
        <v>20</v>
      </c>
      <c r="C4" s="18">
        <v>0.08</v>
      </c>
      <c r="D4" s="18">
        <v>3</v>
      </c>
      <c r="E4" s="18">
        <f t="shared" ref="E4:E14" si="0">C4*D4</f>
        <v>0.24</v>
      </c>
      <c r="G4" s="38" t="s">
        <v>21</v>
      </c>
      <c r="H4" s="38"/>
      <c r="I4" s="38"/>
      <c r="J4" s="38"/>
      <c r="K4" s="38"/>
      <c r="L4" s="38"/>
      <c r="M4" s="38"/>
    </row>
    <row r="5" spans="1:13" ht="32.25" customHeight="1">
      <c r="A5" s="13">
        <v>3</v>
      </c>
      <c r="B5" s="3" t="s">
        <v>22</v>
      </c>
      <c r="C5" s="18">
        <v>0.05</v>
      </c>
      <c r="D5" s="18">
        <v>3</v>
      </c>
      <c r="E5" s="18">
        <f t="shared" si="0"/>
        <v>0.15000000000000002</v>
      </c>
      <c r="G5" s="38"/>
      <c r="H5" s="38"/>
      <c r="I5" s="38"/>
      <c r="J5" s="38"/>
      <c r="K5" s="38"/>
      <c r="L5" s="38"/>
      <c r="M5" s="38"/>
    </row>
    <row r="6" spans="1:13" ht="30">
      <c r="A6" s="13">
        <v>4</v>
      </c>
      <c r="B6" s="3" t="s">
        <v>23</v>
      </c>
      <c r="C6" s="18">
        <v>0.15</v>
      </c>
      <c r="D6" s="18">
        <v>4</v>
      </c>
      <c r="E6" s="18">
        <f t="shared" si="0"/>
        <v>0.6</v>
      </c>
      <c r="G6" s="38"/>
      <c r="H6" s="38"/>
      <c r="I6" s="38"/>
      <c r="J6" s="38"/>
      <c r="K6" s="38"/>
      <c r="L6" s="38"/>
      <c r="M6" s="38"/>
    </row>
    <row r="7" spans="1:13" ht="30">
      <c r="A7" s="13">
        <v>5</v>
      </c>
      <c r="B7" s="21" t="s">
        <v>24</v>
      </c>
      <c r="C7" s="18">
        <v>0.11</v>
      </c>
      <c r="D7" s="18">
        <v>3</v>
      </c>
      <c r="E7" s="18">
        <f t="shared" si="0"/>
        <v>0.33</v>
      </c>
      <c r="G7" s="38"/>
      <c r="H7" s="38"/>
      <c r="I7" s="38"/>
      <c r="J7" s="38"/>
      <c r="K7" s="38"/>
      <c r="L7" s="38"/>
      <c r="M7" s="38"/>
    </row>
    <row r="8" spans="1:13">
      <c r="C8" s="18"/>
      <c r="D8" s="18"/>
      <c r="E8" s="18"/>
      <c r="G8" s="38"/>
      <c r="H8" s="38"/>
      <c r="I8" s="38"/>
      <c r="J8" s="38"/>
      <c r="K8" s="38"/>
      <c r="L8" s="38"/>
      <c r="M8" s="38"/>
    </row>
    <row r="9" spans="1:13">
      <c r="A9" s="26" t="s">
        <v>25</v>
      </c>
      <c r="B9" s="3"/>
      <c r="C9" s="18"/>
      <c r="D9" s="18"/>
      <c r="E9" s="18"/>
      <c r="G9" s="20"/>
      <c r="H9" s="20"/>
      <c r="I9" s="20"/>
      <c r="J9" s="20"/>
      <c r="K9" s="20"/>
    </row>
    <row r="10" spans="1:13" ht="30">
      <c r="A10" s="25">
        <v>1</v>
      </c>
      <c r="B10" s="3" t="s">
        <v>26</v>
      </c>
      <c r="C10" s="18">
        <v>7.0000000000000007E-2</v>
      </c>
      <c r="D10" s="18">
        <v>2</v>
      </c>
      <c r="E10" s="18">
        <f t="shared" si="0"/>
        <v>0.14000000000000001</v>
      </c>
      <c r="G10" s="20"/>
      <c r="H10" s="20"/>
      <c r="I10" s="20"/>
      <c r="J10" s="20"/>
      <c r="K10" s="20"/>
    </row>
    <row r="11" spans="1:13" ht="45">
      <c r="A11" s="12">
        <v>2</v>
      </c>
      <c r="B11" s="3" t="s">
        <v>27</v>
      </c>
      <c r="C11" s="18">
        <v>0.15</v>
      </c>
      <c r="D11" s="18">
        <v>3</v>
      </c>
      <c r="E11" s="18">
        <f t="shared" si="0"/>
        <v>0.44999999999999996</v>
      </c>
      <c r="G11" s="20"/>
      <c r="H11" s="20"/>
      <c r="I11" s="20"/>
      <c r="J11" s="20"/>
      <c r="K11" s="20"/>
    </row>
    <row r="12" spans="1:13" ht="30">
      <c r="A12" s="12">
        <v>3</v>
      </c>
      <c r="B12" s="3" t="s">
        <v>28</v>
      </c>
      <c r="C12" s="18">
        <v>0.13</v>
      </c>
      <c r="D12" s="18">
        <v>2</v>
      </c>
      <c r="E12" s="18">
        <f t="shared" si="0"/>
        <v>0.26</v>
      </c>
    </row>
    <row r="13" spans="1:13" ht="30">
      <c r="A13" s="13">
        <v>4</v>
      </c>
      <c r="B13" s="21" t="s">
        <v>29</v>
      </c>
      <c r="C13" s="18">
        <v>0.04</v>
      </c>
      <c r="D13" s="18">
        <v>3</v>
      </c>
      <c r="E13" s="18">
        <f t="shared" si="0"/>
        <v>0.12</v>
      </c>
    </row>
    <row r="14" spans="1:13" ht="30">
      <c r="A14" s="13">
        <v>5</v>
      </c>
      <c r="B14" s="21" t="s">
        <v>30</v>
      </c>
      <c r="C14" s="18">
        <v>0.1</v>
      </c>
      <c r="D14" s="18">
        <v>2</v>
      </c>
      <c r="E14" s="18">
        <f t="shared" si="0"/>
        <v>0.2</v>
      </c>
    </row>
    <row r="15" spans="1:13">
      <c r="C15" s="18">
        <f>SUM(C3:C14)</f>
        <v>1.0000000000000002</v>
      </c>
      <c r="D15" s="18"/>
      <c r="E15" s="30">
        <f>SUM(E3:E14)</f>
        <v>2.9699999999999998</v>
      </c>
    </row>
  </sheetData>
  <mergeCells count="2">
    <mergeCell ref="B1:E1"/>
    <mergeCell ref="G4:M8"/>
  </mergeCells>
  <conditionalFormatting sqref="E3:E14">
    <cfRule type="top10" dxfId="4" priority="2" rank="1"/>
  </conditionalFormatting>
  <conditionalFormatting sqref="E3:E14">
    <cfRule type="top10" dxfId="3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8983-7396-415D-92FA-A9EEF941F9DD}">
  <dimension ref="A1:N34"/>
  <sheetViews>
    <sheetView topLeftCell="A22" zoomScale="85" zoomScaleNormal="85" workbookViewId="0">
      <selection activeCell="E25" sqref="E25"/>
    </sheetView>
  </sheetViews>
  <sheetFormatPr defaultColWidth="9.140625" defaultRowHeight="15"/>
  <cols>
    <col min="2" max="2" width="34" customWidth="1"/>
    <col min="3" max="3" width="10.85546875" customWidth="1"/>
    <col min="4" max="4" width="10.42578125" customWidth="1"/>
    <col min="5" max="5" width="11" customWidth="1"/>
    <col min="6" max="6" width="10.7109375" customWidth="1"/>
    <col min="7" max="7" width="11.140625" customWidth="1"/>
    <col min="8" max="8" width="10.5703125" bestFit="1" customWidth="1"/>
    <col min="9" max="9" width="10.85546875" customWidth="1"/>
    <col min="10" max="11" width="10.5703125" bestFit="1" customWidth="1"/>
    <col min="12" max="13" width="10.85546875" customWidth="1"/>
  </cols>
  <sheetData>
    <row r="1" spans="1:14">
      <c r="D1" s="39" t="s">
        <v>0</v>
      </c>
      <c r="E1" s="39"/>
      <c r="F1" s="41" t="s">
        <v>31</v>
      </c>
      <c r="G1" s="41"/>
      <c r="H1" t="s">
        <v>32</v>
      </c>
      <c r="I1" s="41" t="s">
        <v>33</v>
      </c>
      <c r="J1" s="41"/>
      <c r="K1" t="s">
        <v>32</v>
      </c>
      <c r="L1" s="40" t="s">
        <v>34</v>
      </c>
      <c r="M1" s="40"/>
      <c r="N1" t="s">
        <v>32</v>
      </c>
    </row>
    <row r="2" spans="1:14" ht="45">
      <c r="A2" s="4"/>
      <c r="B2" s="5" t="s">
        <v>2</v>
      </c>
      <c r="C2" s="5" t="s">
        <v>3</v>
      </c>
      <c r="D2" s="6" t="s">
        <v>4</v>
      </c>
      <c r="E2" s="6" t="s">
        <v>5</v>
      </c>
      <c r="F2" s="7" t="s">
        <v>4</v>
      </c>
      <c r="G2" s="7" t="s">
        <v>5</v>
      </c>
      <c r="I2" s="7" t="s">
        <v>4</v>
      </c>
      <c r="J2" s="7" t="s">
        <v>5</v>
      </c>
      <c r="L2" s="7" t="s">
        <v>4</v>
      </c>
      <c r="M2" s="7" t="s">
        <v>5</v>
      </c>
    </row>
    <row r="3" spans="1:14" ht="45">
      <c r="A3" s="27" t="s">
        <v>35</v>
      </c>
      <c r="B3" s="8" t="str">
        <f>MEFE!B3</f>
        <v>No hay muchos fabriantes de tarjetas de desarrollo de bajo costo para estudiantes</v>
      </c>
      <c r="C3" s="9">
        <v>0.04</v>
      </c>
      <c r="D3" s="10">
        <v>3</v>
      </c>
      <c r="E3" s="9">
        <f t="shared" ref="E3:E22" si="0">C3*D3</f>
        <v>0.12</v>
      </c>
      <c r="F3" s="9">
        <v>3</v>
      </c>
      <c r="G3" s="9">
        <f xml:space="preserve"> C3*F3</f>
        <v>0.12</v>
      </c>
      <c r="H3" s="18">
        <f t="shared" ref="H3:H23" si="1">E3-G3</f>
        <v>0</v>
      </c>
      <c r="I3" s="9">
        <v>3</v>
      </c>
      <c r="J3" s="9">
        <f xml:space="preserve"> C3 *I3</f>
        <v>0.12</v>
      </c>
      <c r="K3" s="18">
        <f t="shared" ref="K3:K23" si="2">E3-J3</f>
        <v>0</v>
      </c>
      <c r="L3" s="9">
        <v>4</v>
      </c>
      <c r="M3" s="9">
        <f xml:space="preserve"> L3 * C3</f>
        <v>0.16</v>
      </c>
      <c r="N3">
        <f t="shared" ref="N3" si="3">E3-M3</f>
        <v>-4.0000000000000008E-2</v>
      </c>
    </row>
    <row r="4" spans="1:14" ht="60">
      <c r="A4" s="27" t="s">
        <v>36</v>
      </c>
      <c r="B4" s="8" t="str">
        <f>MEFE!B4</f>
        <v>Hay muchos estudiantes y profesionales ajenos al área de la elétronica que desean desarrollar proyectos</v>
      </c>
      <c r="C4" s="9">
        <v>0.08</v>
      </c>
      <c r="D4" s="10">
        <v>4</v>
      </c>
      <c r="E4" s="9">
        <f t="shared" si="0"/>
        <v>0.32</v>
      </c>
      <c r="F4" s="9">
        <v>3</v>
      </c>
      <c r="G4" s="9">
        <f xml:space="preserve"> C4*F4</f>
        <v>0.24</v>
      </c>
      <c r="H4" s="18">
        <f t="shared" si="1"/>
        <v>8.0000000000000016E-2</v>
      </c>
      <c r="I4" s="9">
        <v>4</v>
      </c>
      <c r="J4" s="9">
        <f t="shared" ref="J3:J22" si="4" xml:space="preserve"> C4 *I4</f>
        <v>0.32</v>
      </c>
      <c r="K4" s="18">
        <f t="shared" si="2"/>
        <v>0</v>
      </c>
      <c r="L4" s="9">
        <v>4</v>
      </c>
      <c r="M4" s="9">
        <f t="shared" ref="M4:M22" si="5" xml:space="preserve"> L4 * C4</f>
        <v>0.32</v>
      </c>
      <c r="N4">
        <f t="shared" ref="N4:N23" si="6">E4-M4</f>
        <v>0</v>
      </c>
    </row>
    <row r="5" spans="1:14" ht="30">
      <c r="A5" s="27" t="s">
        <v>37</v>
      </c>
      <c r="B5" s="8" t="str">
        <f>MEFE!B5</f>
        <v>El área del Internet de las cosas está tomando mayor relevancia</v>
      </c>
      <c r="C5" s="9">
        <v>0.04</v>
      </c>
      <c r="D5" s="10">
        <v>3</v>
      </c>
      <c r="E5" s="9">
        <f t="shared" si="0"/>
        <v>0.12</v>
      </c>
      <c r="F5" s="9">
        <v>4</v>
      </c>
      <c r="G5" s="9">
        <f xml:space="preserve"> C5*F5</f>
        <v>0.16</v>
      </c>
      <c r="H5" s="18">
        <f t="shared" si="1"/>
        <v>-4.0000000000000008E-2</v>
      </c>
      <c r="I5" s="9">
        <v>4</v>
      </c>
      <c r="J5" s="9">
        <f t="shared" si="4"/>
        <v>0.16</v>
      </c>
      <c r="K5" s="18">
        <f t="shared" si="2"/>
        <v>-4.0000000000000008E-2</v>
      </c>
      <c r="L5" s="9">
        <v>4</v>
      </c>
      <c r="M5" s="9">
        <f t="shared" si="5"/>
        <v>0.16</v>
      </c>
      <c r="N5">
        <f t="shared" si="6"/>
        <v>-4.0000000000000008E-2</v>
      </c>
    </row>
    <row r="6" spans="1:14" ht="30">
      <c r="A6" s="27" t="s">
        <v>38</v>
      </c>
      <c r="B6" s="8" t="str">
        <f>MEFE!B6</f>
        <v xml:space="preserve">Muchos de los fabricantes tienen o usan software de paga </v>
      </c>
      <c r="C6" s="9">
        <v>0.03</v>
      </c>
      <c r="D6" s="10">
        <v>3</v>
      </c>
      <c r="E6" s="9">
        <f t="shared" si="0"/>
        <v>0.09</v>
      </c>
      <c r="F6" s="9">
        <v>3</v>
      </c>
      <c r="G6" s="9">
        <f t="shared" ref="G6:G22" si="7" xml:space="preserve"> C6*F6</f>
        <v>0.09</v>
      </c>
      <c r="H6" s="18">
        <f t="shared" si="1"/>
        <v>0</v>
      </c>
      <c r="I6" s="9">
        <v>3</v>
      </c>
      <c r="J6" s="9">
        <f t="shared" si="4"/>
        <v>0.09</v>
      </c>
      <c r="K6" s="18">
        <f t="shared" si="2"/>
        <v>0</v>
      </c>
      <c r="L6" s="9">
        <v>3</v>
      </c>
      <c r="M6" s="9">
        <f t="shared" si="5"/>
        <v>0.09</v>
      </c>
      <c r="N6">
        <f t="shared" si="6"/>
        <v>0</v>
      </c>
    </row>
    <row r="7" spans="1:14" ht="45">
      <c r="A7" s="27" t="s">
        <v>39</v>
      </c>
      <c r="B7" s="8" t="str">
        <f>MEFE!B7</f>
        <v>Los micontroladores tipicos sólo se pueden programar con lenguaje C o esamblador</v>
      </c>
      <c r="C7" s="9">
        <v>0.03</v>
      </c>
      <c r="D7" s="10">
        <v>4</v>
      </c>
      <c r="E7" s="9">
        <f t="shared" si="0"/>
        <v>0.12</v>
      </c>
      <c r="F7" s="9">
        <v>2</v>
      </c>
      <c r="G7" s="9">
        <f t="shared" si="7"/>
        <v>0.06</v>
      </c>
      <c r="H7" s="18">
        <f t="shared" si="1"/>
        <v>0.06</v>
      </c>
      <c r="I7" s="9">
        <v>3</v>
      </c>
      <c r="J7" s="9">
        <f t="shared" si="4"/>
        <v>0.09</v>
      </c>
      <c r="K7" s="18">
        <f t="shared" si="2"/>
        <v>0.03</v>
      </c>
      <c r="L7" s="9">
        <v>3</v>
      </c>
      <c r="M7" s="9">
        <f t="shared" si="5"/>
        <v>0.09</v>
      </c>
      <c r="N7">
        <f t="shared" si="6"/>
        <v>0.03</v>
      </c>
    </row>
    <row r="8" spans="1:14" ht="45">
      <c r="A8" s="28" t="s">
        <v>40</v>
      </c>
      <c r="B8" s="8" t="str">
        <f>MEFE!B10</f>
        <v>Los mini ordenadores pueden ser una buena opción para proyectos más avanzados</v>
      </c>
      <c r="C8" s="9">
        <v>7.0000000000000007E-2</v>
      </c>
      <c r="D8" s="10">
        <v>2</v>
      </c>
      <c r="E8" s="9">
        <f t="shared" si="0"/>
        <v>0.14000000000000001</v>
      </c>
      <c r="F8" s="9">
        <v>1</v>
      </c>
      <c r="G8" s="9">
        <f t="shared" si="7"/>
        <v>7.0000000000000007E-2</v>
      </c>
      <c r="H8" s="18">
        <f t="shared" si="1"/>
        <v>7.0000000000000007E-2</v>
      </c>
      <c r="I8" s="9">
        <v>1</v>
      </c>
      <c r="J8" s="9">
        <f t="shared" si="4"/>
        <v>7.0000000000000007E-2</v>
      </c>
      <c r="K8" s="18">
        <f t="shared" si="2"/>
        <v>7.0000000000000007E-2</v>
      </c>
      <c r="L8" s="9">
        <v>2</v>
      </c>
      <c r="M8" s="9">
        <f t="shared" si="5"/>
        <v>0.14000000000000001</v>
      </c>
      <c r="N8">
        <f t="shared" si="6"/>
        <v>0</v>
      </c>
    </row>
    <row r="9" spans="1:14" ht="45">
      <c r="A9" s="28" t="s">
        <v>41</v>
      </c>
      <c r="B9" s="8" t="str">
        <f>MEFE!B11</f>
        <v>Tarjetas de desarrollo no son demandados en la industria para prototipado</v>
      </c>
      <c r="C9" s="9">
        <v>7.0000000000000007E-2</v>
      </c>
      <c r="D9" s="10">
        <v>1</v>
      </c>
      <c r="E9" s="9">
        <f t="shared" si="0"/>
        <v>7.0000000000000007E-2</v>
      </c>
      <c r="F9" s="9">
        <v>2</v>
      </c>
      <c r="G9" s="9">
        <f t="shared" si="7"/>
        <v>0.14000000000000001</v>
      </c>
      <c r="H9" s="18">
        <f t="shared" si="1"/>
        <v>-7.0000000000000007E-2</v>
      </c>
      <c r="I9" s="9">
        <v>1</v>
      </c>
      <c r="J9" s="9">
        <f t="shared" si="4"/>
        <v>7.0000000000000007E-2</v>
      </c>
      <c r="K9" s="18">
        <f t="shared" si="2"/>
        <v>0</v>
      </c>
      <c r="L9" s="9">
        <v>2</v>
      </c>
      <c r="M9" s="9">
        <f t="shared" si="5"/>
        <v>0.14000000000000001</v>
      </c>
      <c r="N9">
        <f t="shared" si="6"/>
        <v>-7.0000000000000007E-2</v>
      </c>
    </row>
    <row r="10" spans="1:14" ht="60">
      <c r="A10" s="28" t="s">
        <v>42</v>
      </c>
      <c r="B10" s="8" t="str">
        <f>MEFE!B12</f>
        <v xml:space="preserve">Para usuarios avanzados uso de microcontroladores que no requieren entorno de desarrollo puede ser más flexible </v>
      </c>
      <c r="C10" s="9">
        <v>0.06</v>
      </c>
      <c r="D10" s="10">
        <v>1</v>
      </c>
      <c r="E10" s="9">
        <f t="shared" si="0"/>
        <v>0.06</v>
      </c>
      <c r="F10" s="9">
        <v>2</v>
      </c>
      <c r="G10" s="9">
        <f t="shared" si="7"/>
        <v>0.12</v>
      </c>
      <c r="H10" s="18">
        <f t="shared" si="1"/>
        <v>-0.06</v>
      </c>
      <c r="I10" s="9">
        <v>1</v>
      </c>
      <c r="J10" s="9">
        <f t="shared" si="4"/>
        <v>0.06</v>
      </c>
      <c r="K10" s="18">
        <f t="shared" si="2"/>
        <v>0</v>
      </c>
      <c r="L10" s="9">
        <v>2</v>
      </c>
      <c r="M10" s="9">
        <f t="shared" si="5"/>
        <v>0.12</v>
      </c>
      <c r="N10">
        <f t="shared" si="6"/>
        <v>-0.06</v>
      </c>
    </row>
    <row r="11" spans="1:14" ht="59.25" customHeight="1">
      <c r="A11" s="28" t="s">
        <v>43</v>
      </c>
      <c r="B11" s="8" t="str">
        <f>MEFE!B13</f>
        <v>Los microcontroladores usados en las tarjetas de desarrollo se pueden adquirir de forma independiente</v>
      </c>
      <c r="C11" s="9">
        <v>0.02</v>
      </c>
      <c r="D11" s="10">
        <v>2</v>
      </c>
      <c r="E11" s="9">
        <f t="shared" si="0"/>
        <v>0.04</v>
      </c>
      <c r="F11" s="9">
        <v>2</v>
      </c>
      <c r="G11" s="9">
        <f t="shared" si="7"/>
        <v>0.04</v>
      </c>
      <c r="H11" s="18">
        <f t="shared" si="1"/>
        <v>0</v>
      </c>
      <c r="I11" s="9">
        <v>1</v>
      </c>
      <c r="J11" s="9">
        <f t="shared" si="4"/>
        <v>0.02</v>
      </c>
      <c r="K11" s="18">
        <f t="shared" si="2"/>
        <v>0.02</v>
      </c>
      <c r="L11" s="9">
        <v>1</v>
      </c>
      <c r="M11" s="9">
        <f t="shared" si="5"/>
        <v>0.02</v>
      </c>
      <c r="N11">
        <f t="shared" si="6"/>
        <v>0.02</v>
      </c>
    </row>
    <row r="12" spans="1:14" ht="45">
      <c r="A12" s="28" t="s">
        <v>44</v>
      </c>
      <c r="B12" s="8" t="str">
        <f>MEFE!B14</f>
        <v>Existen muchos usuarios y profesores que no recomiendan el uso de tarjetas de desarrollo</v>
      </c>
      <c r="C12" s="9">
        <v>7.0000000000000007E-2</v>
      </c>
      <c r="D12" s="10">
        <v>1</v>
      </c>
      <c r="E12" s="9">
        <f t="shared" si="0"/>
        <v>7.0000000000000007E-2</v>
      </c>
      <c r="F12" s="9">
        <v>2</v>
      </c>
      <c r="G12" s="9">
        <f t="shared" si="7"/>
        <v>0.14000000000000001</v>
      </c>
      <c r="H12" s="18">
        <f t="shared" si="1"/>
        <v>-7.0000000000000007E-2</v>
      </c>
      <c r="I12" s="9">
        <v>1</v>
      </c>
      <c r="J12" s="9">
        <f t="shared" si="4"/>
        <v>7.0000000000000007E-2</v>
      </c>
      <c r="K12" s="18">
        <f t="shared" si="2"/>
        <v>0</v>
      </c>
      <c r="L12" s="9">
        <v>2</v>
      </c>
      <c r="M12" s="9">
        <f t="shared" si="5"/>
        <v>0.14000000000000001</v>
      </c>
      <c r="N12">
        <f t="shared" si="6"/>
        <v>-7.0000000000000007E-2</v>
      </c>
    </row>
    <row r="13" spans="1:14" ht="30">
      <c r="A13" s="27" t="s">
        <v>45</v>
      </c>
      <c r="B13" s="8" t="str">
        <f>MEFI!B3</f>
        <v>Se usa el lenguaje propio que es más sencillo que C y ensamblador</v>
      </c>
      <c r="C13" s="9">
        <v>0.08</v>
      </c>
      <c r="D13" s="10">
        <v>4</v>
      </c>
      <c r="E13" s="9">
        <f t="shared" si="0"/>
        <v>0.32</v>
      </c>
      <c r="F13" s="9">
        <v>3</v>
      </c>
      <c r="G13" s="9">
        <f t="shared" si="7"/>
        <v>0.24</v>
      </c>
      <c r="H13" s="18">
        <f t="shared" si="1"/>
        <v>8.0000000000000016E-2</v>
      </c>
      <c r="I13" s="9">
        <v>3</v>
      </c>
      <c r="J13" s="9">
        <f t="shared" si="4"/>
        <v>0.24</v>
      </c>
      <c r="K13" s="18">
        <f t="shared" si="2"/>
        <v>8.0000000000000016E-2</v>
      </c>
      <c r="L13" s="9">
        <v>3</v>
      </c>
      <c r="M13" s="9">
        <f t="shared" si="5"/>
        <v>0.24</v>
      </c>
      <c r="N13">
        <f t="shared" si="6"/>
        <v>8.0000000000000016E-2</v>
      </c>
    </row>
    <row r="14" spans="1:14" ht="45">
      <c r="A14" s="27" t="s">
        <v>46</v>
      </c>
      <c r="B14" s="8" t="str">
        <f>MEFI!B4</f>
        <v>El software usado es de código libre, por lo que los usuarios lo pueden modificar y mejorar</v>
      </c>
      <c r="C14" s="9">
        <v>0.03</v>
      </c>
      <c r="D14" s="10">
        <v>3</v>
      </c>
      <c r="E14" s="9">
        <f t="shared" si="0"/>
        <v>0.09</v>
      </c>
      <c r="F14" s="9">
        <v>3</v>
      </c>
      <c r="G14" s="9">
        <f t="shared" si="7"/>
        <v>0.09</v>
      </c>
      <c r="H14" s="18">
        <f t="shared" si="1"/>
        <v>0</v>
      </c>
      <c r="I14" s="9">
        <v>3</v>
      </c>
      <c r="J14" s="9">
        <f t="shared" si="4"/>
        <v>0.09</v>
      </c>
      <c r="K14" s="18">
        <f t="shared" si="2"/>
        <v>0</v>
      </c>
      <c r="L14" s="9">
        <v>3</v>
      </c>
      <c r="M14" s="9">
        <f t="shared" si="5"/>
        <v>0.09</v>
      </c>
      <c r="N14">
        <f t="shared" si="6"/>
        <v>0</v>
      </c>
    </row>
    <row r="15" spans="1:14" ht="45">
      <c r="A15" s="27" t="s">
        <v>47</v>
      </c>
      <c r="B15" s="8" t="str">
        <f>MEFI!B5</f>
        <v>Los usuarios pueden usar el entorno de desarrollo en sistemas operativos Windows, Linux y Mac</v>
      </c>
      <c r="C15" s="9">
        <v>0.04</v>
      </c>
      <c r="D15" s="10">
        <v>3</v>
      </c>
      <c r="E15" s="9">
        <f t="shared" si="0"/>
        <v>0.12</v>
      </c>
      <c r="F15" s="9">
        <v>4</v>
      </c>
      <c r="G15" s="9">
        <f t="shared" si="7"/>
        <v>0.16</v>
      </c>
      <c r="H15" s="18">
        <f t="shared" si="1"/>
        <v>-4.0000000000000008E-2</v>
      </c>
      <c r="I15" s="9">
        <v>3</v>
      </c>
      <c r="J15" s="9">
        <f t="shared" si="4"/>
        <v>0.12</v>
      </c>
      <c r="K15" s="18">
        <f t="shared" si="2"/>
        <v>0</v>
      </c>
      <c r="L15" s="9">
        <v>4</v>
      </c>
      <c r="M15" s="9">
        <f t="shared" si="5"/>
        <v>0.16</v>
      </c>
      <c r="N15">
        <f t="shared" si="6"/>
        <v>-4.0000000000000008E-2</v>
      </c>
    </row>
    <row r="16" spans="1:14" ht="30">
      <c r="A16" s="27" t="s">
        <v>48</v>
      </c>
      <c r="B16" s="8" t="str">
        <f>MEFI!B6</f>
        <v>Hay una gran comunidad que aporta ideas, tutoriales y ayuda</v>
      </c>
      <c r="C16" s="9">
        <v>0.08</v>
      </c>
      <c r="D16" s="10">
        <v>4</v>
      </c>
      <c r="E16" s="9">
        <f t="shared" si="0"/>
        <v>0.32</v>
      </c>
      <c r="F16" s="9">
        <v>3</v>
      </c>
      <c r="G16" s="9">
        <f t="shared" si="7"/>
        <v>0.24</v>
      </c>
      <c r="H16" s="18">
        <f t="shared" si="1"/>
        <v>8.0000000000000016E-2</v>
      </c>
      <c r="I16" s="9">
        <v>3</v>
      </c>
      <c r="J16" s="9">
        <f t="shared" si="4"/>
        <v>0.24</v>
      </c>
      <c r="K16" s="18">
        <f t="shared" si="2"/>
        <v>8.0000000000000016E-2</v>
      </c>
      <c r="L16" s="9">
        <v>3</v>
      </c>
      <c r="M16" s="9">
        <f t="shared" si="5"/>
        <v>0.24</v>
      </c>
      <c r="N16">
        <f t="shared" si="6"/>
        <v>8.0000000000000016E-2</v>
      </c>
    </row>
    <row r="17" spans="1:14" ht="30">
      <c r="A17" s="27" t="s">
        <v>49</v>
      </c>
      <c r="B17" s="8" t="str">
        <f>MEFI!B7</f>
        <v>Las tarjetas de desarrollo son muy baratas y hay muchas versiones</v>
      </c>
      <c r="C17" s="9">
        <v>0.04</v>
      </c>
      <c r="D17" s="10">
        <v>4</v>
      </c>
      <c r="E17" s="9">
        <f t="shared" si="0"/>
        <v>0.16</v>
      </c>
      <c r="F17" s="9">
        <v>3</v>
      </c>
      <c r="G17" s="9">
        <f t="shared" si="7"/>
        <v>0.12</v>
      </c>
      <c r="H17" s="18">
        <f t="shared" si="1"/>
        <v>4.0000000000000008E-2</v>
      </c>
      <c r="I17" s="9">
        <v>4</v>
      </c>
      <c r="J17" s="9">
        <f t="shared" si="4"/>
        <v>0.16</v>
      </c>
      <c r="K17" s="18">
        <f t="shared" si="2"/>
        <v>0</v>
      </c>
      <c r="L17" s="9">
        <v>3</v>
      </c>
      <c r="M17" s="9">
        <f t="shared" si="5"/>
        <v>0.12</v>
      </c>
      <c r="N17">
        <f t="shared" si="6"/>
        <v>4.0000000000000008E-2</v>
      </c>
    </row>
    <row r="18" spans="1:14" ht="48" customHeight="1">
      <c r="A18" s="28" t="s">
        <v>50</v>
      </c>
      <c r="B18" s="8" t="str">
        <f>MEFI!B10</f>
        <v>Muchas veces los usuarios requieren  del uso de librerias mal optimizadas</v>
      </c>
      <c r="C18" s="9">
        <v>0.04</v>
      </c>
      <c r="D18" s="10">
        <v>2</v>
      </c>
      <c r="E18" s="9">
        <f t="shared" si="0"/>
        <v>0.08</v>
      </c>
      <c r="F18" s="9">
        <v>2</v>
      </c>
      <c r="G18" s="9">
        <f t="shared" si="7"/>
        <v>0.08</v>
      </c>
      <c r="H18" s="18">
        <f t="shared" si="1"/>
        <v>0</v>
      </c>
      <c r="I18" s="9">
        <v>1</v>
      </c>
      <c r="J18" s="9">
        <f t="shared" si="4"/>
        <v>0.04</v>
      </c>
      <c r="K18" s="18">
        <f t="shared" si="2"/>
        <v>0.04</v>
      </c>
      <c r="L18" s="9">
        <v>2</v>
      </c>
      <c r="M18" s="9">
        <f t="shared" si="5"/>
        <v>0.08</v>
      </c>
      <c r="N18">
        <f t="shared" si="6"/>
        <v>0</v>
      </c>
    </row>
    <row r="19" spans="1:14" ht="60">
      <c r="A19" s="28" t="s">
        <v>51</v>
      </c>
      <c r="B19" s="8" t="str">
        <f>MEFI!B11</f>
        <v>Las tarjetas no se pueden modificar para incrementar sus prestaciones, por lo que hay que comprar otras de mayor capacidad</v>
      </c>
      <c r="C19" s="9">
        <v>0.03</v>
      </c>
      <c r="D19" s="10">
        <v>1</v>
      </c>
      <c r="E19" s="9">
        <f t="shared" si="0"/>
        <v>0.03</v>
      </c>
      <c r="F19" s="9">
        <v>2</v>
      </c>
      <c r="G19" s="9">
        <f t="shared" si="7"/>
        <v>0.06</v>
      </c>
      <c r="H19" s="18">
        <f t="shared" si="1"/>
        <v>-0.03</v>
      </c>
      <c r="I19" s="9">
        <v>1</v>
      </c>
      <c r="J19" s="9">
        <f t="shared" si="4"/>
        <v>0.03</v>
      </c>
      <c r="K19" s="18">
        <f t="shared" si="2"/>
        <v>0</v>
      </c>
      <c r="L19" s="9">
        <v>2</v>
      </c>
      <c r="M19" s="9">
        <f t="shared" si="5"/>
        <v>0.06</v>
      </c>
      <c r="N19">
        <f t="shared" si="6"/>
        <v>-0.03</v>
      </c>
    </row>
    <row r="20" spans="1:14" ht="46.5" customHeight="1">
      <c r="A20" s="28" t="s">
        <v>52</v>
      </c>
      <c r="B20" s="8" t="str">
        <f>MEFI!B12</f>
        <v>Las tarjetas de desarrollo sólo sirve para hacer prototipos en muchos casos</v>
      </c>
      <c r="C20" s="9">
        <v>7.0000000000000007E-2</v>
      </c>
      <c r="D20" s="10">
        <v>1</v>
      </c>
      <c r="E20" s="9">
        <f t="shared" si="0"/>
        <v>7.0000000000000007E-2</v>
      </c>
      <c r="F20" s="9">
        <v>2</v>
      </c>
      <c r="G20" s="9">
        <f t="shared" si="7"/>
        <v>0.14000000000000001</v>
      </c>
      <c r="H20" s="18">
        <f t="shared" si="1"/>
        <v>-7.0000000000000007E-2</v>
      </c>
      <c r="I20" s="9">
        <v>2</v>
      </c>
      <c r="J20" s="9">
        <f t="shared" si="4"/>
        <v>0.14000000000000001</v>
      </c>
      <c r="K20" s="18">
        <f t="shared" si="2"/>
        <v>-7.0000000000000007E-2</v>
      </c>
      <c r="L20" s="9">
        <v>2</v>
      </c>
      <c r="M20" s="9">
        <f t="shared" si="5"/>
        <v>0.14000000000000001</v>
      </c>
      <c r="N20">
        <f t="shared" si="6"/>
        <v>-7.0000000000000007E-2</v>
      </c>
    </row>
    <row r="21" spans="1:14" ht="30">
      <c r="A21" s="29" t="s">
        <v>53</v>
      </c>
      <c r="B21" s="8" t="str">
        <f>MEFI!B13</f>
        <v xml:space="preserve">Los procesadores son AVR por lo que estan limitados a 32 bits </v>
      </c>
      <c r="C21" s="9">
        <v>0.03</v>
      </c>
      <c r="D21" s="22">
        <v>1</v>
      </c>
      <c r="E21" s="9">
        <f t="shared" si="0"/>
        <v>0.03</v>
      </c>
      <c r="F21" s="15">
        <v>1</v>
      </c>
      <c r="G21" s="9">
        <f t="shared" si="7"/>
        <v>0.03</v>
      </c>
      <c r="H21" s="18">
        <f t="shared" si="1"/>
        <v>0</v>
      </c>
      <c r="I21" s="15">
        <v>2</v>
      </c>
      <c r="J21" s="9">
        <f t="shared" si="4"/>
        <v>0.06</v>
      </c>
      <c r="K21" s="18">
        <f t="shared" si="2"/>
        <v>-0.03</v>
      </c>
      <c r="L21" s="15">
        <v>2</v>
      </c>
      <c r="M21" s="9">
        <f t="shared" si="5"/>
        <v>0.06</v>
      </c>
      <c r="N21">
        <f t="shared" si="6"/>
        <v>-0.03</v>
      </c>
    </row>
    <row r="22" spans="1:14" ht="45">
      <c r="A22" s="29" t="s">
        <v>54</v>
      </c>
      <c r="B22" s="8" t="str">
        <f>MEFI!B14</f>
        <v>Las tarjetas sólo tiene conexión por USB y para usar internet se requiere comprar un modulo</v>
      </c>
      <c r="C22" s="9">
        <v>0.05</v>
      </c>
      <c r="D22" s="22">
        <v>1</v>
      </c>
      <c r="E22" s="9">
        <f t="shared" si="0"/>
        <v>0.05</v>
      </c>
      <c r="F22" s="15">
        <v>2</v>
      </c>
      <c r="G22" s="9">
        <f t="shared" si="7"/>
        <v>0.1</v>
      </c>
      <c r="H22" s="18">
        <f t="shared" si="1"/>
        <v>-0.05</v>
      </c>
      <c r="I22" s="15">
        <v>2</v>
      </c>
      <c r="J22" s="9">
        <f t="shared" si="4"/>
        <v>0.1</v>
      </c>
      <c r="K22" s="18">
        <f t="shared" si="2"/>
        <v>-0.05</v>
      </c>
      <c r="L22" s="15">
        <v>1</v>
      </c>
      <c r="M22" s="9">
        <f t="shared" si="5"/>
        <v>0.05</v>
      </c>
      <c r="N22">
        <f t="shared" si="6"/>
        <v>0</v>
      </c>
    </row>
    <row r="23" spans="1:14">
      <c r="A23" s="14"/>
      <c r="B23" s="14"/>
      <c r="C23" s="14">
        <f>SUM(C3:C22)</f>
        <v>1.0000000000000002</v>
      </c>
      <c r="D23" s="14"/>
      <c r="E23" s="11">
        <f>SUM(E3:E22)</f>
        <v>2.4199999999999995</v>
      </c>
      <c r="F23" s="14"/>
      <c r="G23" s="11">
        <f xml:space="preserve"> SUM(G3:G22)</f>
        <v>2.4400000000000004</v>
      </c>
      <c r="H23" s="32">
        <f t="shared" si="1"/>
        <v>-2.0000000000000906E-2</v>
      </c>
      <c r="J23" s="33">
        <f xml:space="preserve"> SUM(J3:J22)</f>
        <v>2.29</v>
      </c>
      <c r="K23" s="32">
        <f t="shared" si="2"/>
        <v>0.12999999999999945</v>
      </c>
      <c r="M23" s="34">
        <f>SUM(M3:M22)</f>
        <v>2.6200000000000006</v>
      </c>
      <c r="N23" s="31">
        <f>E23-M23</f>
        <v>-0.20000000000000107</v>
      </c>
    </row>
    <row r="26" spans="1:14" ht="15" customHeight="1">
      <c r="B26" t="s">
        <v>55</v>
      </c>
      <c r="D26" s="42" t="s">
        <v>56</v>
      </c>
      <c r="E26" s="42"/>
      <c r="F26" s="42"/>
      <c r="G26" s="42"/>
      <c r="H26" s="42"/>
      <c r="I26" s="42"/>
      <c r="J26" s="42"/>
      <c r="K26" s="42"/>
      <c r="L26" s="42"/>
    </row>
    <row r="27" spans="1:14">
      <c r="B27" t="s">
        <v>57</v>
      </c>
      <c r="D27" s="42"/>
      <c r="E27" s="42"/>
      <c r="F27" s="42"/>
      <c r="G27" s="42"/>
      <c r="H27" s="42"/>
      <c r="I27" s="42"/>
      <c r="J27" s="42"/>
      <c r="K27" s="42"/>
      <c r="L27" s="42"/>
    </row>
    <row r="28" spans="1:14">
      <c r="B28" t="s">
        <v>58</v>
      </c>
      <c r="D28" s="42"/>
      <c r="E28" s="42"/>
      <c r="F28" s="42"/>
      <c r="G28" s="42"/>
      <c r="H28" s="42"/>
      <c r="I28" s="42"/>
      <c r="J28" s="42"/>
      <c r="K28" s="42"/>
      <c r="L28" s="42"/>
    </row>
    <row r="29" spans="1:14">
      <c r="B29" t="s">
        <v>59</v>
      </c>
      <c r="D29" s="42"/>
      <c r="E29" s="42"/>
      <c r="F29" s="42"/>
      <c r="G29" s="42"/>
      <c r="H29" s="42"/>
      <c r="I29" s="42"/>
      <c r="J29" s="42"/>
      <c r="K29" s="42"/>
      <c r="L29" s="42"/>
    </row>
    <row r="30" spans="1:14">
      <c r="B30" t="s">
        <v>60</v>
      </c>
      <c r="D30" s="42"/>
      <c r="E30" s="42"/>
      <c r="F30" s="42"/>
      <c r="G30" s="42"/>
      <c r="H30" s="42"/>
      <c r="I30" s="42"/>
      <c r="J30" s="42"/>
      <c r="K30" s="42"/>
      <c r="L30" s="42"/>
    </row>
    <row r="31" spans="1:14">
      <c r="B31" t="s">
        <v>61</v>
      </c>
      <c r="D31" s="42"/>
      <c r="E31" s="42"/>
      <c r="F31" s="42"/>
      <c r="G31" s="42"/>
      <c r="H31" s="42"/>
      <c r="I31" s="42"/>
      <c r="J31" s="42"/>
      <c r="K31" s="42"/>
      <c r="L31" s="42"/>
    </row>
    <row r="32" spans="1:14">
      <c r="B32" t="s">
        <v>62</v>
      </c>
      <c r="D32" s="42"/>
      <c r="E32" s="42"/>
      <c r="F32" s="42"/>
      <c r="G32" s="42"/>
      <c r="H32" s="42"/>
      <c r="I32" s="42"/>
      <c r="J32" s="42"/>
      <c r="K32" s="42"/>
      <c r="L32" s="42"/>
    </row>
    <row r="33" spans="2:12">
      <c r="B33" t="s">
        <v>63</v>
      </c>
      <c r="D33" s="42"/>
      <c r="E33" s="42"/>
      <c r="F33" s="42"/>
      <c r="G33" s="42"/>
      <c r="H33" s="42"/>
      <c r="I33" s="42"/>
      <c r="J33" s="42"/>
      <c r="K33" s="42"/>
      <c r="L33" s="42"/>
    </row>
    <row r="34" spans="2:12">
      <c r="B34" t="s">
        <v>64</v>
      </c>
    </row>
  </sheetData>
  <mergeCells count="5">
    <mergeCell ref="D1:E1"/>
    <mergeCell ref="L1:M1"/>
    <mergeCell ref="F1:G1"/>
    <mergeCell ref="I1:J1"/>
    <mergeCell ref="D26:L33"/>
  </mergeCells>
  <conditionalFormatting sqref="N1:N23">
    <cfRule type="cellIs" dxfId="2" priority="3" operator="lessThan">
      <formula>0</formula>
    </cfRule>
  </conditionalFormatting>
  <conditionalFormatting sqref="K1:K23">
    <cfRule type="cellIs" dxfId="1" priority="2" operator="lessThan">
      <formula>0</formula>
    </cfRule>
  </conditionalFormatting>
  <conditionalFormatting sqref="H1:H2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9CB8-3F19-42A6-9B95-A36697166C92}">
  <dimension ref="B2:H12"/>
  <sheetViews>
    <sheetView tabSelected="1" workbookViewId="0">
      <selection activeCell="B7" sqref="B7:H9"/>
    </sheetView>
  </sheetViews>
  <sheetFormatPr defaultRowHeight="15"/>
  <sheetData>
    <row r="2" spans="2:8" ht="15" customHeight="1">
      <c r="B2" s="43" t="s">
        <v>65</v>
      </c>
      <c r="C2" s="43"/>
      <c r="D2" s="43"/>
      <c r="E2" s="43"/>
      <c r="F2" s="43"/>
      <c r="G2" s="43"/>
      <c r="H2" s="43"/>
    </row>
    <row r="3" spans="2:8">
      <c r="B3" s="43"/>
      <c r="C3" s="43"/>
      <c r="D3" s="43"/>
      <c r="E3" s="43"/>
      <c r="F3" s="43"/>
      <c r="G3" s="43"/>
      <c r="H3" s="43"/>
    </row>
    <row r="4" spans="2:8">
      <c r="B4" s="43"/>
      <c r="C4" s="43"/>
      <c r="D4" s="43"/>
      <c r="E4" s="43"/>
      <c r="F4" s="43"/>
      <c r="G4" s="43"/>
      <c r="H4" s="43"/>
    </row>
    <row r="5" spans="2:8">
      <c r="B5" s="43"/>
      <c r="C5" s="43"/>
      <c r="D5" s="43"/>
      <c r="E5" s="43"/>
      <c r="F5" s="43"/>
      <c r="G5" s="43"/>
      <c r="H5" s="43"/>
    </row>
    <row r="6" spans="2:8">
      <c r="B6" s="43"/>
      <c r="C6" s="43"/>
      <c r="D6" s="43"/>
      <c r="E6" s="43"/>
      <c r="F6" s="43"/>
      <c r="G6" s="43"/>
      <c r="H6" s="43"/>
    </row>
    <row r="7" spans="2:8" ht="15" customHeight="1">
      <c r="B7" s="43" t="s">
        <v>66</v>
      </c>
      <c r="C7" s="43"/>
      <c r="D7" s="43"/>
      <c r="E7" s="43"/>
      <c r="F7" s="43"/>
      <c r="G7" s="43"/>
      <c r="H7" s="43"/>
    </row>
    <row r="8" spans="2:8">
      <c r="B8" s="43"/>
      <c r="C8" s="43"/>
      <c r="D8" s="43"/>
      <c r="E8" s="43"/>
      <c r="F8" s="43"/>
      <c r="G8" s="43"/>
      <c r="H8" s="43"/>
    </row>
    <row r="9" spans="2:8">
      <c r="B9" s="43"/>
      <c r="C9" s="43"/>
      <c r="D9" s="43"/>
      <c r="E9" s="43"/>
      <c r="F9" s="43"/>
      <c r="G9" s="43"/>
      <c r="H9" s="43"/>
    </row>
    <row r="10" spans="2:8" ht="15" customHeight="1">
      <c r="B10" s="43" t="s">
        <v>67</v>
      </c>
      <c r="C10" s="43"/>
      <c r="D10" s="43"/>
      <c r="E10" s="43"/>
      <c r="F10" s="43"/>
      <c r="G10" s="43"/>
      <c r="H10" s="43"/>
    </row>
    <row r="11" spans="2:8">
      <c r="B11" s="43"/>
      <c r="C11" s="43"/>
      <c r="D11" s="43"/>
      <c r="E11" s="43"/>
      <c r="F11" s="43"/>
      <c r="G11" s="43"/>
      <c r="H11" s="43"/>
    </row>
    <row r="12" spans="2:8">
      <c r="B12" s="43"/>
      <c r="C12" s="43"/>
      <c r="D12" s="43"/>
      <c r="E12" s="43"/>
      <c r="F12" s="43"/>
      <c r="G12" s="43"/>
      <c r="H12" s="43"/>
    </row>
  </sheetData>
  <mergeCells count="3">
    <mergeCell ref="B2:H6"/>
    <mergeCell ref="B7:H9"/>
    <mergeCell ref="B10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 Osvaldo Fuentes Castillo</cp:lastModifiedBy>
  <cp:revision/>
  <dcterms:created xsi:type="dcterms:W3CDTF">2021-03-25T01:25:47Z</dcterms:created>
  <dcterms:modified xsi:type="dcterms:W3CDTF">2021-03-26T17:22:42Z</dcterms:modified>
  <cp:category/>
  <cp:contentStatus/>
</cp:coreProperties>
</file>