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entropy_csv\"/>
    </mc:Choice>
  </mc:AlternateContent>
  <xr:revisionPtr revIDLastSave="0" documentId="13_ncr:1_{E268AEEC-9712-493A-9EF7-49AD69814DD6}" xr6:coauthVersionLast="36" xr6:coauthVersionMax="36" xr10:uidLastSave="{00000000-0000-0000-0000-000000000000}"/>
  <bookViews>
    <workbookView xWindow="0" yWindow="0" windowWidth="15948" windowHeight="8844" xr2:uid="{00000000-000D-0000-FFFF-FFFF00000000}"/>
  </bookViews>
  <sheets>
    <sheet name="add_5_expert" sheetId="1" r:id="rId1"/>
  </sheets>
  <calcPr calcId="191029"/>
</workbook>
</file>

<file path=xl/calcChain.xml><?xml version="1.0" encoding="utf-8"?>
<calcChain xmlns="http://schemas.openxmlformats.org/spreadsheetml/2006/main">
  <c r="H139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2" i="1"/>
  <c r="R2" i="1"/>
  <c r="P144" i="1"/>
  <c r="P143" i="1"/>
  <c r="P141" i="1"/>
  <c r="H140" i="1" l="1"/>
  <c r="P140" i="1"/>
  <c r="O140" i="1"/>
  <c r="O143" i="1"/>
  <c r="O142" i="1"/>
  <c r="O141" i="1"/>
  <c r="J139" i="1"/>
  <c r="K139" i="1"/>
  <c r="I139" i="1"/>
  <c r="K140" i="1"/>
  <c r="J140" i="1"/>
  <c r="I140" i="1"/>
  <c r="O144" i="1" l="1"/>
  <c r="P145" i="1"/>
  <c r="K143" i="1"/>
  <c r="I143" i="1"/>
  <c r="J143" i="1"/>
  <c r="H143" i="1"/>
  <c r="R3" i="1" l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4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R108" i="1"/>
  <c r="R10" i="1"/>
  <c r="R18" i="1"/>
  <c r="R26" i="1"/>
  <c r="R34" i="1"/>
  <c r="R42" i="1"/>
  <c r="R50" i="1"/>
  <c r="R58" i="1"/>
  <c r="R66" i="1"/>
  <c r="R74" i="1"/>
  <c r="R86" i="1"/>
  <c r="R90" i="1"/>
  <c r="R98" i="1"/>
  <c r="R106" i="1"/>
  <c r="R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6" i="1"/>
  <c r="R14" i="1"/>
  <c r="R22" i="1"/>
  <c r="R30" i="1"/>
  <c r="R38" i="1"/>
  <c r="R46" i="1"/>
  <c r="R54" i="1"/>
  <c r="R62" i="1"/>
  <c r="R70" i="1"/>
  <c r="R78" i="1"/>
  <c r="R82" i="1"/>
  <c r="R94" i="1"/>
  <c r="R102" i="1"/>
  <c r="R110" i="1"/>
  <c r="L143" i="1"/>
</calcChain>
</file>

<file path=xl/sharedStrings.xml><?xml version="1.0" encoding="utf-8"?>
<sst xmlns="http://schemas.openxmlformats.org/spreadsheetml/2006/main" count="286" uniqueCount="24">
  <si>
    <t>E_list</t>
  </si>
  <si>
    <t>judge_list</t>
  </si>
  <si>
    <t>train_model_list</t>
  </si>
  <si>
    <t>index_list</t>
  </si>
  <si>
    <t>normal pipe image</t>
  </si>
  <si>
    <t>abnormal pipe image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</si>
  <si>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</si>
  <si>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</si>
  <si>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</si>
  <si>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</si>
  <si>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</si>
  <si>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</si>
  <si>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</si>
  <si>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</si>
  <si>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</si>
  <si>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</si>
  <si>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</si>
  <si>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</si>
  <si>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</si>
  <si>
    <t>異常予想の平均</t>
  </si>
  <si>
    <t>正常予想の平均</t>
  </si>
  <si>
    <t>全体の平均</t>
  </si>
  <si>
    <t>正常予測の標準偏差</t>
  </si>
  <si>
    <t>標準偏差＋平均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</si>
</sst>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HGｺﾞｼｯｸM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"/>
  <sheetViews>
    <sheetView tabSelected="1" topLeftCell="A121" workbookViewId="0">
      <selection activeCell="G144" sqref="G144"/>
    </sheetView>
  </sheetViews>
  <sheetFormatPr defaultRowHeight="14.4"/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>
        <v>7.0108391705128197</v>
      </c>
      <c r="B2" t="s">
        <v>4</v>
      </c>
      <c r="C2">
        <v>100</v>
      </c>
      <c r="D2">
        <v>0</v>
      </c>
      <c r="F2">
        <v>2</v>
      </c>
      <c r="H2">
        <v>15.6198657187135</v>
      </c>
      <c r="K2" t="s">
        <v>4</v>
      </c>
      <c r="L2">
        <v>100</v>
      </c>
      <c r="M2">
        <v>0</v>
      </c>
      <c r="O2">
        <v>2</v>
      </c>
      <c r="Q2">
        <v>15.6198657187135</v>
      </c>
      <c r="R2" t="str">
        <f>IF(AND(K2="normal pipe image",Q2&gt;$P$144),Q2,"pass")</f>
        <v>pass</v>
      </c>
      <c r="S2" t="str">
        <f>IF(AND(K2="normal pipe image",Q2&gt;$P$145),Q2,"pass")</f>
        <v>pass</v>
      </c>
    </row>
    <row r="3" spans="1:19">
      <c r="A3">
        <v>13.943393343970801</v>
      </c>
      <c r="B3" t="s">
        <v>5</v>
      </c>
      <c r="C3">
        <v>100</v>
      </c>
      <c r="D3">
        <v>1</v>
      </c>
      <c r="F3">
        <v>2</v>
      </c>
      <c r="H3">
        <v>16.4935268548853</v>
      </c>
      <c r="K3" t="s">
        <v>4</v>
      </c>
      <c r="L3">
        <v>100</v>
      </c>
      <c r="M3">
        <v>2</v>
      </c>
      <c r="O3">
        <v>2</v>
      </c>
      <c r="Q3">
        <v>15.7479975519985</v>
      </c>
      <c r="R3" t="str">
        <f t="shared" ref="R3:R66" si="0">IF(AND(K3="normal pipe image",Q3&gt;$P$144),Q3,"pass")</f>
        <v>pass</v>
      </c>
      <c r="S3" t="str">
        <f t="shared" ref="S3:S66" si="1">IF(AND(K3="normal pipe image",Q3&gt;$P$145),Q3,"pass")</f>
        <v>pass</v>
      </c>
    </row>
    <row r="4" spans="1:19">
      <c r="A4">
        <v>6.7653164867108497</v>
      </c>
      <c r="B4" t="s">
        <v>4</v>
      </c>
      <c r="C4">
        <v>100</v>
      </c>
      <c r="D4">
        <v>2</v>
      </c>
      <c r="F4">
        <v>2</v>
      </c>
      <c r="H4">
        <v>15.7479975519985</v>
      </c>
      <c r="K4" t="s">
        <v>4</v>
      </c>
      <c r="L4">
        <v>100</v>
      </c>
      <c r="M4">
        <v>3</v>
      </c>
      <c r="O4">
        <v>2</v>
      </c>
      <c r="Q4">
        <v>14.6420359495672</v>
      </c>
      <c r="R4" t="str">
        <f t="shared" si="0"/>
        <v>pass</v>
      </c>
      <c r="S4" t="str">
        <f t="shared" si="1"/>
        <v>pass</v>
      </c>
    </row>
    <row r="5" spans="1:19">
      <c r="A5">
        <v>6.8893165318985901</v>
      </c>
      <c r="B5" t="s">
        <v>4</v>
      </c>
      <c r="C5">
        <v>100</v>
      </c>
      <c r="D5">
        <v>3</v>
      </c>
      <c r="F5">
        <v>2</v>
      </c>
      <c r="H5">
        <v>14.6420359495672</v>
      </c>
      <c r="K5" t="s">
        <v>4</v>
      </c>
      <c r="L5">
        <v>100</v>
      </c>
      <c r="M5">
        <v>4</v>
      </c>
      <c r="O5">
        <v>2</v>
      </c>
      <c r="Q5">
        <v>14.1693883978249</v>
      </c>
      <c r="R5" t="str">
        <f t="shared" si="0"/>
        <v>pass</v>
      </c>
      <c r="S5" t="str">
        <f t="shared" si="1"/>
        <v>pass</v>
      </c>
    </row>
    <row r="6" spans="1:19">
      <c r="A6">
        <v>6.4985546453452603</v>
      </c>
      <c r="B6" t="s">
        <v>4</v>
      </c>
      <c r="C6">
        <v>100</v>
      </c>
      <c r="D6">
        <v>4</v>
      </c>
      <c r="F6">
        <v>2</v>
      </c>
      <c r="H6">
        <v>14.1693883978249</v>
      </c>
      <c r="K6" t="s">
        <v>4</v>
      </c>
      <c r="L6">
        <v>100</v>
      </c>
      <c r="M6">
        <v>5</v>
      </c>
      <c r="O6">
        <v>2</v>
      </c>
      <c r="Q6">
        <v>13.2241344163774</v>
      </c>
      <c r="R6" t="str">
        <f t="shared" si="0"/>
        <v>pass</v>
      </c>
      <c r="S6" t="str">
        <f t="shared" si="1"/>
        <v>pass</v>
      </c>
    </row>
    <row r="7" spans="1:19">
      <c r="A7">
        <v>6.4491816542896396</v>
      </c>
      <c r="B7" t="s">
        <v>4</v>
      </c>
      <c r="C7">
        <v>100</v>
      </c>
      <c r="D7">
        <v>5</v>
      </c>
      <c r="F7">
        <v>2</v>
      </c>
      <c r="H7">
        <v>13.2241344163774</v>
      </c>
      <c r="K7" t="s">
        <v>4</v>
      </c>
      <c r="L7">
        <v>100</v>
      </c>
      <c r="M7">
        <v>6</v>
      </c>
      <c r="O7">
        <v>2</v>
      </c>
      <c r="Q7">
        <v>12.4186571076664</v>
      </c>
      <c r="R7" t="str">
        <f t="shared" si="0"/>
        <v>pass</v>
      </c>
      <c r="S7" t="str">
        <f t="shared" si="1"/>
        <v>pass</v>
      </c>
    </row>
    <row r="8" spans="1:19">
      <c r="A8">
        <v>5.9220758014102</v>
      </c>
      <c r="B8" t="s">
        <v>4</v>
      </c>
      <c r="C8">
        <v>100</v>
      </c>
      <c r="D8">
        <v>6</v>
      </c>
      <c r="F8">
        <v>2</v>
      </c>
      <c r="H8">
        <v>12.4186571076664</v>
      </c>
      <c r="K8" t="s">
        <v>4</v>
      </c>
      <c r="L8">
        <v>100</v>
      </c>
      <c r="M8">
        <v>7</v>
      </c>
      <c r="O8">
        <v>2</v>
      </c>
      <c r="Q8">
        <v>10.4730561912741</v>
      </c>
      <c r="R8" t="str">
        <f t="shared" si="0"/>
        <v>pass</v>
      </c>
      <c r="S8" t="str">
        <f t="shared" si="1"/>
        <v>pass</v>
      </c>
    </row>
    <row r="9" spans="1:19">
      <c r="A9">
        <v>5.5931657005477398</v>
      </c>
      <c r="B9" t="s">
        <v>4</v>
      </c>
      <c r="C9">
        <v>100</v>
      </c>
      <c r="D9">
        <v>7</v>
      </c>
      <c r="F9">
        <v>2</v>
      </c>
      <c r="H9">
        <v>10.4730561912741</v>
      </c>
      <c r="K9" t="s">
        <v>4</v>
      </c>
      <c r="L9">
        <v>100</v>
      </c>
      <c r="M9">
        <v>8</v>
      </c>
      <c r="O9">
        <v>2</v>
      </c>
      <c r="Q9">
        <v>9.5985000528097402</v>
      </c>
      <c r="R9" t="str">
        <f t="shared" si="0"/>
        <v>pass</v>
      </c>
      <c r="S9" t="str">
        <f t="shared" si="1"/>
        <v>pass</v>
      </c>
    </row>
    <row r="10" spans="1:19">
      <c r="A10">
        <v>5.71092260844165</v>
      </c>
      <c r="B10" t="s">
        <v>4</v>
      </c>
      <c r="C10">
        <v>100</v>
      </c>
      <c r="D10">
        <v>8</v>
      </c>
      <c r="F10">
        <v>2</v>
      </c>
      <c r="H10">
        <v>9.5985000528097402</v>
      </c>
      <c r="K10" t="s">
        <v>4</v>
      </c>
      <c r="L10">
        <v>100</v>
      </c>
      <c r="M10">
        <v>9</v>
      </c>
      <c r="O10">
        <v>2</v>
      </c>
      <c r="Q10">
        <v>7.3642421268879197</v>
      </c>
      <c r="R10" t="str">
        <f t="shared" si="0"/>
        <v>pass</v>
      </c>
      <c r="S10" t="str">
        <f t="shared" si="1"/>
        <v>pass</v>
      </c>
    </row>
    <row r="11" spans="1:19">
      <c r="A11">
        <v>7.8503128914606002</v>
      </c>
      <c r="B11" t="s">
        <v>4</v>
      </c>
      <c r="C11">
        <v>100</v>
      </c>
      <c r="D11">
        <v>9</v>
      </c>
      <c r="F11">
        <v>2</v>
      </c>
      <c r="H11">
        <v>7.3642421268879197</v>
      </c>
      <c r="K11" t="s">
        <v>4</v>
      </c>
      <c r="L11">
        <v>100</v>
      </c>
      <c r="M11">
        <v>10</v>
      </c>
      <c r="O11">
        <v>2</v>
      </c>
      <c r="Q11">
        <v>8.6583052257255098</v>
      </c>
      <c r="R11" t="str">
        <f t="shared" si="0"/>
        <v>pass</v>
      </c>
      <c r="S11" t="str">
        <f t="shared" si="1"/>
        <v>pass</v>
      </c>
    </row>
    <row r="12" spans="1:19">
      <c r="A12">
        <v>5.8906438207299301</v>
      </c>
      <c r="B12" t="s">
        <v>4</v>
      </c>
      <c r="C12">
        <v>100</v>
      </c>
      <c r="D12">
        <v>10</v>
      </c>
      <c r="F12">
        <v>2</v>
      </c>
      <c r="H12">
        <v>8.6583052257255098</v>
      </c>
      <c r="K12" t="s">
        <v>4</v>
      </c>
      <c r="L12">
        <v>100</v>
      </c>
      <c r="M12">
        <v>11</v>
      </c>
      <c r="O12">
        <v>2</v>
      </c>
      <c r="Q12">
        <v>7.0405604487926396</v>
      </c>
      <c r="R12" t="str">
        <f t="shared" si="0"/>
        <v>pass</v>
      </c>
      <c r="S12" t="str">
        <f t="shared" si="1"/>
        <v>pass</v>
      </c>
    </row>
    <row r="13" spans="1:19">
      <c r="A13">
        <v>6.5308720270792602</v>
      </c>
      <c r="B13" t="s">
        <v>4</v>
      </c>
      <c r="C13">
        <v>100</v>
      </c>
      <c r="D13">
        <v>11</v>
      </c>
      <c r="F13">
        <v>2</v>
      </c>
      <c r="H13">
        <v>7.0405604487926396</v>
      </c>
      <c r="K13" t="s">
        <v>4</v>
      </c>
      <c r="L13">
        <v>100</v>
      </c>
      <c r="M13">
        <v>12</v>
      </c>
      <c r="O13">
        <v>2</v>
      </c>
      <c r="Q13">
        <v>9.4269140060783805</v>
      </c>
      <c r="R13" t="str">
        <f t="shared" si="0"/>
        <v>pass</v>
      </c>
      <c r="S13" t="str">
        <f t="shared" si="1"/>
        <v>pass</v>
      </c>
    </row>
    <row r="14" spans="1:19">
      <c r="A14">
        <v>5.5884956178211</v>
      </c>
      <c r="B14" t="s">
        <v>4</v>
      </c>
      <c r="C14">
        <v>100</v>
      </c>
      <c r="D14">
        <v>12</v>
      </c>
      <c r="F14">
        <v>2</v>
      </c>
      <c r="H14">
        <v>9.4269140060783805</v>
      </c>
      <c r="K14" t="s">
        <v>4</v>
      </c>
      <c r="L14">
        <v>100</v>
      </c>
      <c r="M14">
        <v>13</v>
      </c>
      <c r="O14">
        <v>2</v>
      </c>
      <c r="Q14">
        <v>4.5611208301669599</v>
      </c>
      <c r="R14" t="str">
        <f t="shared" si="0"/>
        <v>pass</v>
      </c>
      <c r="S14" t="str">
        <f t="shared" si="1"/>
        <v>pass</v>
      </c>
    </row>
    <row r="15" spans="1:19">
      <c r="A15">
        <v>7.3897332236880304</v>
      </c>
      <c r="B15" t="s">
        <v>4</v>
      </c>
      <c r="C15">
        <v>100</v>
      </c>
      <c r="D15">
        <v>13</v>
      </c>
      <c r="F15">
        <v>2</v>
      </c>
      <c r="H15">
        <v>4.5611208301669599</v>
      </c>
      <c r="K15" t="s">
        <v>4</v>
      </c>
      <c r="L15">
        <v>100</v>
      </c>
      <c r="M15">
        <v>16</v>
      </c>
      <c r="O15">
        <v>2</v>
      </c>
      <c r="Q15">
        <v>6.1853795025132499</v>
      </c>
      <c r="R15" t="str">
        <f t="shared" si="0"/>
        <v>pass</v>
      </c>
      <c r="S15" t="str">
        <f t="shared" si="1"/>
        <v>pass</v>
      </c>
    </row>
    <row r="16" spans="1:19">
      <c r="A16">
        <v>21.4913786479405</v>
      </c>
      <c r="B16" t="s">
        <v>5</v>
      </c>
      <c r="C16">
        <v>100</v>
      </c>
      <c r="D16">
        <v>14</v>
      </c>
      <c r="F16">
        <v>2</v>
      </c>
      <c r="H16">
        <v>5.1983876028801097</v>
      </c>
      <c r="K16" t="s">
        <v>4</v>
      </c>
      <c r="L16">
        <v>100</v>
      </c>
      <c r="M16">
        <v>17</v>
      </c>
      <c r="O16">
        <v>2</v>
      </c>
      <c r="Q16">
        <v>5.95642922844445</v>
      </c>
      <c r="R16" t="str">
        <f t="shared" si="0"/>
        <v>pass</v>
      </c>
      <c r="S16" t="str">
        <f t="shared" si="1"/>
        <v>pass</v>
      </c>
    </row>
    <row r="17" spans="1:19">
      <c r="A17">
        <v>24.263507979256701</v>
      </c>
      <c r="B17" t="s">
        <v>5</v>
      </c>
      <c r="C17">
        <v>100</v>
      </c>
      <c r="D17">
        <v>15</v>
      </c>
      <c r="F17">
        <v>2</v>
      </c>
      <c r="H17">
        <v>6.7571872510197499</v>
      </c>
      <c r="K17" t="s">
        <v>4</v>
      </c>
      <c r="L17">
        <v>100</v>
      </c>
      <c r="M17">
        <v>18</v>
      </c>
      <c r="O17">
        <v>2</v>
      </c>
      <c r="Q17">
        <v>7.6663934625720804</v>
      </c>
      <c r="R17" t="str">
        <f t="shared" si="0"/>
        <v>pass</v>
      </c>
      <c r="S17" t="str">
        <f t="shared" si="1"/>
        <v>pass</v>
      </c>
    </row>
    <row r="18" spans="1:19">
      <c r="A18">
        <v>8.4187441284051001</v>
      </c>
      <c r="B18" t="s">
        <v>4</v>
      </c>
      <c r="C18">
        <v>100</v>
      </c>
      <c r="D18">
        <v>16</v>
      </c>
      <c r="F18">
        <v>2</v>
      </c>
      <c r="H18">
        <v>6.1853795025132499</v>
      </c>
      <c r="K18" t="s">
        <v>4</v>
      </c>
      <c r="L18">
        <v>100</v>
      </c>
      <c r="M18">
        <v>19</v>
      </c>
      <c r="O18">
        <v>1</v>
      </c>
      <c r="Q18">
        <v>16.877340950885799</v>
      </c>
      <c r="R18" t="str">
        <f t="shared" si="0"/>
        <v>pass</v>
      </c>
      <c r="S18">
        <f t="shared" si="1"/>
        <v>16.877340950885799</v>
      </c>
    </row>
    <row r="19" spans="1:19">
      <c r="A19">
        <v>6.5500974428085996</v>
      </c>
      <c r="B19" t="s">
        <v>4</v>
      </c>
      <c r="C19">
        <v>100</v>
      </c>
      <c r="D19">
        <v>17</v>
      </c>
      <c r="F19">
        <v>2</v>
      </c>
      <c r="H19">
        <v>5.95642922844445</v>
      </c>
      <c r="K19" t="s">
        <v>4</v>
      </c>
      <c r="L19">
        <v>100</v>
      </c>
      <c r="M19">
        <v>20</v>
      </c>
      <c r="O19">
        <v>1</v>
      </c>
      <c r="Q19">
        <v>10.3315547409324</v>
      </c>
      <c r="R19" t="str">
        <f t="shared" si="0"/>
        <v>pass</v>
      </c>
      <c r="S19" t="str">
        <f t="shared" si="1"/>
        <v>pass</v>
      </c>
    </row>
    <row r="20" spans="1:19">
      <c r="A20">
        <v>7.6124512354532801</v>
      </c>
      <c r="B20" t="s">
        <v>4</v>
      </c>
      <c r="C20">
        <v>100</v>
      </c>
      <c r="D20">
        <v>18</v>
      </c>
      <c r="F20">
        <v>2</v>
      </c>
      <c r="H20">
        <v>7.6663934625720804</v>
      </c>
      <c r="K20" t="s">
        <v>4</v>
      </c>
      <c r="L20">
        <v>100</v>
      </c>
      <c r="M20">
        <v>21</v>
      </c>
      <c r="O20">
        <v>1</v>
      </c>
      <c r="Q20">
        <v>9.4306032921286196</v>
      </c>
      <c r="R20" t="str">
        <f t="shared" si="0"/>
        <v>pass</v>
      </c>
      <c r="S20" t="str">
        <f t="shared" si="1"/>
        <v>pass</v>
      </c>
    </row>
    <row r="21" spans="1:19">
      <c r="A21">
        <v>5.0720129467192097</v>
      </c>
      <c r="B21" t="s">
        <v>4</v>
      </c>
      <c r="C21">
        <v>100</v>
      </c>
      <c r="D21">
        <v>19</v>
      </c>
      <c r="F21">
        <v>1</v>
      </c>
      <c r="H21">
        <v>16.877340950885799</v>
      </c>
      <c r="K21" t="s">
        <v>4</v>
      </c>
      <c r="L21">
        <v>100</v>
      </c>
      <c r="M21">
        <v>22</v>
      </c>
      <c r="O21">
        <v>1</v>
      </c>
      <c r="Q21">
        <v>8.6623822095181797</v>
      </c>
      <c r="R21" t="str">
        <f t="shared" si="0"/>
        <v>pass</v>
      </c>
      <c r="S21" t="str">
        <f t="shared" si="1"/>
        <v>pass</v>
      </c>
    </row>
    <row r="22" spans="1:19">
      <c r="A22">
        <v>5.3135206812903997</v>
      </c>
      <c r="B22" t="s">
        <v>4</v>
      </c>
      <c r="C22">
        <v>100</v>
      </c>
      <c r="D22">
        <v>20</v>
      </c>
      <c r="F22">
        <v>1</v>
      </c>
      <c r="H22">
        <v>10.3315547409324</v>
      </c>
      <c r="K22" t="s">
        <v>4</v>
      </c>
      <c r="L22">
        <v>100</v>
      </c>
      <c r="M22">
        <v>23</v>
      </c>
      <c r="O22">
        <v>1</v>
      </c>
      <c r="Q22">
        <v>7.4793755562356203</v>
      </c>
      <c r="R22" t="str">
        <f t="shared" si="0"/>
        <v>pass</v>
      </c>
      <c r="S22" t="str">
        <f t="shared" si="1"/>
        <v>pass</v>
      </c>
    </row>
    <row r="23" spans="1:19">
      <c r="A23">
        <v>5.4818173363095202</v>
      </c>
      <c r="B23" t="s">
        <v>4</v>
      </c>
      <c r="C23">
        <v>100</v>
      </c>
      <c r="D23">
        <v>21</v>
      </c>
      <c r="F23">
        <v>1</v>
      </c>
      <c r="H23">
        <v>9.4306032921286196</v>
      </c>
      <c r="K23" t="s">
        <v>4</v>
      </c>
      <c r="L23">
        <v>100</v>
      </c>
      <c r="M23">
        <v>24</v>
      </c>
      <c r="O23">
        <v>1</v>
      </c>
      <c r="Q23">
        <v>7.53333214413367</v>
      </c>
      <c r="R23" t="str">
        <f t="shared" si="0"/>
        <v>pass</v>
      </c>
      <c r="S23" t="str">
        <f t="shared" si="1"/>
        <v>pass</v>
      </c>
    </row>
    <row r="24" spans="1:19">
      <c r="A24">
        <v>5.8397257668631397</v>
      </c>
      <c r="B24" t="s">
        <v>4</v>
      </c>
      <c r="C24">
        <v>100</v>
      </c>
      <c r="D24">
        <v>22</v>
      </c>
      <c r="F24">
        <v>1</v>
      </c>
      <c r="H24">
        <v>8.6623822095181797</v>
      </c>
      <c r="K24" t="s">
        <v>4</v>
      </c>
      <c r="L24">
        <v>100</v>
      </c>
      <c r="M24">
        <v>25</v>
      </c>
      <c r="O24">
        <v>1</v>
      </c>
      <c r="Q24">
        <v>7.9770185245734</v>
      </c>
      <c r="R24" t="str">
        <f t="shared" si="0"/>
        <v>pass</v>
      </c>
      <c r="S24" t="str">
        <f t="shared" si="1"/>
        <v>pass</v>
      </c>
    </row>
    <row r="25" spans="1:19">
      <c r="A25">
        <v>6.64423829033261</v>
      </c>
      <c r="B25" t="s">
        <v>4</v>
      </c>
      <c r="C25">
        <v>100</v>
      </c>
      <c r="D25">
        <v>23</v>
      </c>
      <c r="F25">
        <v>1</v>
      </c>
      <c r="H25">
        <v>7.4793755562356203</v>
      </c>
      <c r="K25" t="s">
        <v>4</v>
      </c>
      <c r="L25">
        <v>100</v>
      </c>
      <c r="M25">
        <v>26</v>
      </c>
      <c r="O25">
        <v>1</v>
      </c>
      <c r="Q25">
        <v>10.035519360884001</v>
      </c>
      <c r="R25" t="str">
        <f t="shared" si="0"/>
        <v>pass</v>
      </c>
      <c r="S25" t="str">
        <f t="shared" si="1"/>
        <v>pass</v>
      </c>
    </row>
    <row r="26" spans="1:19">
      <c r="A26">
        <v>6.3278691882178899</v>
      </c>
      <c r="B26" t="s">
        <v>4</v>
      </c>
      <c r="C26">
        <v>100</v>
      </c>
      <c r="D26">
        <v>24</v>
      </c>
      <c r="F26">
        <v>1</v>
      </c>
      <c r="H26">
        <v>7.53333214413367</v>
      </c>
      <c r="K26" t="s">
        <v>4</v>
      </c>
      <c r="L26">
        <v>100</v>
      </c>
      <c r="M26">
        <v>28</v>
      </c>
      <c r="O26">
        <v>1</v>
      </c>
      <c r="Q26">
        <v>11.6601035743177</v>
      </c>
      <c r="R26" t="str">
        <f t="shared" si="0"/>
        <v>pass</v>
      </c>
      <c r="S26" t="str">
        <f t="shared" si="1"/>
        <v>pass</v>
      </c>
    </row>
    <row r="27" spans="1:19">
      <c r="A27">
        <v>6.5925090199425096</v>
      </c>
      <c r="B27" t="s">
        <v>4</v>
      </c>
      <c r="C27">
        <v>100</v>
      </c>
      <c r="D27">
        <v>25</v>
      </c>
      <c r="F27">
        <v>1</v>
      </c>
      <c r="H27">
        <v>7.9770185245734</v>
      </c>
      <c r="K27" t="s">
        <v>4</v>
      </c>
      <c r="L27">
        <v>100</v>
      </c>
      <c r="M27">
        <v>29</v>
      </c>
      <c r="O27">
        <v>2</v>
      </c>
      <c r="Q27">
        <v>8.4150023622779599</v>
      </c>
      <c r="R27" t="str">
        <f t="shared" si="0"/>
        <v>pass</v>
      </c>
      <c r="S27" t="str">
        <f t="shared" si="1"/>
        <v>pass</v>
      </c>
    </row>
    <row r="28" spans="1:19">
      <c r="A28">
        <v>16.2338930835623</v>
      </c>
      <c r="B28" t="s">
        <v>4</v>
      </c>
      <c r="C28">
        <v>100</v>
      </c>
      <c r="D28">
        <v>26</v>
      </c>
      <c r="F28">
        <v>1</v>
      </c>
      <c r="H28">
        <v>10.035519360884001</v>
      </c>
      <c r="K28" t="s">
        <v>4</v>
      </c>
      <c r="L28">
        <v>100</v>
      </c>
      <c r="M28">
        <v>30</v>
      </c>
      <c r="O28">
        <v>2</v>
      </c>
      <c r="Q28">
        <v>10.389531635939599</v>
      </c>
      <c r="R28" t="str">
        <f t="shared" si="0"/>
        <v>pass</v>
      </c>
      <c r="S28" t="str">
        <f t="shared" si="1"/>
        <v>pass</v>
      </c>
    </row>
    <row r="29" spans="1:19">
      <c r="A29">
        <v>12.7145940008617</v>
      </c>
      <c r="B29" t="s">
        <v>5</v>
      </c>
      <c r="C29">
        <v>100</v>
      </c>
      <c r="D29">
        <v>27</v>
      </c>
      <c r="F29">
        <v>1</v>
      </c>
      <c r="H29">
        <v>14.9196246176286</v>
      </c>
      <c r="K29" t="s">
        <v>4</v>
      </c>
      <c r="L29">
        <v>100</v>
      </c>
      <c r="M29">
        <v>31</v>
      </c>
      <c r="O29">
        <v>2</v>
      </c>
      <c r="Q29">
        <v>9.9255222675935393</v>
      </c>
      <c r="R29" t="str">
        <f t="shared" si="0"/>
        <v>pass</v>
      </c>
      <c r="S29" t="str">
        <f t="shared" si="1"/>
        <v>pass</v>
      </c>
    </row>
    <row r="30" spans="1:19">
      <c r="A30">
        <v>17.246446779786801</v>
      </c>
      <c r="B30" t="s">
        <v>4</v>
      </c>
      <c r="C30">
        <v>100</v>
      </c>
      <c r="D30">
        <v>28</v>
      </c>
      <c r="F30">
        <v>1</v>
      </c>
      <c r="H30">
        <v>11.6601035743177</v>
      </c>
      <c r="K30" t="s">
        <v>4</v>
      </c>
      <c r="L30">
        <v>100</v>
      </c>
      <c r="M30">
        <v>32</v>
      </c>
      <c r="O30">
        <v>2</v>
      </c>
      <c r="Q30">
        <v>10.3657164095765</v>
      </c>
      <c r="R30" t="str">
        <f t="shared" si="0"/>
        <v>pass</v>
      </c>
      <c r="S30" t="str">
        <f t="shared" si="1"/>
        <v>pass</v>
      </c>
    </row>
    <row r="31" spans="1:19">
      <c r="A31">
        <v>15.6473803015735</v>
      </c>
      <c r="B31" t="s">
        <v>4</v>
      </c>
      <c r="C31">
        <v>100</v>
      </c>
      <c r="D31">
        <v>29</v>
      </c>
      <c r="F31">
        <v>2</v>
      </c>
      <c r="H31">
        <v>8.4150023622779599</v>
      </c>
      <c r="K31" t="s">
        <v>4</v>
      </c>
      <c r="L31">
        <v>100</v>
      </c>
      <c r="M31">
        <v>33</v>
      </c>
      <c r="O31">
        <v>2</v>
      </c>
      <c r="Q31">
        <v>10.492392539501299</v>
      </c>
      <c r="R31" t="str">
        <f t="shared" si="0"/>
        <v>pass</v>
      </c>
      <c r="S31" t="str">
        <f t="shared" si="1"/>
        <v>pass</v>
      </c>
    </row>
    <row r="32" spans="1:19">
      <c r="A32">
        <v>15.768966307529301</v>
      </c>
      <c r="B32" t="s">
        <v>4</v>
      </c>
      <c r="C32">
        <v>100</v>
      </c>
      <c r="D32">
        <v>30</v>
      </c>
      <c r="F32">
        <v>2</v>
      </c>
      <c r="H32">
        <v>10.389531635939599</v>
      </c>
      <c r="K32" t="s">
        <v>4</v>
      </c>
      <c r="L32">
        <v>100</v>
      </c>
      <c r="M32">
        <v>34</v>
      </c>
      <c r="O32">
        <v>2</v>
      </c>
      <c r="Q32">
        <v>11.660188310774799</v>
      </c>
      <c r="R32" t="str">
        <f t="shared" si="0"/>
        <v>pass</v>
      </c>
      <c r="S32" t="str">
        <f t="shared" si="1"/>
        <v>pass</v>
      </c>
    </row>
    <row r="33" spans="1:19">
      <c r="A33">
        <v>15.7266109372176</v>
      </c>
      <c r="B33" t="s">
        <v>4</v>
      </c>
      <c r="C33">
        <v>100</v>
      </c>
      <c r="D33">
        <v>31</v>
      </c>
      <c r="F33">
        <v>2</v>
      </c>
      <c r="H33">
        <v>9.9255222675935393</v>
      </c>
      <c r="K33" t="s">
        <v>4</v>
      </c>
      <c r="L33">
        <v>100</v>
      </c>
      <c r="M33">
        <v>35</v>
      </c>
      <c r="O33">
        <v>2</v>
      </c>
      <c r="Q33">
        <v>7.5930208959836802</v>
      </c>
      <c r="R33" t="str">
        <f t="shared" si="0"/>
        <v>pass</v>
      </c>
      <c r="S33" t="str">
        <f t="shared" si="1"/>
        <v>pass</v>
      </c>
    </row>
    <row r="34" spans="1:19">
      <c r="A34">
        <v>14.748578786753599</v>
      </c>
      <c r="B34" t="s">
        <v>4</v>
      </c>
      <c r="C34">
        <v>100</v>
      </c>
      <c r="D34">
        <v>32</v>
      </c>
      <c r="F34">
        <v>2</v>
      </c>
      <c r="H34">
        <v>10.3657164095765</v>
      </c>
      <c r="K34" t="s">
        <v>4</v>
      </c>
      <c r="L34">
        <v>100</v>
      </c>
      <c r="M34">
        <v>36</v>
      </c>
      <c r="O34">
        <v>1</v>
      </c>
      <c r="Q34">
        <v>13.107595240125001</v>
      </c>
      <c r="R34" t="str">
        <f t="shared" si="0"/>
        <v>pass</v>
      </c>
      <c r="S34" t="str">
        <f t="shared" si="1"/>
        <v>pass</v>
      </c>
    </row>
    <row r="35" spans="1:19">
      <c r="A35">
        <v>5.6688587324959796</v>
      </c>
      <c r="B35" t="s">
        <v>4</v>
      </c>
      <c r="C35">
        <v>100</v>
      </c>
      <c r="D35">
        <v>33</v>
      </c>
      <c r="F35">
        <v>2</v>
      </c>
      <c r="H35">
        <v>10.492392539501299</v>
      </c>
      <c r="K35" t="s">
        <v>4</v>
      </c>
      <c r="L35">
        <v>100</v>
      </c>
      <c r="M35">
        <v>37</v>
      </c>
      <c r="O35">
        <v>1</v>
      </c>
      <c r="Q35">
        <v>14.466028338379999</v>
      </c>
      <c r="R35" t="str">
        <f t="shared" si="0"/>
        <v>pass</v>
      </c>
      <c r="S35" t="str">
        <f t="shared" si="1"/>
        <v>pass</v>
      </c>
    </row>
    <row r="36" spans="1:19">
      <c r="A36">
        <v>4.1458119437808003</v>
      </c>
      <c r="B36" t="s">
        <v>4</v>
      </c>
      <c r="C36">
        <v>100</v>
      </c>
      <c r="D36">
        <v>34</v>
      </c>
      <c r="F36">
        <v>2</v>
      </c>
      <c r="H36">
        <v>11.660188310774799</v>
      </c>
      <c r="K36" t="s">
        <v>4</v>
      </c>
      <c r="L36">
        <v>100</v>
      </c>
      <c r="M36">
        <v>38</v>
      </c>
      <c r="O36">
        <v>1</v>
      </c>
      <c r="Q36">
        <v>8.0956714370863505</v>
      </c>
      <c r="R36" t="str">
        <f t="shared" si="0"/>
        <v>pass</v>
      </c>
      <c r="S36" t="str">
        <f t="shared" si="1"/>
        <v>pass</v>
      </c>
    </row>
    <row r="37" spans="1:19">
      <c r="A37">
        <v>4.4731195540655202</v>
      </c>
      <c r="B37" t="s">
        <v>4</v>
      </c>
      <c r="C37">
        <v>100</v>
      </c>
      <c r="D37">
        <v>35</v>
      </c>
      <c r="F37">
        <v>2</v>
      </c>
      <c r="H37">
        <v>7.5930208959836802</v>
      </c>
      <c r="K37" t="s">
        <v>4</v>
      </c>
      <c r="L37">
        <v>100</v>
      </c>
      <c r="M37">
        <v>39</v>
      </c>
      <c r="O37">
        <v>1</v>
      </c>
      <c r="Q37">
        <v>12.712192431835399</v>
      </c>
      <c r="R37" t="str">
        <f t="shared" si="0"/>
        <v>pass</v>
      </c>
      <c r="S37" t="str">
        <f t="shared" si="1"/>
        <v>pass</v>
      </c>
    </row>
    <row r="38" spans="1:19">
      <c r="A38">
        <v>6.27655478886195</v>
      </c>
      <c r="B38" t="s">
        <v>4</v>
      </c>
      <c r="C38">
        <v>100</v>
      </c>
      <c r="D38">
        <v>36</v>
      </c>
      <c r="F38">
        <v>1</v>
      </c>
      <c r="H38">
        <v>13.107595240125001</v>
      </c>
      <c r="K38" t="s">
        <v>4</v>
      </c>
      <c r="L38">
        <v>100</v>
      </c>
      <c r="M38">
        <v>40</v>
      </c>
      <c r="O38">
        <v>1</v>
      </c>
      <c r="Q38">
        <v>11.4174779013349</v>
      </c>
      <c r="R38" t="str">
        <f t="shared" si="0"/>
        <v>pass</v>
      </c>
      <c r="S38" t="str">
        <f t="shared" si="1"/>
        <v>pass</v>
      </c>
    </row>
    <row r="39" spans="1:19">
      <c r="A39">
        <v>7.9698251769656201</v>
      </c>
      <c r="B39" t="s">
        <v>4</v>
      </c>
      <c r="C39">
        <v>100</v>
      </c>
      <c r="D39">
        <v>37</v>
      </c>
      <c r="F39">
        <v>1</v>
      </c>
      <c r="H39">
        <v>14.466028338379999</v>
      </c>
      <c r="K39" t="s">
        <v>4</v>
      </c>
      <c r="L39">
        <v>100</v>
      </c>
      <c r="M39">
        <v>45</v>
      </c>
      <c r="O39">
        <v>1</v>
      </c>
      <c r="Q39">
        <v>13.313767241877001</v>
      </c>
      <c r="R39" t="str">
        <f t="shared" si="0"/>
        <v>pass</v>
      </c>
      <c r="S39" t="str">
        <f t="shared" si="1"/>
        <v>pass</v>
      </c>
    </row>
    <row r="40" spans="1:19">
      <c r="A40">
        <v>4.8965016092572897</v>
      </c>
      <c r="B40" t="s">
        <v>4</v>
      </c>
      <c r="C40">
        <v>100</v>
      </c>
      <c r="D40">
        <v>38</v>
      </c>
      <c r="F40">
        <v>1</v>
      </c>
      <c r="H40">
        <v>8.0956714370863505</v>
      </c>
      <c r="K40" t="s">
        <v>4</v>
      </c>
      <c r="L40">
        <v>100</v>
      </c>
      <c r="M40">
        <v>51</v>
      </c>
      <c r="O40">
        <v>1</v>
      </c>
      <c r="Q40">
        <v>15.653760849287799</v>
      </c>
      <c r="R40" t="str">
        <f t="shared" si="0"/>
        <v>pass</v>
      </c>
      <c r="S40" t="str">
        <f t="shared" si="1"/>
        <v>pass</v>
      </c>
    </row>
    <row r="41" spans="1:19">
      <c r="A41">
        <v>3.2911361966814301</v>
      </c>
      <c r="B41" t="s">
        <v>4</v>
      </c>
      <c r="C41">
        <v>100</v>
      </c>
      <c r="D41">
        <v>39</v>
      </c>
      <c r="F41">
        <v>1</v>
      </c>
      <c r="H41">
        <v>12.712192431835399</v>
      </c>
      <c r="K41" t="s">
        <v>4</v>
      </c>
      <c r="L41">
        <v>100</v>
      </c>
      <c r="M41">
        <v>52</v>
      </c>
      <c r="O41">
        <v>1</v>
      </c>
      <c r="Q41">
        <v>15.025881837454101</v>
      </c>
      <c r="R41" t="str">
        <f t="shared" si="0"/>
        <v>pass</v>
      </c>
      <c r="S41" t="str">
        <f t="shared" si="1"/>
        <v>pass</v>
      </c>
    </row>
    <row r="42" spans="1:19">
      <c r="A42">
        <v>3.6016583442687899</v>
      </c>
      <c r="B42" t="s">
        <v>4</v>
      </c>
      <c r="C42">
        <v>100</v>
      </c>
      <c r="D42">
        <v>40</v>
      </c>
      <c r="F42">
        <v>1</v>
      </c>
      <c r="H42">
        <v>11.4174779013349</v>
      </c>
      <c r="K42" t="s">
        <v>4</v>
      </c>
      <c r="L42">
        <v>100</v>
      </c>
      <c r="M42">
        <v>53</v>
      </c>
      <c r="O42">
        <v>2</v>
      </c>
      <c r="Q42">
        <v>12.5311236338389</v>
      </c>
      <c r="R42" t="str">
        <f t="shared" si="0"/>
        <v>pass</v>
      </c>
      <c r="S42" t="str">
        <f t="shared" si="1"/>
        <v>pass</v>
      </c>
    </row>
    <row r="43" spans="1:19">
      <c r="A43">
        <v>35.996755372910201</v>
      </c>
      <c r="B43" t="s">
        <v>5</v>
      </c>
      <c r="C43">
        <v>100</v>
      </c>
      <c r="D43">
        <v>41</v>
      </c>
      <c r="F43">
        <v>1</v>
      </c>
      <c r="H43">
        <v>28.355463960093601</v>
      </c>
      <c r="K43" t="s">
        <v>4</v>
      </c>
      <c r="L43">
        <v>100</v>
      </c>
      <c r="M43">
        <v>54</v>
      </c>
      <c r="O43">
        <v>1</v>
      </c>
      <c r="Q43">
        <v>14.4461140133059</v>
      </c>
      <c r="R43" t="str">
        <f t="shared" si="0"/>
        <v>pass</v>
      </c>
      <c r="S43" t="str">
        <f t="shared" si="1"/>
        <v>pass</v>
      </c>
    </row>
    <row r="44" spans="1:19">
      <c r="A44">
        <v>26.909444899785999</v>
      </c>
      <c r="B44" t="s">
        <v>5</v>
      </c>
      <c r="C44">
        <v>100</v>
      </c>
      <c r="D44">
        <v>42</v>
      </c>
      <c r="F44">
        <v>1</v>
      </c>
      <c r="H44">
        <v>24.346325177691099</v>
      </c>
      <c r="K44" t="s">
        <v>4</v>
      </c>
      <c r="L44">
        <v>100</v>
      </c>
      <c r="M44">
        <v>55</v>
      </c>
      <c r="O44">
        <v>2</v>
      </c>
      <c r="Q44">
        <v>12.7804727748138</v>
      </c>
      <c r="R44" t="str">
        <f t="shared" si="0"/>
        <v>pass</v>
      </c>
      <c r="S44" t="str">
        <f t="shared" si="1"/>
        <v>pass</v>
      </c>
    </row>
    <row r="45" spans="1:19">
      <c r="A45">
        <v>25.6973610832577</v>
      </c>
      <c r="B45" t="s">
        <v>5</v>
      </c>
      <c r="C45">
        <v>100</v>
      </c>
      <c r="D45">
        <v>43</v>
      </c>
      <c r="F45">
        <v>1</v>
      </c>
      <c r="H45">
        <v>22.219261053992099</v>
      </c>
      <c r="K45" t="s">
        <v>4</v>
      </c>
      <c r="L45">
        <v>100</v>
      </c>
      <c r="M45">
        <v>56</v>
      </c>
      <c r="O45">
        <v>2</v>
      </c>
      <c r="Q45">
        <v>8.6203912515707302</v>
      </c>
      <c r="R45" t="str">
        <f t="shared" si="0"/>
        <v>pass</v>
      </c>
      <c r="S45" t="str">
        <f t="shared" si="1"/>
        <v>pass</v>
      </c>
    </row>
    <row r="46" spans="1:19">
      <c r="A46">
        <v>31.318671998523499</v>
      </c>
      <c r="B46" t="s">
        <v>5</v>
      </c>
      <c r="C46">
        <v>100</v>
      </c>
      <c r="D46">
        <v>44</v>
      </c>
      <c r="F46">
        <v>1</v>
      </c>
      <c r="H46">
        <v>23.539037075218801</v>
      </c>
      <c r="K46" t="s">
        <v>4</v>
      </c>
      <c r="L46">
        <v>100</v>
      </c>
      <c r="M46">
        <v>57</v>
      </c>
      <c r="O46">
        <v>2</v>
      </c>
      <c r="Q46">
        <v>9.6375393550810209</v>
      </c>
      <c r="R46" t="str">
        <f t="shared" si="0"/>
        <v>pass</v>
      </c>
      <c r="S46" t="str">
        <f t="shared" si="1"/>
        <v>pass</v>
      </c>
    </row>
    <row r="47" spans="1:19">
      <c r="A47">
        <v>7.3625127396574301</v>
      </c>
      <c r="B47" t="s">
        <v>4</v>
      </c>
      <c r="C47">
        <v>100</v>
      </c>
      <c r="D47">
        <v>45</v>
      </c>
      <c r="F47">
        <v>1</v>
      </c>
      <c r="H47">
        <v>13.313767241877001</v>
      </c>
      <c r="K47" t="s">
        <v>4</v>
      </c>
      <c r="L47">
        <v>100</v>
      </c>
      <c r="M47">
        <v>58</v>
      </c>
      <c r="O47">
        <v>1</v>
      </c>
      <c r="Q47">
        <v>17.367705284577202</v>
      </c>
      <c r="R47" t="str">
        <f t="shared" si="0"/>
        <v>pass</v>
      </c>
      <c r="S47">
        <f t="shared" si="1"/>
        <v>17.367705284577202</v>
      </c>
    </row>
    <row r="48" spans="1:19">
      <c r="A48">
        <v>12.9289075760614</v>
      </c>
      <c r="B48" t="s">
        <v>5</v>
      </c>
      <c r="C48">
        <v>100</v>
      </c>
      <c r="D48">
        <v>46</v>
      </c>
      <c r="F48">
        <v>1</v>
      </c>
      <c r="H48">
        <v>20.4403455603683</v>
      </c>
      <c r="K48" t="s">
        <v>4</v>
      </c>
      <c r="L48">
        <v>100</v>
      </c>
      <c r="M48">
        <v>59</v>
      </c>
      <c r="O48">
        <v>1</v>
      </c>
      <c r="Q48">
        <v>12.331517956272201</v>
      </c>
      <c r="R48" t="str">
        <f t="shared" si="0"/>
        <v>pass</v>
      </c>
      <c r="S48" t="str">
        <f t="shared" si="1"/>
        <v>pass</v>
      </c>
    </row>
    <row r="49" spans="1:19">
      <c r="A49">
        <v>14.258285159156401</v>
      </c>
      <c r="B49" t="s">
        <v>5</v>
      </c>
      <c r="C49">
        <v>100</v>
      </c>
      <c r="D49">
        <v>47</v>
      </c>
      <c r="F49">
        <v>1</v>
      </c>
      <c r="H49">
        <v>20.733201338927</v>
      </c>
      <c r="K49" t="s">
        <v>4</v>
      </c>
      <c r="L49">
        <v>100</v>
      </c>
      <c r="M49">
        <v>60</v>
      </c>
      <c r="O49">
        <v>1</v>
      </c>
      <c r="Q49">
        <v>11.957760634564799</v>
      </c>
      <c r="R49" t="str">
        <f t="shared" si="0"/>
        <v>pass</v>
      </c>
      <c r="S49" t="str">
        <f t="shared" si="1"/>
        <v>pass</v>
      </c>
    </row>
    <row r="50" spans="1:19">
      <c r="A50">
        <v>16.2047135262262</v>
      </c>
      <c r="B50" t="s">
        <v>5</v>
      </c>
      <c r="C50">
        <v>100</v>
      </c>
      <c r="D50">
        <v>48</v>
      </c>
      <c r="F50">
        <v>1</v>
      </c>
      <c r="H50">
        <v>18.412104256123602</v>
      </c>
      <c r="K50" t="s">
        <v>4</v>
      </c>
      <c r="L50">
        <v>100</v>
      </c>
      <c r="M50">
        <v>61</v>
      </c>
      <c r="O50">
        <v>1</v>
      </c>
      <c r="Q50">
        <v>14.9569490456884</v>
      </c>
      <c r="R50" t="str">
        <f t="shared" si="0"/>
        <v>pass</v>
      </c>
      <c r="S50" t="str">
        <f t="shared" si="1"/>
        <v>pass</v>
      </c>
    </row>
    <row r="51" spans="1:19">
      <c r="A51">
        <v>17.7481576828729</v>
      </c>
      <c r="B51" t="s">
        <v>5</v>
      </c>
      <c r="C51">
        <v>100</v>
      </c>
      <c r="D51">
        <v>49</v>
      </c>
      <c r="F51">
        <v>1</v>
      </c>
      <c r="H51">
        <v>23.9049583327402</v>
      </c>
      <c r="K51" t="s">
        <v>4</v>
      </c>
      <c r="L51">
        <v>100</v>
      </c>
      <c r="M51">
        <v>62</v>
      </c>
      <c r="O51">
        <v>1</v>
      </c>
      <c r="Q51">
        <v>15.8838912003181</v>
      </c>
      <c r="R51" t="str">
        <f t="shared" si="0"/>
        <v>pass</v>
      </c>
      <c r="S51" t="str">
        <f t="shared" si="1"/>
        <v>pass</v>
      </c>
    </row>
    <row r="52" spans="1:19">
      <c r="A52">
        <v>12.9686583564395</v>
      </c>
      <c r="B52" t="s">
        <v>5</v>
      </c>
      <c r="C52">
        <v>100</v>
      </c>
      <c r="D52">
        <v>50</v>
      </c>
      <c r="F52">
        <v>1</v>
      </c>
      <c r="H52">
        <v>20.280199440682299</v>
      </c>
      <c r="K52" t="s">
        <v>4</v>
      </c>
      <c r="L52">
        <v>100</v>
      </c>
      <c r="M52">
        <v>63</v>
      </c>
      <c r="O52">
        <v>1</v>
      </c>
      <c r="Q52">
        <v>22.308524259796201</v>
      </c>
      <c r="R52">
        <f t="shared" si="0"/>
        <v>22.308524259796201</v>
      </c>
      <c r="S52">
        <f t="shared" si="1"/>
        <v>22.308524259796201</v>
      </c>
    </row>
    <row r="53" spans="1:19">
      <c r="A53">
        <v>6.8023832231719803</v>
      </c>
      <c r="B53" t="s">
        <v>4</v>
      </c>
      <c r="C53">
        <v>100</v>
      </c>
      <c r="D53">
        <v>51</v>
      </c>
      <c r="F53">
        <v>2</v>
      </c>
      <c r="H53">
        <v>15.653760849287799</v>
      </c>
      <c r="K53" t="s">
        <v>4</v>
      </c>
      <c r="L53">
        <v>100</v>
      </c>
      <c r="M53">
        <v>64</v>
      </c>
      <c r="O53">
        <v>1</v>
      </c>
      <c r="Q53">
        <v>18.511729923400502</v>
      </c>
      <c r="R53" t="str">
        <f t="shared" si="0"/>
        <v>pass</v>
      </c>
      <c r="S53">
        <f t="shared" si="1"/>
        <v>18.511729923400502</v>
      </c>
    </row>
    <row r="54" spans="1:19">
      <c r="A54">
        <v>5.2991505577450697</v>
      </c>
      <c r="B54" t="s">
        <v>4</v>
      </c>
      <c r="C54">
        <v>100</v>
      </c>
      <c r="D54">
        <v>52</v>
      </c>
      <c r="F54">
        <v>2</v>
      </c>
      <c r="H54">
        <v>15.025881837454101</v>
      </c>
      <c r="K54" t="s">
        <v>4</v>
      </c>
      <c r="L54">
        <v>100</v>
      </c>
      <c r="M54">
        <v>65</v>
      </c>
      <c r="O54">
        <v>1</v>
      </c>
      <c r="Q54">
        <v>16.945487215007599</v>
      </c>
      <c r="R54" t="str">
        <f t="shared" si="0"/>
        <v>pass</v>
      </c>
      <c r="S54">
        <f t="shared" si="1"/>
        <v>16.945487215007599</v>
      </c>
    </row>
    <row r="55" spans="1:19">
      <c r="A55">
        <v>5.8638326099940699</v>
      </c>
      <c r="B55" t="s">
        <v>4</v>
      </c>
      <c r="C55">
        <v>100</v>
      </c>
      <c r="D55">
        <v>53</v>
      </c>
      <c r="F55">
        <v>2</v>
      </c>
      <c r="H55">
        <v>12.5311236338389</v>
      </c>
      <c r="K55" t="s">
        <v>4</v>
      </c>
      <c r="L55">
        <v>100</v>
      </c>
      <c r="M55">
        <v>66</v>
      </c>
      <c r="O55">
        <v>2</v>
      </c>
      <c r="Q55">
        <v>8.8943937508143094</v>
      </c>
      <c r="R55" t="str">
        <f t="shared" si="0"/>
        <v>pass</v>
      </c>
      <c r="S55" t="str">
        <f t="shared" si="1"/>
        <v>pass</v>
      </c>
    </row>
    <row r="56" spans="1:19">
      <c r="A56">
        <v>5.9557834806896297</v>
      </c>
      <c r="B56" t="s">
        <v>4</v>
      </c>
      <c r="C56">
        <v>100</v>
      </c>
      <c r="D56">
        <v>54</v>
      </c>
      <c r="F56">
        <v>1</v>
      </c>
      <c r="H56">
        <v>14.4461140133059</v>
      </c>
      <c r="K56" t="s">
        <v>4</v>
      </c>
      <c r="L56">
        <v>100</v>
      </c>
      <c r="M56">
        <v>67</v>
      </c>
      <c r="O56">
        <v>2</v>
      </c>
      <c r="Q56">
        <v>8.8675736911067098</v>
      </c>
      <c r="R56" t="str">
        <f t="shared" si="0"/>
        <v>pass</v>
      </c>
      <c r="S56" t="str">
        <f t="shared" si="1"/>
        <v>pass</v>
      </c>
    </row>
    <row r="57" spans="1:19">
      <c r="A57">
        <v>6.3901073364984402</v>
      </c>
      <c r="B57" t="s">
        <v>4</v>
      </c>
      <c r="C57">
        <v>100</v>
      </c>
      <c r="D57">
        <v>55</v>
      </c>
      <c r="F57">
        <v>2</v>
      </c>
      <c r="H57">
        <v>12.7804727748138</v>
      </c>
      <c r="K57" t="s">
        <v>4</v>
      </c>
      <c r="L57">
        <v>100</v>
      </c>
      <c r="M57">
        <v>68</v>
      </c>
      <c r="O57">
        <v>2</v>
      </c>
      <c r="Q57">
        <v>7.7529292926371696</v>
      </c>
      <c r="R57" t="str">
        <f t="shared" si="0"/>
        <v>pass</v>
      </c>
      <c r="S57" t="str">
        <f t="shared" si="1"/>
        <v>pass</v>
      </c>
    </row>
    <row r="58" spans="1:19">
      <c r="A58">
        <v>5.2504835582914797</v>
      </c>
      <c r="B58" t="s">
        <v>4</v>
      </c>
      <c r="C58">
        <v>100</v>
      </c>
      <c r="D58">
        <v>56</v>
      </c>
      <c r="F58">
        <v>2</v>
      </c>
      <c r="H58">
        <v>8.6203912515707302</v>
      </c>
      <c r="K58" t="s">
        <v>4</v>
      </c>
      <c r="L58">
        <v>100</v>
      </c>
      <c r="M58">
        <v>69</v>
      </c>
      <c r="O58">
        <v>2</v>
      </c>
      <c r="Q58">
        <v>8.0954833273438496</v>
      </c>
      <c r="R58" t="str">
        <f t="shared" si="0"/>
        <v>pass</v>
      </c>
      <c r="S58" t="str">
        <f t="shared" si="1"/>
        <v>pass</v>
      </c>
    </row>
    <row r="59" spans="1:19">
      <c r="A59">
        <v>4.7151030585879301</v>
      </c>
      <c r="B59" t="s">
        <v>4</v>
      </c>
      <c r="C59">
        <v>100</v>
      </c>
      <c r="D59">
        <v>57</v>
      </c>
      <c r="F59">
        <v>2</v>
      </c>
      <c r="H59">
        <v>9.6375393550810209</v>
      </c>
      <c r="K59" t="s">
        <v>4</v>
      </c>
      <c r="L59">
        <v>100</v>
      </c>
      <c r="M59">
        <v>70</v>
      </c>
      <c r="O59">
        <v>2</v>
      </c>
      <c r="Q59">
        <v>8.0190871919491595</v>
      </c>
      <c r="R59" t="str">
        <f t="shared" si="0"/>
        <v>pass</v>
      </c>
      <c r="S59" t="str">
        <f t="shared" si="1"/>
        <v>pass</v>
      </c>
    </row>
    <row r="60" spans="1:19">
      <c r="A60">
        <v>10.593315666138301</v>
      </c>
      <c r="B60" t="s">
        <v>4</v>
      </c>
      <c r="C60">
        <v>100</v>
      </c>
      <c r="D60">
        <v>58</v>
      </c>
      <c r="F60">
        <v>1</v>
      </c>
      <c r="H60">
        <v>17.367705284577202</v>
      </c>
      <c r="K60" t="s">
        <v>4</v>
      </c>
      <c r="L60">
        <v>100</v>
      </c>
      <c r="M60">
        <v>71</v>
      </c>
      <c r="O60">
        <v>2</v>
      </c>
      <c r="Q60">
        <v>7.9729066879304202</v>
      </c>
      <c r="R60" t="str">
        <f t="shared" si="0"/>
        <v>pass</v>
      </c>
      <c r="S60" t="str">
        <f t="shared" si="1"/>
        <v>pass</v>
      </c>
    </row>
    <row r="61" spans="1:19">
      <c r="A61">
        <v>6.6636733327593101</v>
      </c>
      <c r="B61" t="s">
        <v>4</v>
      </c>
      <c r="C61">
        <v>100</v>
      </c>
      <c r="D61">
        <v>59</v>
      </c>
      <c r="F61">
        <v>1</v>
      </c>
      <c r="H61">
        <v>12.331517956272201</v>
      </c>
      <c r="K61" t="s">
        <v>4</v>
      </c>
      <c r="L61">
        <v>100</v>
      </c>
      <c r="M61">
        <v>72</v>
      </c>
      <c r="O61">
        <v>2</v>
      </c>
      <c r="Q61">
        <v>7.5222009192515698</v>
      </c>
      <c r="R61" t="str">
        <f t="shared" si="0"/>
        <v>pass</v>
      </c>
      <c r="S61" t="str">
        <f t="shared" si="1"/>
        <v>pass</v>
      </c>
    </row>
    <row r="62" spans="1:19">
      <c r="A62">
        <v>5.9242186773391001</v>
      </c>
      <c r="B62" t="s">
        <v>4</v>
      </c>
      <c r="C62">
        <v>100</v>
      </c>
      <c r="D62">
        <v>60</v>
      </c>
      <c r="F62">
        <v>1</v>
      </c>
      <c r="H62">
        <v>11.957760634564799</v>
      </c>
      <c r="K62" t="s">
        <v>4</v>
      </c>
      <c r="L62">
        <v>100</v>
      </c>
      <c r="M62">
        <v>73</v>
      </c>
      <c r="O62">
        <v>2</v>
      </c>
      <c r="Q62">
        <v>6.1396538787342596</v>
      </c>
      <c r="R62" t="str">
        <f t="shared" si="0"/>
        <v>pass</v>
      </c>
      <c r="S62" t="str">
        <f t="shared" si="1"/>
        <v>pass</v>
      </c>
    </row>
    <row r="63" spans="1:19">
      <c r="A63">
        <v>6.7680991944812501</v>
      </c>
      <c r="B63" t="s">
        <v>4</v>
      </c>
      <c r="C63">
        <v>100</v>
      </c>
      <c r="D63">
        <v>61</v>
      </c>
      <c r="F63">
        <v>1</v>
      </c>
      <c r="H63">
        <v>14.9569490456884</v>
      </c>
      <c r="K63" t="s">
        <v>4</v>
      </c>
      <c r="L63">
        <v>100</v>
      </c>
      <c r="M63">
        <v>74</v>
      </c>
      <c r="O63">
        <v>2</v>
      </c>
      <c r="Q63">
        <v>6.0667277777493096</v>
      </c>
      <c r="R63" t="str">
        <f t="shared" si="0"/>
        <v>pass</v>
      </c>
      <c r="S63" t="str">
        <f t="shared" si="1"/>
        <v>pass</v>
      </c>
    </row>
    <row r="64" spans="1:19">
      <c r="A64">
        <v>9.5871271236896494</v>
      </c>
      <c r="B64" t="s">
        <v>4</v>
      </c>
      <c r="C64">
        <v>100</v>
      </c>
      <c r="D64">
        <v>62</v>
      </c>
      <c r="F64">
        <v>1</v>
      </c>
      <c r="H64">
        <v>15.8838912003181</v>
      </c>
      <c r="K64" t="s">
        <v>4</v>
      </c>
      <c r="L64">
        <v>100</v>
      </c>
      <c r="M64">
        <v>75</v>
      </c>
      <c r="O64">
        <v>2</v>
      </c>
      <c r="Q64">
        <v>-0.51511325545053799</v>
      </c>
      <c r="R64" t="str">
        <f t="shared" si="0"/>
        <v>pass</v>
      </c>
      <c r="S64" t="str">
        <f t="shared" si="1"/>
        <v>pass</v>
      </c>
    </row>
    <row r="65" spans="1:19">
      <c r="A65">
        <v>4.3090791248139801</v>
      </c>
      <c r="B65" t="s">
        <v>4</v>
      </c>
      <c r="C65">
        <v>100</v>
      </c>
      <c r="D65">
        <v>63</v>
      </c>
      <c r="F65">
        <v>1</v>
      </c>
      <c r="H65">
        <v>22.308524259796201</v>
      </c>
      <c r="K65" t="s">
        <v>4</v>
      </c>
      <c r="L65">
        <v>100</v>
      </c>
      <c r="M65">
        <v>76</v>
      </c>
      <c r="O65">
        <v>2</v>
      </c>
      <c r="Q65">
        <v>2.4536372742066499</v>
      </c>
      <c r="R65" t="str">
        <f t="shared" si="0"/>
        <v>pass</v>
      </c>
      <c r="S65" t="str">
        <f t="shared" si="1"/>
        <v>pass</v>
      </c>
    </row>
    <row r="66" spans="1:19">
      <c r="A66">
        <v>4.1860287984212201</v>
      </c>
      <c r="B66" t="s">
        <v>4</v>
      </c>
      <c r="C66">
        <v>100</v>
      </c>
      <c r="D66">
        <v>64</v>
      </c>
      <c r="F66">
        <v>1</v>
      </c>
      <c r="H66">
        <v>18.511729923400502</v>
      </c>
      <c r="K66" t="s">
        <v>4</v>
      </c>
      <c r="L66">
        <v>100</v>
      </c>
      <c r="M66">
        <v>77</v>
      </c>
      <c r="O66">
        <v>2</v>
      </c>
      <c r="Q66">
        <v>9.2309110220284101</v>
      </c>
      <c r="R66" t="str">
        <f t="shared" si="0"/>
        <v>pass</v>
      </c>
      <c r="S66" t="str">
        <f t="shared" si="1"/>
        <v>pass</v>
      </c>
    </row>
    <row r="67" spans="1:19">
      <c r="A67">
        <v>2.6735858463105702</v>
      </c>
      <c r="B67" t="s">
        <v>4</v>
      </c>
      <c r="C67">
        <v>100</v>
      </c>
      <c r="D67">
        <v>65</v>
      </c>
      <c r="F67">
        <v>1</v>
      </c>
      <c r="H67">
        <v>16.945487215007599</v>
      </c>
      <c r="K67" t="s">
        <v>4</v>
      </c>
      <c r="L67">
        <v>100</v>
      </c>
      <c r="M67">
        <v>78</v>
      </c>
      <c r="O67">
        <v>2</v>
      </c>
      <c r="Q67">
        <v>7.2268766293167097</v>
      </c>
      <c r="R67" t="str">
        <f t="shared" ref="R67:R111" si="2">IF(AND(K67="normal pipe image",Q67&gt;$P$144),Q67,"pass")</f>
        <v>pass</v>
      </c>
      <c r="S67" t="str">
        <f t="shared" ref="S67:S111" si="3">IF(AND(K67="normal pipe image",Q67&gt;$P$145),Q67,"pass")</f>
        <v>pass</v>
      </c>
    </row>
    <row r="68" spans="1:19">
      <c r="A68">
        <v>4.2591024126325303</v>
      </c>
      <c r="B68" t="s">
        <v>4</v>
      </c>
      <c r="C68">
        <v>100</v>
      </c>
      <c r="D68">
        <v>66</v>
      </c>
      <c r="F68">
        <v>2</v>
      </c>
      <c r="H68">
        <v>8.8943937508143094</v>
      </c>
      <c r="K68" t="s">
        <v>4</v>
      </c>
      <c r="L68">
        <v>100</v>
      </c>
      <c r="M68">
        <v>79</v>
      </c>
      <c r="O68">
        <v>2</v>
      </c>
      <c r="Q68">
        <v>6.4255415261444098</v>
      </c>
      <c r="R68" t="str">
        <f t="shared" si="2"/>
        <v>pass</v>
      </c>
      <c r="S68" t="str">
        <f t="shared" si="3"/>
        <v>pass</v>
      </c>
    </row>
    <row r="69" spans="1:19">
      <c r="A69">
        <v>3.6969409670148501</v>
      </c>
      <c r="B69" t="s">
        <v>4</v>
      </c>
      <c r="C69">
        <v>100</v>
      </c>
      <c r="D69">
        <v>67</v>
      </c>
      <c r="F69">
        <v>2</v>
      </c>
      <c r="H69">
        <v>8.8675736911067098</v>
      </c>
      <c r="K69" t="s">
        <v>4</v>
      </c>
      <c r="L69">
        <v>100</v>
      </c>
      <c r="M69">
        <v>80</v>
      </c>
      <c r="O69">
        <v>2</v>
      </c>
      <c r="Q69">
        <v>6.1475838363807602</v>
      </c>
      <c r="R69" t="str">
        <f t="shared" si="2"/>
        <v>pass</v>
      </c>
      <c r="S69" t="str">
        <f t="shared" si="3"/>
        <v>pass</v>
      </c>
    </row>
    <row r="70" spans="1:19">
      <c r="A70">
        <v>4.6073214667183997</v>
      </c>
      <c r="B70" t="s">
        <v>4</v>
      </c>
      <c r="C70">
        <v>100</v>
      </c>
      <c r="D70">
        <v>68</v>
      </c>
      <c r="F70">
        <v>2</v>
      </c>
      <c r="H70">
        <v>7.7529292926371696</v>
      </c>
      <c r="K70" t="s">
        <v>4</v>
      </c>
      <c r="L70">
        <v>100</v>
      </c>
      <c r="M70">
        <v>81</v>
      </c>
      <c r="O70">
        <v>2</v>
      </c>
      <c r="Q70">
        <v>8.1875112487043609</v>
      </c>
      <c r="R70" t="str">
        <f t="shared" si="2"/>
        <v>pass</v>
      </c>
      <c r="S70" t="str">
        <f t="shared" si="3"/>
        <v>pass</v>
      </c>
    </row>
    <row r="71" spans="1:19">
      <c r="A71">
        <v>4.2478211266653796</v>
      </c>
      <c r="B71" t="s">
        <v>4</v>
      </c>
      <c r="C71">
        <v>100</v>
      </c>
      <c r="D71">
        <v>69</v>
      </c>
      <c r="F71">
        <v>2</v>
      </c>
      <c r="H71">
        <v>8.0954833273438496</v>
      </c>
      <c r="K71" t="s">
        <v>4</v>
      </c>
      <c r="L71">
        <v>100</v>
      </c>
      <c r="M71">
        <v>82</v>
      </c>
      <c r="O71">
        <v>2</v>
      </c>
      <c r="Q71">
        <v>1.7452892344354001</v>
      </c>
      <c r="R71" t="str">
        <f t="shared" si="2"/>
        <v>pass</v>
      </c>
      <c r="S71" t="str">
        <f t="shared" si="3"/>
        <v>pass</v>
      </c>
    </row>
    <row r="72" spans="1:19">
      <c r="A72">
        <v>3.90638260614304</v>
      </c>
      <c r="B72" t="s">
        <v>4</v>
      </c>
      <c r="C72">
        <v>100</v>
      </c>
      <c r="D72">
        <v>70</v>
      </c>
      <c r="F72">
        <v>2</v>
      </c>
      <c r="H72">
        <v>8.0190871919491595</v>
      </c>
      <c r="K72" t="s">
        <v>4</v>
      </c>
      <c r="L72">
        <v>100</v>
      </c>
      <c r="M72">
        <v>83</v>
      </c>
      <c r="O72">
        <v>2</v>
      </c>
      <c r="Q72">
        <v>-1.55946677115287</v>
      </c>
      <c r="R72" t="str">
        <f t="shared" si="2"/>
        <v>pass</v>
      </c>
      <c r="S72" t="str">
        <f t="shared" si="3"/>
        <v>pass</v>
      </c>
    </row>
    <row r="73" spans="1:19">
      <c r="A73">
        <v>3.1393337703886401</v>
      </c>
      <c r="B73" t="s">
        <v>4</v>
      </c>
      <c r="C73">
        <v>100</v>
      </c>
      <c r="D73">
        <v>71</v>
      </c>
      <c r="F73">
        <v>2</v>
      </c>
      <c r="H73">
        <v>7.9729066879304202</v>
      </c>
      <c r="K73" t="s">
        <v>4</v>
      </c>
      <c r="L73">
        <v>100</v>
      </c>
      <c r="M73">
        <v>84</v>
      </c>
      <c r="O73">
        <v>2</v>
      </c>
      <c r="Q73">
        <v>0.57252777285740597</v>
      </c>
      <c r="R73" t="str">
        <f t="shared" si="2"/>
        <v>pass</v>
      </c>
      <c r="S73" t="str">
        <f t="shared" si="3"/>
        <v>pass</v>
      </c>
    </row>
    <row r="74" spans="1:19">
      <c r="A74">
        <v>3.4456347056797498</v>
      </c>
      <c r="B74" t="s">
        <v>4</v>
      </c>
      <c r="C74">
        <v>100</v>
      </c>
      <c r="D74">
        <v>72</v>
      </c>
      <c r="F74">
        <v>2</v>
      </c>
      <c r="H74">
        <v>7.5222009192515698</v>
      </c>
      <c r="K74" t="s">
        <v>4</v>
      </c>
      <c r="L74">
        <v>100</v>
      </c>
      <c r="M74">
        <v>89</v>
      </c>
      <c r="O74">
        <v>1</v>
      </c>
      <c r="Q74">
        <v>19.5776432353959</v>
      </c>
      <c r="R74" t="str">
        <f t="shared" si="2"/>
        <v>pass</v>
      </c>
      <c r="S74">
        <f t="shared" si="3"/>
        <v>19.5776432353959</v>
      </c>
    </row>
    <row r="75" spans="1:19">
      <c r="A75">
        <v>4.6107939765566801</v>
      </c>
      <c r="B75" t="s">
        <v>4</v>
      </c>
      <c r="C75">
        <v>100</v>
      </c>
      <c r="D75">
        <v>73</v>
      </c>
      <c r="F75">
        <v>2</v>
      </c>
      <c r="H75">
        <v>6.1396538787342596</v>
      </c>
      <c r="K75" t="s">
        <v>4</v>
      </c>
      <c r="L75">
        <v>100</v>
      </c>
      <c r="M75">
        <v>90</v>
      </c>
      <c r="O75">
        <v>1</v>
      </c>
      <c r="Q75">
        <v>20.604788446560001</v>
      </c>
      <c r="R75" t="str">
        <f t="shared" si="2"/>
        <v>pass</v>
      </c>
      <c r="S75">
        <f t="shared" si="3"/>
        <v>20.604788446560001</v>
      </c>
    </row>
    <row r="76" spans="1:19">
      <c r="A76">
        <v>4.3779042561848902</v>
      </c>
      <c r="B76" t="s">
        <v>4</v>
      </c>
      <c r="C76">
        <v>100</v>
      </c>
      <c r="D76">
        <v>74</v>
      </c>
      <c r="F76">
        <v>2</v>
      </c>
      <c r="H76">
        <v>6.0667277777493096</v>
      </c>
      <c r="K76" t="s">
        <v>4</v>
      </c>
      <c r="L76">
        <v>100</v>
      </c>
      <c r="M76">
        <v>91</v>
      </c>
      <c r="O76">
        <v>1</v>
      </c>
      <c r="Q76">
        <v>19.089514014386499</v>
      </c>
      <c r="R76" t="str">
        <f t="shared" si="2"/>
        <v>pass</v>
      </c>
      <c r="S76">
        <f t="shared" si="3"/>
        <v>19.089514014386499</v>
      </c>
    </row>
    <row r="77" spans="1:19">
      <c r="A77">
        <v>4.3345382781255797</v>
      </c>
      <c r="B77" t="s">
        <v>4</v>
      </c>
      <c r="C77">
        <v>100</v>
      </c>
      <c r="D77">
        <v>75</v>
      </c>
      <c r="F77">
        <v>2</v>
      </c>
      <c r="H77">
        <v>-0.51511325545053799</v>
      </c>
      <c r="K77" t="s">
        <v>4</v>
      </c>
      <c r="L77">
        <v>100</v>
      </c>
      <c r="M77">
        <v>92</v>
      </c>
      <c r="O77">
        <v>1</v>
      </c>
      <c r="Q77">
        <v>19.9282965168291</v>
      </c>
      <c r="R77" t="str">
        <f t="shared" si="2"/>
        <v>pass</v>
      </c>
      <c r="S77">
        <f t="shared" si="3"/>
        <v>19.9282965168291</v>
      </c>
    </row>
    <row r="78" spans="1:19">
      <c r="A78">
        <v>4.9409332275390598</v>
      </c>
      <c r="B78" t="s">
        <v>4</v>
      </c>
      <c r="C78">
        <v>100</v>
      </c>
      <c r="D78">
        <v>76</v>
      </c>
      <c r="F78">
        <v>2</v>
      </c>
      <c r="H78">
        <v>2.4536372742066499</v>
      </c>
      <c r="K78" t="s">
        <v>4</v>
      </c>
      <c r="L78">
        <v>100</v>
      </c>
      <c r="M78">
        <v>93</v>
      </c>
      <c r="O78">
        <v>1</v>
      </c>
      <c r="Q78">
        <v>19.362139719718801</v>
      </c>
      <c r="R78" t="str">
        <f t="shared" si="2"/>
        <v>pass</v>
      </c>
      <c r="S78">
        <f t="shared" si="3"/>
        <v>19.362139719718801</v>
      </c>
    </row>
    <row r="79" spans="1:19">
      <c r="A79">
        <v>4.9648325329735101</v>
      </c>
      <c r="B79" t="s">
        <v>4</v>
      </c>
      <c r="C79">
        <v>100</v>
      </c>
      <c r="D79">
        <v>77</v>
      </c>
      <c r="F79">
        <v>2</v>
      </c>
      <c r="H79">
        <v>9.2309110220284101</v>
      </c>
      <c r="K79" t="s">
        <v>4</v>
      </c>
      <c r="L79">
        <v>100</v>
      </c>
      <c r="M79">
        <v>94</v>
      </c>
      <c r="O79">
        <v>2</v>
      </c>
      <c r="Q79">
        <v>17.320304148078002</v>
      </c>
      <c r="R79" t="str">
        <f t="shared" si="2"/>
        <v>pass</v>
      </c>
      <c r="S79">
        <f t="shared" si="3"/>
        <v>17.320304148078002</v>
      </c>
    </row>
    <row r="80" spans="1:19">
      <c r="A80">
        <v>5.3219827016194596</v>
      </c>
      <c r="B80" t="s">
        <v>4</v>
      </c>
      <c r="C80">
        <v>100</v>
      </c>
      <c r="D80">
        <v>78</v>
      </c>
      <c r="F80">
        <v>2</v>
      </c>
      <c r="H80">
        <v>7.2268766293167097</v>
      </c>
      <c r="K80" t="s">
        <v>4</v>
      </c>
      <c r="L80">
        <v>100</v>
      </c>
      <c r="M80">
        <v>95</v>
      </c>
      <c r="O80">
        <v>2</v>
      </c>
      <c r="Q80">
        <v>15.4332577804943</v>
      </c>
      <c r="R80" t="str">
        <f t="shared" si="2"/>
        <v>pass</v>
      </c>
      <c r="S80" t="str">
        <f t="shared" si="3"/>
        <v>pass</v>
      </c>
    </row>
    <row r="81" spans="1:19">
      <c r="A81">
        <v>4.35430812835693</v>
      </c>
      <c r="B81" t="s">
        <v>4</v>
      </c>
      <c r="C81">
        <v>100</v>
      </c>
      <c r="D81">
        <v>79</v>
      </c>
      <c r="F81">
        <v>2</v>
      </c>
      <c r="H81">
        <v>6.4255415261444098</v>
      </c>
      <c r="K81" t="s">
        <v>4</v>
      </c>
      <c r="L81">
        <v>100</v>
      </c>
      <c r="M81">
        <v>96</v>
      </c>
      <c r="O81">
        <v>2</v>
      </c>
      <c r="Q81">
        <v>14.0698521622207</v>
      </c>
      <c r="R81" t="str">
        <f t="shared" si="2"/>
        <v>pass</v>
      </c>
      <c r="S81" t="str">
        <f t="shared" si="3"/>
        <v>pass</v>
      </c>
    </row>
    <row r="82" spans="1:19">
      <c r="A82">
        <v>5.1417487462361597</v>
      </c>
      <c r="B82" t="s">
        <v>4</v>
      </c>
      <c r="C82">
        <v>100</v>
      </c>
      <c r="D82">
        <v>80</v>
      </c>
      <c r="F82">
        <v>2</v>
      </c>
      <c r="H82">
        <v>6.1475838363807602</v>
      </c>
      <c r="K82" t="s">
        <v>4</v>
      </c>
      <c r="L82">
        <v>100</v>
      </c>
      <c r="M82">
        <v>97</v>
      </c>
      <c r="O82">
        <v>2</v>
      </c>
      <c r="Q82">
        <v>11.88285511826</v>
      </c>
      <c r="R82" t="str">
        <f t="shared" si="2"/>
        <v>pass</v>
      </c>
      <c r="S82" t="str">
        <f t="shared" si="3"/>
        <v>pass</v>
      </c>
    </row>
    <row r="83" spans="1:19">
      <c r="A83">
        <v>5.4466233480544304</v>
      </c>
      <c r="B83" t="s">
        <v>4</v>
      </c>
      <c r="C83">
        <v>100</v>
      </c>
      <c r="D83">
        <v>81</v>
      </c>
      <c r="F83">
        <v>2</v>
      </c>
      <c r="H83">
        <v>8.1875112487043609</v>
      </c>
      <c r="K83" t="s">
        <v>4</v>
      </c>
      <c r="L83">
        <v>100</v>
      </c>
      <c r="M83">
        <v>98</v>
      </c>
      <c r="O83">
        <v>2</v>
      </c>
      <c r="Q83">
        <v>13.8609401860602</v>
      </c>
      <c r="R83" t="str">
        <f t="shared" si="2"/>
        <v>pass</v>
      </c>
      <c r="S83" t="str">
        <f t="shared" si="3"/>
        <v>pass</v>
      </c>
    </row>
    <row r="84" spans="1:19">
      <c r="A84">
        <v>4.6108804657345699</v>
      </c>
      <c r="B84" t="s">
        <v>4</v>
      </c>
      <c r="C84">
        <v>100</v>
      </c>
      <c r="D84">
        <v>82</v>
      </c>
      <c r="F84">
        <v>2</v>
      </c>
      <c r="H84">
        <v>1.7452892344354001</v>
      </c>
      <c r="K84" t="s">
        <v>4</v>
      </c>
      <c r="L84">
        <v>100</v>
      </c>
      <c r="M84">
        <v>99</v>
      </c>
      <c r="O84">
        <v>2</v>
      </c>
      <c r="Q84">
        <v>13.1885560649079</v>
      </c>
      <c r="R84" t="str">
        <f t="shared" si="2"/>
        <v>pass</v>
      </c>
      <c r="S84" t="str">
        <f t="shared" si="3"/>
        <v>pass</v>
      </c>
    </row>
    <row r="85" spans="1:19">
      <c r="A85">
        <v>4.37087158929734</v>
      </c>
      <c r="B85" t="s">
        <v>4</v>
      </c>
      <c r="C85">
        <v>100</v>
      </c>
      <c r="D85">
        <v>83</v>
      </c>
      <c r="F85">
        <v>2</v>
      </c>
      <c r="H85">
        <v>-1.55946677115287</v>
      </c>
      <c r="K85" t="s">
        <v>4</v>
      </c>
      <c r="L85">
        <v>100</v>
      </c>
      <c r="M85">
        <v>100</v>
      </c>
      <c r="O85">
        <v>2</v>
      </c>
      <c r="Q85">
        <v>13.592030972567301</v>
      </c>
      <c r="R85" t="str">
        <f t="shared" si="2"/>
        <v>pass</v>
      </c>
      <c r="S85" t="str">
        <f t="shared" si="3"/>
        <v>pass</v>
      </c>
    </row>
    <row r="86" spans="1:19">
      <c r="A86">
        <v>4.7931585766020204</v>
      </c>
      <c r="B86" t="s">
        <v>4</v>
      </c>
      <c r="C86">
        <v>100</v>
      </c>
      <c r="D86">
        <v>84</v>
      </c>
      <c r="F86">
        <v>2</v>
      </c>
      <c r="H86">
        <v>0.57252777285740597</v>
      </c>
      <c r="K86" t="s">
        <v>4</v>
      </c>
      <c r="L86">
        <v>100</v>
      </c>
      <c r="M86">
        <v>101</v>
      </c>
      <c r="O86">
        <v>2</v>
      </c>
      <c r="Q86">
        <v>11.500532173873401</v>
      </c>
      <c r="R86" t="str">
        <f t="shared" si="2"/>
        <v>pass</v>
      </c>
      <c r="S86" t="str">
        <f t="shared" si="3"/>
        <v>pass</v>
      </c>
    </row>
    <row r="87" spans="1:19">
      <c r="A87">
        <v>47.684018702734001</v>
      </c>
      <c r="B87" t="s">
        <v>5</v>
      </c>
      <c r="C87">
        <v>100</v>
      </c>
      <c r="D87">
        <v>85</v>
      </c>
      <c r="F87">
        <v>1</v>
      </c>
      <c r="H87">
        <v>15.100481183931199</v>
      </c>
      <c r="K87" t="s">
        <v>4</v>
      </c>
      <c r="L87">
        <v>100</v>
      </c>
      <c r="M87">
        <v>102</v>
      </c>
      <c r="O87">
        <v>2</v>
      </c>
      <c r="Q87">
        <v>10.901879408008201</v>
      </c>
      <c r="R87" t="str">
        <f t="shared" si="2"/>
        <v>pass</v>
      </c>
      <c r="S87" t="str">
        <f t="shared" si="3"/>
        <v>pass</v>
      </c>
    </row>
    <row r="88" spans="1:19">
      <c r="A88">
        <v>48.332532882690401</v>
      </c>
      <c r="B88" t="s">
        <v>5</v>
      </c>
      <c r="C88">
        <v>100</v>
      </c>
      <c r="D88">
        <v>86</v>
      </c>
      <c r="F88">
        <v>1</v>
      </c>
      <c r="H88">
        <v>17.471005109495099</v>
      </c>
      <c r="K88" t="s">
        <v>4</v>
      </c>
      <c r="L88">
        <v>100</v>
      </c>
      <c r="M88">
        <v>103</v>
      </c>
      <c r="O88">
        <v>1</v>
      </c>
      <c r="Q88">
        <v>11.836181059931601</v>
      </c>
      <c r="R88" t="str">
        <f t="shared" si="2"/>
        <v>pass</v>
      </c>
      <c r="S88" t="str">
        <f t="shared" si="3"/>
        <v>pass</v>
      </c>
    </row>
    <row r="89" spans="1:19">
      <c r="A89">
        <v>31.5024272600809</v>
      </c>
      <c r="B89" t="s">
        <v>5</v>
      </c>
      <c r="C89">
        <v>100</v>
      </c>
      <c r="D89">
        <v>87</v>
      </c>
      <c r="F89">
        <v>1</v>
      </c>
      <c r="H89">
        <v>17.516256299366699</v>
      </c>
      <c r="K89" t="s">
        <v>4</v>
      </c>
      <c r="L89">
        <v>100</v>
      </c>
      <c r="M89">
        <v>104</v>
      </c>
      <c r="O89">
        <v>1</v>
      </c>
      <c r="Q89">
        <v>8.6029974125871291</v>
      </c>
      <c r="R89" t="str">
        <f t="shared" si="2"/>
        <v>pass</v>
      </c>
      <c r="S89" t="str">
        <f t="shared" si="3"/>
        <v>pass</v>
      </c>
    </row>
    <row r="90" spans="1:19">
      <c r="A90">
        <v>12.463217281159899</v>
      </c>
      <c r="B90" t="s">
        <v>5</v>
      </c>
      <c r="C90">
        <v>100</v>
      </c>
      <c r="D90">
        <v>88</v>
      </c>
      <c r="F90">
        <v>1</v>
      </c>
      <c r="H90">
        <v>18.321006572623801</v>
      </c>
      <c r="K90" t="s">
        <v>4</v>
      </c>
      <c r="L90">
        <v>100</v>
      </c>
      <c r="M90">
        <v>105</v>
      </c>
      <c r="O90">
        <v>1</v>
      </c>
      <c r="Q90">
        <v>10.940784054858099</v>
      </c>
      <c r="R90" t="str">
        <f t="shared" si="2"/>
        <v>pass</v>
      </c>
      <c r="S90" t="str">
        <f t="shared" si="3"/>
        <v>pass</v>
      </c>
    </row>
    <row r="91" spans="1:19">
      <c r="A91">
        <v>6.0232949938092899</v>
      </c>
      <c r="B91" t="s">
        <v>4</v>
      </c>
      <c r="C91">
        <v>100</v>
      </c>
      <c r="D91">
        <v>89</v>
      </c>
      <c r="F91">
        <v>1</v>
      </c>
      <c r="H91">
        <v>19.5776432353959</v>
      </c>
      <c r="K91" t="s">
        <v>4</v>
      </c>
      <c r="L91">
        <v>100</v>
      </c>
      <c r="M91">
        <v>106</v>
      </c>
      <c r="O91">
        <v>1</v>
      </c>
      <c r="Q91">
        <v>9.3770322866423097</v>
      </c>
      <c r="R91" t="str">
        <f t="shared" si="2"/>
        <v>pass</v>
      </c>
      <c r="S91" t="str">
        <f t="shared" si="3"/>
        <v>pass</v>
      </c>
    </row>
    <row r="92" spans="1:19">
      <c r="A92">
        <v>5.7446382613409099</v>
      </c>
      <c r="B92" t="s">
        <v>4</v>
      </c>
      <c r="C92">
        <v>100</v>
      </c>
      <c r="D92">
        <v>90</v>
      </c>
      <c r="F92">
        <v>1</v>
      </c>
      <c r="H92">
        <v>20.604788446560001</v>
      </c>
      <c r="K92" t="s">
        <v>4</v>
      </c>
      <c r="L92">
        <v>120</v>
      </c>
      <c r="M92">
        <v>4</v>
      </c>
      <c r="O92">
        <v>1</v>
      </c>
      <c r="Q92">
        <v>19.133590534707299</v>
      </c>
      <c r="R92" t="str">
        <f t="shared" si="2"/>
        <v>pass</v>
      </c>
      <c r="S92">
        <f t="shared" si="3"/>
        <v>19.133590534707299</v>
      </c>
    </row>
    <row r="93" spans="1:19">
      <c r="A93">
        <v>3.8390785853068001</v>
      </c>
      <c r="B93" t="s">
        <v>4</v>
      </c>
      <c r="C93">
        <v>100</v>
      </c>
      <c r="D93">
        <v>91</v>
      </c>
      <c r="F93">
        <v>1</v>
      </c>
      <c r="H93">
        <v>19.089514014386499</v>
      </c>
      <c r="K93" t="s">
        <v>4</v>
      </c>
      <c r="L93">
        <v>120</v>
      </c>
      <c r="M93">
        <v>5</v>
      </c>
      <c r="O93">
        <v>1</v>
      </c>
      <c r="Q93">
        <v>19.535160721659501</v>
      </c>
      <c r="R93" t="str">
        <f t="shared" si="2"/>
        <v>pass</v>
      </c>
      <c r="S93">
        <f t="shared" si="3"/>
        <v>19.535160721659501</v>
      </c>
    </row>
    <row r="94" spans="1:19">
      <c r="A94">
        <v>3.5798566909063401</v>
      </c>
      <c r="B94" t="s">
        <v>4</v>
      </c>
      <c r="C94">
        <v>100</v>
      </c>
      <c r="D94">
        <v>92</v>
      </c>
      <c r="F94">
        <v>1</v>
      </c>
      <c r="H94">
        <v>19.9282965168291</v>
      </c>
      <c r="K94" t="s">
        <v>4</v>
      </c>
      <c r="L94">
        <v>120</v>
      </c>
      <c r="M94">
        <v>6</v>
      </c>
      <c r="O94">
        <v>1</v>
      </c>
      <c r="Q94">
        <v>23.372577084498001</v>
      </c>
      <c r="R94">
        <f t="shared" si="2"/>
        <v>23.372577084498001</v>
      </c>
      <c r="S94">
        <f t="shared" si="3"/>
        <v>23.372577084498001</v>
      </c>
    </row>
    <row r="95" spans="1:19">
      <c r="A95">
        <v>13.5286151376618</v>
      </c>
      <c r="B95" t="s">
        <v>4</v>
      </c>
      <c r="C95">
        <v>100</v>
      </c>
      <c r="D95">
        <v>93</v>
      </c>
      <c r="F95">
        <v>1</v>
      </c>
      <c r="H95">
        <v>19.362139719718801</v>
      </c>
      <c r="K95" t="s">
        <v>4</v>
      </c>
      <c r="L95">
        <v>120</v>
      </c>
      <c r="M95">
        <v>7</v>
      </c>
      <c r="O95">
        <v>1</v>
      </c>
      <c r="Q95">
        <v>25.4002715441517</v>
      </c>
      <c r="R95">
        <f t="shared" si="2"/>
        <v>25.4002715441517</v>
      </c>
      <c r="S95">
        <f t="shared" si="3"/>
        <v>25.4002715441517</v>
      </c>
    </row>
    <row r="96" spans="1:19">
      <c r="A96">
        <v>4.5936808813185896</v>
      </c>
      <c r="B96" t="s">
        <v>4</v>
      </c>
      <c r="C96">
        <v>100</v>
      </c>
      <c r="D96">
        <v>94</v>
      </c>
      <c r="F96">
        <v>2</v>
      </c>
      <c r="H96">
        <v>17.320304148078002</v>
      </c>
      <c r="K96" t="s">
        <v>4</v>
      </c>
      <c r="L96">
        <v>120</v>
      </c>
      <c r="M96">
        <v>8</v>
      </c>
      <c r="O96">
        <v>1</v>
      </c>
      <c r="Q96">
        <v>24.311457222828601</v>
      </c>
      <c r="R96">
        <f t="shared" si="2"/>
        <v>24.311457222828601</v>
      </c>
      <c r="S96">
        <f t="shared" si="3"/>
        <v>24.311457222828601</v>
      </c>
    </row>
    <row r="97" spans="1:19">
      <c r="A97">
        <v>3.8855259986150799</v>
      </c>
      <c r="B97" t="s">
        <v>4</v>
      </c>
      <c r="C97">
        <v>100</v>
      </c>
      <c r="D97">
        <v>95</v>
      </c>
      <c r="F97">
        <v>2</v>
      </c>
      <c r="H97">
        <v>15.4332577804943</v>
      </c>
      <c r="K97" t="s">
        <v>4</v>
      </c>
      <c r="L97">
        <v>120</v>
      </c>
      <c r="M97">
        <v>9</v>
      </c>
      <c r="O97">
        <v>1</v>
      </c>
      <c r="Q97">
        <v>22.740576922136601</v>
      </c>
      <c r="R97">
        <f t="shared" si="2"/>
        <v>22.740576922136601</v>
      </c>
      <c r="S97">
        <f t="shared" si="3"/>
        <v>22.740576922136601</v>
      </c>
    </row>
    <row r="98" spans="1:19">
      <c r="A98">
        <v>3.4679327692304298</v>
      </c>
      <c r="B98" t="s">
        <v>4</v>
      </c>
      <c r="C98">
        <v>100</v>
      </c>
      <c r="D98">
        <v>96</v>
      </c>
      <c r="F98">
        <v>2</v>
      </c>
      <c r="H98">
        <v>14.0698521622207</v>
      </c>
      <c r="K98" t="s">
        <v>4</v>
      </c>
      <c r="L98">
        <v>120</v>
      </c>
      <c r="M98">
        <v>10</v>
      </c>
      <c r="O98">
        <v>1</v>
      </c>
      <c r="Q98">
        <v>18.473773049981801</v>
      </c>
      <c r="R98" t="str">
        <f t="shared" si="2"/>
        <v>pass</v>
      </c>
      <c r="S98">
        <f t="shared" si="3"/>
        <v>18.473773049981801</v>
      </c>
    </row>
    <row r="99" spans="1:19">
      <c r="A99">
        <v>4.0226678621201204</v>
      </c>
      <c r="B99" t="s">
        <v>4</v>
      </c>
      <c r="C99">
        <v>100</v>
      </c>
      <c r="D99">
        <v>97</v>
      </c>
      <c r="F99">
        <v>2</v>
      </c>
      <c r="H99">
        <v>11.88285511826</v>
      </c>
      <c r="K99" t="s">
        <v>4</v>
      </c>
      <c r="L99">
        <v>120</v>
      </c>
      <c r="M99">
        <v>11</v>
      </c>
      <c r="O99">
        <v>2</v>
      </c>
      <c r="Q99">
        <v>6.2849977696650399</v>
      </c>
      <c r="R99" t="str">
        <f t="shared" si="2"/>
        <v>pass</v>
      </c>
      <c r="S99" t="str">
        <f t="shared" si="3"/>
        <v>pass</v>
      </c>
    </row>
    <row r="100" spans="1:19">
      <c r="A100">
        <v>3.56360476357596</v>
      </c>
      <c r="B100" t="s">
        <v>4</v>
      </c>
      <c r="C100">
        <v>100</v>
      </c>
      <c r="D100">
        <v>98</v>
      </c>
      <c r="F100">
        <v>2</v>
      </c>
      <c r="H100">
        <v>13.8609401860602</v>
      </c>
      <c r="K100" t="s">
        <v>4</v>
      </c>
      <c r="L100">
        <v>120</v>
      </c>
      <c r="M100">
        <v>12</v>
      </c>
      <c r="O100">
        <v>2</v>
      </c>
      <c r="Q100">
        <v>4.6525095251363098</v>
      </c>
      <c r="R100" t="str">
        <f t="shared" si="2"/>
        <v>pass</v>
      </c>
      <c r="S100" t="str">
        <f t="shared" si="3"/>
        <v>pass</v>
      </c>
    </row>
    <row r="101" spans="1:19">
      <c r="A101">
        <v>3.34342454728626</v>
      </c>
      <c r="B101" t="s">
        <v>4</v>
      </c>
      <c r="C101">
        <v>100</v>
      </c>
      <c r="D101">
        <v>99</v>
      </c>
      <c r="F101">
        <v>2</v>
      </c>
      <c r="H101">
        <v>13.1885560649079</v>
      </c>
      <c r="K101" t="s">
        <v>4</v>
      </c>
      <c r="L101">
        <v>120</v>
      </c>
      <c r="M101">
        <v>13</v>
      </c>
      <c r="O101">
        <v>2</v>
      </c>
      <c r="Q101">
        <v>5.5353971483473998</v>
      </c>
      <c r="R101" t="str">
        <f t="shared" si="2"/>
        <v>pass</v>
      </c>
      <c r="S101" t="str">
        <f t="shared" si="3"/>
        <v>pass</v>
      </c>
    </row>
    <row r="102" spans="1:19">
      <c r="A102">
        <v>3.5956254686628002</v>
      </c>
      <c r="B102" t="s">
        <v>4</v>
      </c>
      <c r="C102">
        <v>100</v>
      </c>
      <c r="D102">
        <v>100</v>
      </c>
      <c r="F102">
        <v>2</v>
      </c>
      <c r="H102">
        <v>13.592030972567301</v>
      </c>
      <c r="K102" t="s">
        <v>4</v>
      </c>
      <c r="L102">
        <v>120</v>
      </c>
      <c r="M102">
        <v>14</v>
      </c>
      <c r="O102">
        <v>2</v>
      </c>
      <c r="Q102">
        <v>7.7108745100061196</v>
      </c>
      <c r="R102" t="str">
        <f t="shared" si="2"/>
        <v>pass</v>
      </c>
      <c r="S102" t="str">
        <f t="shared" si="3"/>
        <v>pass</v>
      </c>
    </row>
    <row r="103" spans="1:19">
      <c r="A103">
        <v>2.5533971332368299</v>
      </c>
      <c r="B103" t="s">
        <v>4</v>
      </c>
      <c r="C103">
        <v>100</v>
      </c>
      <c r="D103">
        <v>101</v>
      </c>
      <c r="F103">
        <v>2</v>
      </c>
      <c r="H103">
        <v>11.500532173873401</v>
      </c>
      <c r="K103" t="s">
        <v>4</v>
      </c>
      <c r="L103">
        <v>120</v>
      </c>
      <c r="M103">
        <v>15</v>
      </c>
      <c r="O103">
        <v>2</v>
      </c>
      <c r="Q103">
        <v>5.5538151312977302</v>
      </c>
      <c r="R103" t="str">
        <f t="shared" si="2"/>
        <v>pass</v>
      </c>
      <c r="S103" t="str">
        <f t="shared" si="3"/>
        <v>pass</v>
      </c>
    </row>
    <row r="104" spans="1:19">
      <c r="A104">
        <v>6.1624317850385397</v>
      </c>
      <c r="B104" t="s">
        <v>4</v>
      </c>
      <c r="C104">
        <v>100</v>
      </c>
      <c r="D104">
        <v>102</v>
      </c>
      <c r="F104">
        <v>2</v>
      </c>
      <c r="H104">
        <v>10.901879408008201</v>
      </c>
      <c r="K104" t="s">
        <v>4</v>
      </c>
      <c r="L104">
        <v>120</v>
      </c>
      <c r="M104">
        <v>16</v>
      </c>
      <c r="O104">
        <v>2</v>
      </c>
      <c r="Q104">
        <v>8.8591219718460597</v>
      </c>
      <c r="R104" t="str">
        <f t="shared" si="2"/>
        <v>pass</v>
      </c>
      <c r="S104" t="str">
        <f t="shared" si="3"/>
        <v>pass</v>
      </c>
    </row>
    <row r="105" spans="1:19">
      <c r="A105">
        <v>4.9629269327436099</v>
      </c>
      <c r="B105" t="s">
        <v>4</v>
      </c>
      <c r="C105">
        <v>100</v>
      </c>
      <c r="D105">
        <v>103</v>
      </c>
      <c r="F105">
        <v>1</v>
      </c>
      <c r="H105">
        <v>11.836181059931601</v>
      </c>
      <c r="K105" t="s">
        <v>4</v>
      </c>
      <c r="L105">
        <v>120</v>
      </c>
      <c r="M105">
        <v>17</v>
      </c>
      <c r="O105">
        <v>2</v>
      </c>
      <c r="Q105">
        <v>11.5896348041096</v>
      </c>
      <c r="R105" t="str">
        <f t="shared" si="2"/>
        <v>pass</v>
      </c>
      <c r="S105" t="str">
        <f t="shared" si="3"/>
        <v>pass</v>
      </c>
    </row>
    <row r="106" spans="1:19">
      <c r="A106">
        <v>7.9976939246768</v>
      </c>
      <c r="B106" t="s">
        <v>4</v>
      </c>
      <c r="C106">
        <v>100</v>
      </c>
      <c r="D106">
        <v>104</v>
      </c>
      <c r="F106">
        <v>1</v>
      </c>
      <c r="H106">
        <v>8.6029974125871291</v>
      </c>
      <c r="K106" t="s">
        <v>4</v>
      </c>
      <c r="L106">
        <v>120</v>
      </c>
      <c r="M106">
        <v>18</v>
      </c>
      <c r="O106">
        <v>2</v>
      </c>
      <c r="Q106">
        <v>13.8918626552154</v>
      </c>
      <c r="R106" t="str">
        <f t="shared" si="2"/>
        <v>pass</v>
      </c>
      <c r="S106" t="str">
        <f t="shared" si="3"/>
        <v>pass</v>
      </c>
    </row>
    <row r="107" spans="1:19">
      <c r="A107">
        <v>4.2320618402390204</v>
      </c>
      <c r="B107" t="s">
        <v>4</v>
      </c>
      <c r="C107">
        <v>100</v>
      </c>
      <c r="D107">
        <v>105</v>
      </c>
      <c r="F107">
        <v>1</v>
      </c>
      <c r="H107">
        <v>10.940784054858099</v>
      </c>
      <c r="K107" t="s">
        <v>4</v>
      </c>
      <c r="L107">
        <v>120</v>
      </c>
      <c r="M107">
        <v>19</v>
      </c>
      <c r="O107">
        <v>2</v>
      </c>
      <c r="Q107">
        <v>12.0087635914253</v>
      </c>
      <c r="R107" t="str">
        <f t="shared" si="2"/>
        <v>pass</v>
      </c>
      <c r="S107" t="str">
        <f t="shared" si="3"/>
        <v>pass</v>
      </c>
    </row>
    <row r="108" spans="1:19">
      <c r="A108">
        <v>4.2726923170543802</v>
      </c>
      <c r="B108" t="s">
        <v>4</v>
      </c>
      <c r="C108">
        <v>100</v>
      </c>
      <c r="D108">
        <v>106</v>
      </c>
      <c r="F108">
        <v>1</v>
      </c>
      <c r="H108">
        <v>9.3770322866423097</v>
      </c>
      <c r="K108" t="s">
        <v>4</v>
      </c>
      <c r="L108">
        <v>120</v>
      </c>
      <c r="M108">
        <v>20</v>
      </c>
      <c r="O108">
        <v>2</v>
      </c>
      <c r="Q108">
        <v>9.9123046966298691</v>
      </c>
      <c r="R108" t="str">
        <f t="shared" si="2"/>
        <v>pass</v>
      </c>
      <c r="S108" t="str">
        <f t="shared" si="3"/>
        <v>pass</v>
      </c>
    </row>
    <row r="109" spans="1:19">
      <c r="A109">
        <v>15.1457468285967</v>
      </c>
      <c r="B109" t="s">
        <v>5</v>
      </c>
      <c r="C109">
        <v>120</v>
      </c>
      <c r="D109">
        <v>0</v>
      </c>
      <c r="F109">
        <v>1</v>
      </c>
      <c r="H109">
        <v>18.616175507866899</v>
      </c>
      <c r="K109" t="s">
        <v>4</v>
      </c>
      <c r="L109">
        <v>120</v>
      </c>
      <c r="M109">
        <v>21</v>
      </c>
      <c r="O109">
        <v>2</v>
      </c>
      <c r="Q109">
        <v>7.4510904483023799</v>
      </c>
      <c r="R109" t="str">
        <f t="shared" si="2"/>
        <v>pass</v>
      </c>
      <c r="S109" t="str">
        <f t="shared" si="3"/>
        <v>pass</v>
      </c>
    </row>
    <row r="110" spans="1:19">
      <c r="A110">
        <v>14.0894114176432</v>
      </c>
      <c r="B110" t="s">
        <v>5</v>
      </c>
      <c r="C110">
        <v>120</v>
      </c>
      <c r="D110">
        <v>1</v>
      </c>
      <c r="F110">
        <v>1</v>
      </c>
      <c r="H110">
        <v>16.628900308376199</v>
      </c>
      <c r="K110" t="s">
        <v>4</v>
      </c>
      <c r="L110">
        <v>120</v>
      </c>
      <c r="M110">
        <v>22</v>
      </c>
      <c r="O110">
        <v>2</v>
      </c>
      <c r="Q110">
        <v>8.4258266562183994</v>
      </c>
      <c r="R110" t="str">
        <f t="shared" si="2"/>
        <v>pass</v>
      </c>
      <c r="S110" t="str">
        <f t="shared" si="3"/>
        <v>pass</v>
      </c>
    </row>
    <row r="111" spans="1:19">
      <c r="A111">
        <v>13.400202069963701</v>
      </c>
      <c r="B111" t="s">
        <v>5</v>
      </c>
      <c r="C111">
        <v>120</v>
      </c>
      <c r="D111">
        <v>2</v>
      </c>
      <c r="F111">
        <v>1</v>
      </c>
      <c r="H111">
        <v>19.0359977531756</v>
      </c>
      <c r="K111" t="s">
        <v>4</v>
      </c>
      <c r="L111">
        <v>120</v>
      </c>
      <c r="M111">
        <v>24</v>
      </c>
      <c r="O111">
        <v>2</v>
      </c>
      <c r="Q111">
        <v>4.8505488486812096</v>
      </c>
      <c r="R111" t="str">
        <f t="shared" si="2"/>
        <v>pass</v>
      </c>
      <c r="S111" t="str">
        <f t="shared" si="3"/>
        <v>pass</v>
      </c>
    </row>
    <row r="112" spans="1:19">
      <c r="A112">
        <v>12.086785543532599</v>
      </c>
      <c r="B112" t="s">
        <v>5</v>
      </c>
      <c r="C112">
        <v>120</v>
      </c>
      <c r="D112">
        <v>3</v>
      </c>
      <c r="F112">
        <v>1</v>
      </c>
      <c r="H112">
        <v>20.556064051256101</v>
      </c>
      <c r="K112" t="s">
        <v>5</v>
      </c>
      <c r="L112">
        <v>100</v>
      </c>
      <c r="M112">
        <v>1</v>
      </c>
      <c r="O112">
        <v>2</v>
      </c>
      <c r="Q112">
        <v>16.4935268548853</v>
      </c>
    </row>
    <row r="113" spans="1:17">
      <c r="A113">
        <v>9.7280302774806895</v>
      </c>
      <c r="B113" t="s">
        <v>4</v>
      </c>
      <c r="C113">
        <v>120</v>
      </c>
      <c r="D113">
        <v>4</v>
      </c>
      <c r="F113">
        <v>1</v>
      </c>
      <c r="H113">
        <v>19.133590534707299</v>
      </c>
      <c r="K113" t="s">
        <v>5</v>
      </c>
      <c r="L113">
        <v>100</v>
      </c>
      <c r="M113">
        <v>14</v>
      </c>
      <c r="O113">
        <v>2</v>
      </c>
      <c r="Q113">
        <v>5.1983876028801097</v>
      </c>
    </row>
    <row r="114" spans="1:17">
      <c r="A114">
        <v>7.7227175576346196</v>
      </c>
      <c r="B114" t="s">
        <v>4</v>
      </c>
      <c r="C114">
        <v>120</v>
      </c>
      <c r="D114">
        <v>5</v>
      </c>
      <c r="F114">
        <v>1</v>
      </c>
      <c r="H114">
        <v>19.535160721659501</v>
      </c>
      <c r="K114" t="s">
        <v>5</v>
      </c>
      <c r="L114">
        <v>100</v>
      </c>
      <c r="M114">
        <v>15</v>
      </c>
      <c r="O114">
        <v>2</v>
      </c>
      <c r="Q114">
        <v>6.7571872510197499</v>
      </c>
    </row>
    <row r="115" spans="1:17">
      <c r="A115">
        <v>11.9871483540598</v>
      </c>
      <c r="B115" t="s">
        <v>4</v>
      </c>
      <c r="C115">
        <v>120</v>
      </c>
      <c r="D115">
        <v>6</v>
      </c>
      <c r="F115">
        <v>1</v>
      </c>
      <c r="H115">
        <v>23.372577084498001</v>
      </c>
      <c r="K115" t="s">
        <v>5</v>
      </c>
      <c r="L115">
        <v>100</v>
      </c>
      <c r="M115">
        <v>27</v>
      </c>
      <c r="O115">
        <v>1</v>
      </c>
      <c r="Q115">
        <v>14.9196246176286</v>
      </c>
    </row>
    <row r="116" spans="1:17">
      <c r="A116">
        <v>5.5921859741210902</v>
      </c>
      <c r="B116" t="s">
        <v>4</v>
      </c>
      <c r="C116">
        <v>120</v>
      </c>
      <c r="D116">
        <v>7</v>
      </c>
      <c r="F116">
        <v>1</v>
      </c>
      <c r="H116">
        <v>25.4002715441517</v>
      </c>
      <c r="K116" t="s">
        <v>5</v>
      </c>
      <c r="L116">
        <v>100</v>
      </c>
      <c r="M116">
        <v>41</v>
      </c>
      <c r="O116">
        <v>1</v>
      </c>
      <c r="Q116">
        <v>28.355463960093601</v>
      </c>
    </row>
    <row r="117" spans="1:17">
      <c r="A117">
        <v>7.2047032855805897</v>
      </c>
      <c r="B117" t="s">
        <v>4</v>
      </c>
      <c r="C117">
        <v>120</v>
      </c>
      <c r="D117">
        <v>8</v>
      </c>
      <c r="F117">
        <v>1</v>
      </c>
      <c r="H117">
        <v>24.311457222828601</v>
      </c>
      <c r="K117" t="s">
        <v>5</v>
      </c>
      <c r="L117">
        <v>100</v>
      </c>
      <c r="M117">
        <v>42</v>
      </c>
      <c r="O117">
        <v>1</v>
      </c>
      <c r="Q117">
        <v>24.346325177691099</v>
      </c>
    </row>
    <row r="118" spans="1:17">
      <c r="A118">
        <v>5.1818640572684096</v>
      </c>
      <c r="B118" t="s">
        <v>4</v>
      </c>
      <c r="C118">
        <v>120</v>
      </c>
      <c r="D118">
        <v>9</v>
      </c>
      <c r="F118">
        <v>1</v>
      </c>
      <c r="H118">
        <v>22.740576922136601</v>
      </c>
      <c r="K118" t="s">
        <v>5</v>
      </c>
      <c r="L118">
        <v>100</v>
      </c>
      <c r="M118">
        <v>43</v>
      </c>
      <c r="O118">
        <v>1</v>
      </c>
      <c r="Q118">
        <v>22.219261053992099</v>
      </c>
    </row>
    <row r="119" spans="1:17">
      <c r="A119">
        <v>4.8095173608688997</v>
      </c>
      <c r="B119" t="s">
        <v>4</v>
      </c>
      <c r="C119">
        <v>120</v>
      </c>
      <c r="D119">
        <v>10</v>
      </c>
      <c r="F119">
        <v>1</v>
      </c>
      <c r="H119">
        <v>18.473773049981801</v>
      </c>
      <c r="K119" t="s">
        <v>5</v>
      </c>
      <c r="L119">
        <v>100</v>
      </c>
      <c r="M119">
        <v>44</v>
      </c>
      <c r="O119">
        <v>1</v>
      </c>
      <c r="Q119">
        <v>23.539037075218801</v>
      </c>
    </row>
    <row r="120" spans="1:17">
      <c r="A120">
        <v>5.3787829081217398</v>
      </c>
      <c r="B120" t="s">
        <v>4</v>
      </c>
      <c r="C120">
        <v>120</v>
      </c>
      <c r="D120">
        <v>11</v>
      </c>
      <c r="F120">
        <v>2</v>
      </c>
      <c r="H120">
        <v>6.2849977696650399</v>
      </c>
      <c r="K120" t="s">
        <v>5</v>
      </c>
      <c r="L120">
        <v>100</v>
      </c>
      <c r="M120">
        <v>46</v>
      </c>
      <c r="O120">
        <v>1</v>
      </c>
      <c r="Q120">
        <v>20.4403455603683</v>
      </c>
    </row>
    <row r="121" spans="1:17">
      <c r="A121">
        <v>4.9175187065487798</v>
      </c>
      <c r="B121" t="s">
        <v>4</v>
      </c>
      <c r="C121">
        <v>120</v>
      </c>
      <c r="D121">
        <v>12</v>
      </c>
      <c r="F121">
        <v>2</v>
      </c>
      <c r="H121">
        <v>4.6525095251363098</v>
      </c>
      <c r="K121" t="s">
        <v>5</v>
      </c>
      <c r="L121">
        <v>100</v>
      </c>
      <c r="M121">
        <v>47</v>
      </c>
      <c r="O121">
        <v>1</v>
      </c>
      <c r="Q121">
        <v>20.733201338927</v>
      </c>
    </row>
    <row r="122" spans="1:17">
      <c r="A122">
        <v>5.9718420846121596</v>
      </c>
      <c r="B122" t="s">
        <v>4</v>
      </c>
      <c r="C122">
        <v>120</v>
      </c>
      <c r="D122">
        <v>13</v>
      </c>
      <c r="F122">
        <v>2</v>
      </c>
      <c r="H122">
        <v>5.5353971483473998</v>
      </c>
      <c r="K122" t="s">
        <v>5</v>
      </c>
      <c r="L122">
        <v>100</v>
      </c>
      <c r="M122">
        <v>48</v>
      </c>
      <c r="O122">
        <v>1</v>
      </c>
      <c r="Q122">
        <v>18.412104256123602</v>
      </c>
    </row>
    <row r="123" spans="1:17">
      <c r="A123">
        <v>5.7194545836675701</v>
      </c>
      <c r="B123" t="s">
        <v>4</v>
      </c>
      <c r="C123">
        <v>120</v>
      </c>
      <c r="D123">
        <v>14</v>
      </c>
      <c r="F123">
        <v>2</v>
      </c>
      <c r="H123">
        <v>7.7108745100061196</v>
      </c>
      <c r="K123" t="s">
        <v>5</v>
      </c>
      <c r="L123">
        <v>100</v>
      </c>
      <c r="M123">
        <v>49</v>
      </c>
      <c r="O123">
        <v>1</v>
      </c>
      <c r="Q123">
        <v>23.9049583327402</v>
      </c>
    </row>
    <row r="124" spans="1:17">
      <c r="A124">
        <v>5.0006667091732897</v>
      </c>
      <c r="B124" t="s">
        <v>4</v>
      </c>
      <c r="C124">
        <v>120</v>
      </c>
      <c r="D124">
        <v>15</v>
      </c>
      <c r="F124">
        <v>2</v>
      </c>
      <c r="H124">
        <v>5.5538151312977302</v>
      </c>
      <c r="K124" t="s">
        <v>5</v>
      </c>
      <c r="L124">
        <v>100</v>
      </c>
      <c r="M124">
        <v>50</v>
      </c>
      <c r="O124">
        <v>1</v>
      </c>
      <c r="Q124">
        <v>20.280199440682299</v>
      </c>
    </row>
    <row r="125" spans="1:17">
      <c r="A125">
        <v>5.0607878367106096</v>
      </c>
      <c r="B125" t="s">
        <v>4</v>
      </c>
      <c r="C125">
        <v>120</v>
      </c>
      <c r="D125">
        <v>16</v>
      </c>
      <c r="F125">
        <v>2</v>
      </c>
      <c r="H125">
        <v>8.8591219718460597</v>
      </c>
      <c r="K125" t="s">
        <v>5</v>
      </c>
      <c r="L125">
        <v>100</v>
      </c>
      <c r="M125">
        <v>85</v>
      </c>
      <c r="O125">
        <v>1</v>
      </c>
      <c r="Q125">
        <v>15.100481183931199</v>
      </c>
    </row>
    <row r="126" spans="1:17">
      <c r="A126">
        <v>5.8720497403826002</v>
      </c>
      <c r="B126" t="s">
        <v>4</v>
      </c>
      <c r="C126">
        <v>120</v>
      </c>
      <c r="D126">
        <v>17</v>
      </c>
      <c r="F126">
        <v>2</v>
      </c>
      <c r="H126">
        <v>11.5896348041096</v>
      </c>
      <c r="K126" t="s">
        <v>5</v>
      </c>
      <c r="L126">
        <v>100</v>
      </c>
      <c r="M126">
        <v>86</v>
      </c>
      <c r="O126">
        <v>1</v>
      </c>
      <c r="Q126">
        <v>17.471005109495099</v>
      </c>
    </row>
    <row r="127" spans="1:17">
      <c r="A127">
        <v>4.9868006479172404</v>
      </c>
      <c r="B127" t="s">
        <v>4</v>
      </c>
      <c r="C127">
        <v>120</v>
      </c>
      <c r="D127">
        <v>18</v>
      </c>
      <c r="F127">
        <v>2</v>
      </c>
      <c r="H127">
        <v>13.8918626552154</v>
      </c>
      <c r="K127" t="s">
        <v>5</v>
      </c>
      <c r="L127">
        <v>100</v>
      </c>
      <c r="M127">
        <v>87</v>
      </c>
      <c r="O127">
        <v>1</v>
      </c>
      <c r="Q127">
        <v>17.516256299366699</v>
      </c>
    </row>
    <row r="128" spans="1:17">
      <c r="A128">
        <v>12.850440874523599</v>
      </c>
      <c r="B128" t="s">
        <v>4</v>
      </c>
      <c r="C128">
        <v>120</v>
      </c>
      <c r="D128">
        <v>19</v>
      </c>
      <c r="F128">
        <v>2</v>
      </c>
      <c r="H128">
        <v>12.0087635914253</v>
      </c>
      <c r="K128" t="s">
        <v>5</v>
      </c>
      <c r="L128">
        <v>100</v>
      </c>
      <c r="M128">
        <v>88</v>
      </c>
      <c r="O128">
        <v>1</v>
      </c>
      <c r="Q128">
        <v>18.321006572623801</v>
      </c>
    </row>
    <row r="129" spans="1:17">
      <c r="A129">
        <v>5.02640533447265</v>
      </c>
      <c r="B129" t="s">
        <v>4</v>
      </c>
      <c r="C129">
        <v>120</v>
      </c>
      <c r="D129">
        <v>20</v>
      </c>
      <c r="F129">
        <v>2</v>
      </c>
      <c r="H129">
        <v>9.9123046966298691</v>
      </c>
      <c r="K129" t="s">
        <v>5</v>
      </c>
      <c r="L129">
        <v>120</v>
      </c>
      <c r="M129">
        <v>0</v>
      </c>
      <c r="O129">
        <v>1</v>
      </c>
      <c r="Q129">
        <v>18.616175507866899</v>
      </c>
    </row>
    <row r="130" spans="1:17">
      <c r="A130">
        <v>4.1206431615920298</v>
      </c>
      <c r="B130" t="s">
        <v>4</v>
      </c>
      <c r="C130">
        <v>120</v>
      </c>
      <c r="D130">
        <v>21</v>
      </c>
      <c r="F130">
        <v>2</v>
      </c>
      <c r="H130">
        <v>7.4510904483023799</v>
      </c>
      <c r="K130" t="s">
        <v>5</v>
      </c>
      <c r="L130">
        <v>120</v>
      </c>
      <c r="M130">
        <v>1</v>
      </c>
      <c r="O130">
        <v>1</v>
      </c>
      <c r="Q130">
        <v>16.628900308376199</v>
      </c>
    </row>
    <row r="131" spans="1:17">
      <c r="A131">
        <v>5.4505301430111803</v>
      </c>
      <c r="B131" t="s">
        <v>4</v>
      </c>
      <c r="C131">
        <v>120</v>
      </c>
      <c r="D131">
        <v>22</v>
      </c>
      <c r="F131">
        <v>2</v>
      </c>
      <c r="H131">
        <v>8.4258266562183994</v>
      </c>
      <c r="K131" t="s">
        <v>5</v>
      </c>
      <c r="L131">
        <v>120</v>
      </c>
      <c r="M131">
        <v>2</v>
      </c>
      <c r="O131">
        <v>1</v>
      </c>
      <c r="Q131">
        <v>19.0359977531756</v>
      </c>
    </row>
    <row r="132" spans="1:17">
      <c r="A132">
        <v>16.897230591279701</v>
      </c>
      <c r="B132" t="s">
        <v>5</v>
      </c>
      <c r="C132">
        <v>120</v>
      </c>
      <c r="D132">
        <v>23</v>
      </c>
      <c r="F132">
        <v>2</v>
      </c>
      <c r="H132">
        <v>11.1155074205309</v>
      </c>
      <c r="K132" t="s">
        <v>5</v>
      </c>
      <c r="L132">
        <v>120</v>
      </c>
      <c r="M132">
        <v>3</v>
      </c>
      <c r="O132">
        <v>1</v>
      </c>
      <c r="Q132">
        <v>20.556064051256101</v>
      </c>
    </row>
    <row r="133" spans="1:17">
      <c r="A133">
        <v>4.5146535237630196</v>
      </c>
      <c r="B133" t="s">
        <v>4</v>
      </c>
      <c r="C133">
        <v>120</v>
      </c>
      <c r="D133">
        <v>24</v>
      </c>
      <c r="F133">
        <v>2</v>
      </c>
      <c r="H133">
        <v>4.8505488486812096</v>
      </c>
      <c r="K133" t="s">
        <v>5</v>
      </c>
      <c r="L133">
        <v>120</v>
      </c>
      <c r="M133">
        <v>23</v>
      </c>
      <c r="O133">
        <v>2</v>
      </c>
      <c r="Q133">
        <v>11.1155074205309</v>
      </c>
    </row>
    <row r="134" spans="1:17">
      <c r="A134" t="s">
        <v>6</v>
      </c>
      <c r="B134" t="s">
        <v>7</v>
      </c>
      <c r="C134" t="s">
        <v>8</v>
      </c>
      <c r="D134" t="s">
        <v>9</v>
      </c>
    </row>
    <row r="135" spans="1:17">
      <c r="A135">
        <v>110</v>
      </c>
      <c r="B135">
        <v>22</v>
      </c>
      <c r="C135">
        <v>132</v>
      </c>
      <c r="D135">
        <v>16.6666666666666</v>
      </c>
    </row>
    <row r="138" spans="1:17">
      <c r="H138" t="s">
        <v>10</v>
      </c>
      <c r="I138" t="s">
        <v>11</v>
      </c>
      <c r="J138" t="s">
        <v>12</v>
      </c>
      <c r="K138" t="s">
        <v>13</v>
      </c>
    </row>
    <row r="139" spans="1:17">
      <c r="H139">
        <f>COUNTIFS($B2:$B133,"abnormal pipe image",$F2:$F133,$F119)</f>
        <v>18</v>
      </c>
      <c r="I139">
        <f>COUNTIFS($B2:$B133,"abnormal pipe image",$F2:$F133,$F120)</f>
        <v>4</v>
      </c>
      <c r="J139">
        <f>COUNTIFS($B2:$B133,"normal pipe image",$F2:$F133,$F119)</f>
        <v>40</v>
      </c>
      <c r="K139">
        <f>COUNTIFS($B2:$B133,"normal pipe image",$F2:$F133,$F120)</f>
        <v>70</v>
      </c>
    </row>
    <row r="140" spans="1:17">
      <c r="H140">
        <f>AVERAGEIFS($H$2:$H133,$B$2:$B$133,"abnormal pipe image",$F$2:$F$133,1)</f>
        <v>20.022022644419845</v>
      </c>
      <c r="I140" t="e">
        <f>AVERAGEIFS($H$2:$H132,$B$2:$B$313,"abnormal pipe image",$F$2:$F$313,2)</f>
        <v>#VALUE!</v>
      </c>
      <c r="J140" t="e">
        <f>AVERAGEIFS($H$2:$H132,$B$2:$B$313,"normal pipe image",$F$2:$F$313,1)</f>
        <v>#VALUE!</v>
      </c>
      <c r="K140" t="e">
        <f>AVERAGEIFS($H$2:$H132,$B$2:$B$313,"normal pipe image",$F$2:$F$313,2)</f>
        <v>#VALUE!</v>
      </c>
      <c r="N140" s="1" t="s">
        <v>19</v>
      </c>
      <c r="O140" t="e">
        <f>AVERAGE(H$321,I$321)</f>
        <v>#DIV/0!</v>
      </c>
      <c r="P140" t="e">
        <f>AVERAGE(#REF!)</f>
        <v>#REF!</v>
      </c>
    </row>
    <row r="141" spans="1:17">
      <c r="N141" s="1" t="s">
        <v>20</v>
      </c>
      <c r="O141" t="e">
        <f>AVERAGE(J$367,K$367)</f>
        <v>#DIV/0!</v>
      </c>
      <c r="P141">
        <f>AVERAGE($Q2:$Q111)</f>
        <v>11.306028740468152</v>
      </c>
    </row>
    <row r="142" spans="1:17">
      <c r="H142" t="s">
        <v>14</v>
      </c>
      <c r="I142" t="s">
        <v>15</v>
      </c>
      <c r="J142" t="s">
        <v>16</v>
      </c>
      <c r="K142" t="s">
        <v>17</v>
      </c>
      <c r="L142" t="s">
        <v>18</v>
      </c>
      <c r="N142" s="1" t="s">
        <v>21</v>
      </c>
      <c r="O142" t="e">
        <f>AVERAGE(#REF!)</f>
        <v>#REF!</v>
      </c>
    </row>
    <row r="143" spans="1:17">
      <c r="H143">
        <f>(H139+K139)/(H139+I139+J139+K139)</f>
        <v>0.66666666666666663</v>
      </c>
      <c r="I143">
        <f>H139/(H139+I139)</f>
        <v>0.81818181818181823</v>
      </c>
      <c r="J143">
        <f>H139/(H139+J139)</f>
        <v>0.31034482758620691</v>
      </c>
      <c r="K143">
        <f>K139/(I139+K139)</f>
        <v>0.94594594594594594</v>
      </c>
      <c r="L143">
        <f>(2*J143*I143)/(J143+I143)</f>
        <v>0.45000000000000007</v>
      </c>
      <c r="N143" t="s">
        <v>22</v>
      </c>
      <c r="O143" t="e">
        <f>_xlfn.STDEV.P(#REF!)</f>
        <v>#REF!</v>
      </c>
      <c r="P143">
        <f>_xlfn.STDEV.P($Q2:$Q111)</f>
        <v>5.214034448044333</v>
      </c>
    </row>
    <row r="144" spans="1:17">
      <c r="N144" s="1" t="s">
        <v>23</v>
      </c>
      <c r="O144" t="e">
        <f>ROUNDDOWN(O143,1)+ROUNDDOWN(O141,1)</f>
        <v>#REF!</v>
      </c>
      <c r="P144">
        <f>ROUNDDOWN(P143*2,1)+ROUNDDOWN(P141,1)</f>
        <v>21.700000000000003</v>
      </c>
    </row>
    <row r="145" spans="16:16">
      <c r="P145">
        <f>ROUNDDOWN(P143*1,1)+ROUNDDOWN(P141,1)</f>
        <v>16.5</v>
      </c>
    </row>
  </sheetData>
  <sortState ref="K2:Q133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add_5_expert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2021-02-04T08:58:10Z</dcterms:created>
  <dcterms:modified xsi:type="dcterms:W3CDTF">2021-02-05T08:35:32Z</dcterms:modified>
</cp:coreProperties>
</file>