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.H115\git\auto-encoder\entropy_csv\"/>
    </mc:Choice>
  </mc:AlternateContent>
  <xr:revisionPtr revIDLastSave="0" documentId="13_ncr:1_{01132C9A-85E6-49A1-BDBF-EB67BB38233B}" xr6:coauthVersionLast="36" xr6:coauthVersionMax="36" xr10:uidLastSave="{00000000-0000-0000-0000-000000000000}"/>
  <bookViews>
    <workbookView xWindow="0" yWindow="0" windowWidth="11496" windowHeight="6048" xr2:uid="{00000000-000D-0000-FFFF-FFFF00000000}"/>
  </bookViews>
  <sheets>
    <sheet name="test_12_8_2_total_expert" sheetId="1" r:id="rId1"/>
  </sheets>
  <calcPr calcId="191029"/>
</workbook>
</file>

<file path=xl/calcChain.xml><?xml version="1.0" encoding="utf-8"?>
<calcChain xmlns="http://schemas.openxmlformats.org/spreadsheetml/2006/main">
  <c r="M209" i="1" l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2" i="1"/>
  <c r="T216" i="1"/>
  <c r="T215" i="1"/>
  <c r="S215" i="1"/>
  <c r="S214" i="1"/>
  <c r="T213" i="1"/>
  <c r="T212" i="1"/>
  <c r="S212" i="1"/>
  <c r="S213" i="1"/>
  <c r="S216" i="1" l="1"/>
  <c r="K209" i="1" l="1"/>
  <c r="L215" i="1" s="1"/>
  <c r="N215" i="1"/>
  <c r="M215" i="1" l="1"/>
  <c r="O215" i="1" s="1"/>
  <c r="K215" i="1"/>
  <c r="N209" i="1"/>
  <c r="L209" i="1"/>
  <c r="S2" i="1" l="1"/>
  <c r="T54" i="1" s="1"/>
  <c r="S58" i="1"/>
  <c r="T3" i="1" l="1"/>
  <c r="T7" i="1"/>
  <c r="T11" i="1"/>
  <c r="T15" i="1"/>
  <c r="T19" i="1"/>
  <c r="T23" i="1"/>
  <c r="T27" i="1"/>
  <c r="T31" i="1"/>
  <c r="T35" i="1"/>
  <c r="T39" i="1"/>
  <c r="T43" i="1"/>
  <c r="T47" i="1"/>
  <c r="T51" i="1"/>
  <c r="T55" i="1"/>
  <c r="T4" i="1"/>
  <c r="T8" i="1"/>
  <c r="T12" i="1"/>
  <c r="T16" i="1"/>
  <c r="T20" i="1"/>
  <c r="T24" i="1"/>
  <c r="T28" i="1"/>
  <c r="T32" i="1"/>
  <c r="T36" i="1"/>
  <c r="T40" i="1"/>
  <c r="T44" i="1"/>
  <c r="T48" i="1"/>
  <c r="T52" i="1"/>
  <c r="T56" i="1"/>
  <c r="T5" i="1"/>
  <c r="T9" i="1"/>
  <c r="T13" i="1"/>
  <c r="T17" i="1"/>
  <c r="T21" i="1"/>
  <c r="T25" i="1"/>
  <c r="T29" i="1"/>
  <c r="T33" i="1"/>
  <c r="T37" i="1"/>
  <c r="T41" i="1"/>
  <c r="T45" i="1"/>
  <c r="T49" i="1"/>
  <c r="T53" i="1"/>
  <c r="T57" i="1"/>
  <c r="T6" i="1"/>
  <c r="T10" i="1"/>
  <c r="T14" i="1"/>
  <c r="T18" i="1"/>
  <c r="T22" i="1"/>
  <c r="T26" i="1"/>
  <c r="T30" i="1"/>
  <c r="T34" i="1"/>
  <c r="T38" i="1"/>
  <c r="T42" i="1"/>
  <c r="T46" i="1"/>
  <c r="T50" i="1"/>
  <c r="T2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58" i="1"/>
  <c r="K210" i="1"/>
  <c r="U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2" i="1"/>
  <c r="K212" i="1" l="1"/>
  <c r="N212" i="1" l="1"/>
  <c r="M212" i="1"/>
  <c r="L212" i="1"/>
  <c r="N211" i="1"/>
  <c r="M211" i="1"/>
  <c r="L211" i="1"/>
  <c r="K211" i="1"/>
  <c r="N210" i="1"/>
  <c r="M210" i="1"/>
  <c r="L210" i="1"/>
</calcChain>
</file>

<file path=xl/sharedStrings.xml><?xml version="1.0" encoding="utf-8"?>
<sst xmlns="http://schemas.openxmlformats.org/spreadsheetml/2006/main" count="414" uniqueCount="28">
  <si>
    <t>E_list</t>
  </si>
  <si>
    <t>judge_list</t>
  </si>
  <si>
    <t>train_model_list</t>
  </si>
  <si>
    <t>index_list</t>
  </si>
  <si>
    <t>abnormal pipe image</t>
  </si>
  <si>
    <t>normal pipe image</t>
  </si>
  <si>
    <t>color</t>
  </si>
  <si>
    <t>normal</t>
  </si>
  <si>
    <t>abnormal</t>
  </si>
  <si>
    <t>total</t>
  </si>
  <si>
    <t>ab_per</t>
  </si>
  <si>
    <t>TP</t>
  </si>
  <si>
    <t>FP</t>
  </si>
  <si>
    <t>FN</t>
  </si>
  <si>
    <t>TN</t>
  </si>
  <si>
    <t>Accuracy</t>
  </si>
  <si>
    <t>Precision</t>
  </si>
  <si>
    <t>Recall</t>
  </si>
  <si>
    <t>Specificity</t>
  </si>
  <si>
    <t>F</t>
  </si>
  <si>
    <t>entropy</t>
  </si>
  <si>
    <t>entropy2乗</t>
  </si>
  <si>
    <t>entropy3</t>
  </si>
  <si>
    <t>異常予想の平均</t>
  </si>
  <si>
    <t>正常予想の平均</t>
  </si>
  <si>
    <t>全体の平均</t>
  </si>
  <si>
    <t>標準偏差＋平均</t>
  </si>
  <si>
    <t>正常予測の標準偏差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</si>
</sst>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8"/>
      <color theme="3"/>
      <name val="Calibri Light"/>
      <family val="2"/>
      <charset val="128"/>
      <scheme val="major"/>
    </font>
    <font>
      <b/>
      <sz val="15"/>
      <color theme="3"/>
      <name val="Calibri"/>
      <family val="2"/>
      <charset val="128"/>
      <scheme val="minor"/>
    </font>
    <font>
      <b/>
      <sz val="13"/>
      <color theme="3"/>
      <name val="Calibri"/>
      <family val="2"/>
      <charset val="128"/>
      <scheme val="minor"/>
    </font>
    <font>
      <b/>
      <sz val="11"/>
      <color theme="3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rgb="FF3F3F76"/>
      <name val="Calibri"/>
      <family val="2"/>
      <charset val="128"/>
      <scheme val="minor"/>
    </font>
    <font>
      <b/>
      <sz val="11"/>
      <color rgb="FF3F3F3F"/>
      <name val="Calibri"/>
      <family val="2"/>
      <charset val="128"/>
      <scheme val="minor"/>
    </font>
    <font>
      <b/>
      <sz val="11"/>
      <color rgb="FFFA7D00"/>
      <name val="Calibri"/>
      <family val="2"/>
      <charset val="128"/>
      <scheme val="minor"/>
    </font>
    <font>
      <sz val="11"/>
      <color rgb="FFFA7D00"/>
      <name val="Calibri"/>
      <family val="2"/>
      <charset val="128"/>
      <scheme val="minor"/>
    </font>
    <font>
      <b/>
      <sz val="11"/>
      <color theme="0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i/>
      <sz val="11"/>
      <color rgb="FF7F7F7F"/>
      <name val="Calibri"/>
      <family val="2"/>
      <charset val="128"/>
      <scheme val="minor"/>
    </font>
    <font>
      <b/>
      <sz val="11"/>
      <color theme="1"/>
      <name val="Calibri"/>
      <family val="2"/>
      <charset val="128"/>
      <scheme val="minor"/>
    </font>
    <font>
      <sz val="11"/>
      <color theme="0"/>
      <name val="Calibri"/>
      <family val="2"/>
      <charset val="128"/>
      <scheme val="minor"/>
    </font>
    <font>
      <sz val="11"/>
      <color theme="1"/>
      <name val="HGｺﾞｼｯｸM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6"/>
  <sheetViews>
    <sheetView tabSelected="1" topLeftCell="I16" workbookViewId="0">
      <selection activeCell="Q53" sqref="Q53"/>
    </sheetView>
  </sheetViews>
  <sheetFormatPr defaultRowHeight="14.4"/>
  <sheetData>
    <row r="1" spans="1:21">
      <c r="A1" t="s">
        <v>0</v>
      </c>
      <c r="B1" t="s">
        <v>1</v>
      </c>
      <c r="C1" t="s">
        <v>2</v>
      </c>
      <c r="D1" t="s">
        <v>3</v>
      </c>
    </row>
    <row r="2" spans="1:21">
      <c r="A2">
        <v>35.531501970000001</v>
      </c>
      <c r="B2" t="s">
        <v>4</v>
      </c>
      <c r="C2">
        <v>60</v>
      </c>
      <c r="D2">
        <v>0</v>
      </c>
      <c r="F2">
        <v>1</v>
      </c>
      <c r="H2">
        <v>4.7824715201355099</v>
      </c>
      <c r="I2">
        <v>4.17417138560611</v>
      </c>
      <c r="J2">
        <v>14.605434252481501</v>
      </c>
      <c r="L2" t="str">
        <f>IF(Q2&gt;14,"abnormal pipe image","normal pipe image")</f>
        <v>normal pipe image</v>
      </c>
      <c r="M2">
        <v>100</v>
      </c>
      <c r="N2">
        <v>41</v>
      </c>
      <c r="P2">
        <v>2</v>
      </c>
      <c r="Q2">
        <v>-3.8883258308945203</v>
      </c>
      <c r="R2" t="str">
        <f>IF(AND(L2="normal pipe image",Q2&gt;$T$216),Q2,"pass")</f>
        <v>pass</v>
      </c>
      <c r="S2" t="e">
        <f>MEDIAN(R2:R57)</f>
        <v>#NUM!</v>
      </c>
      <c r="T2" t="e">
        <f>IF(R2&lt;S$2,"pass",R2)</f>
        <v>#NUM!</v>
      </c>
      <c r="U2" t="e">
        <f>MEDIAN(T2:T57)</f>
        <v>#NUM!</v>
      </c>
    </row>
    <row r="3" spans="1:21">
      <c r="A3">
        <v>28.49660154</v>
      </c>
      <c r="B3" t="s">
        <v>4</v>
      </c>
      <c r="C3">
        <v>60</v>
      </c>
      <c r="D3">
        <v>1</v>
      </c>
      <c r="F3">
        <v>1</v>
      </c>
      <c r="H3">
        <v>5.7841178524627903</v>
      </c>
      <c r="I3">
        <v>2.3386382005881199</v>
      </c>
      <c r="J3">
        <v>24.6218975757543</v>
      </c>
      <c r="L3" t="str">
        <f t="shared" ref="L3:L57" si="0">IF(Q3&gt;14,"abnormal pipe image","normal pipe image")</f>
        <v>normal pipe image</v>
      </c>
      <c r="M3">
        <v>100</v>
      </c>
      <c r="N3">
        <v>43</v>
      </c>
      <c r="P3">
        <v>2</v>
      </c>
      <c r="Q3">
        <v>-7.7218775471865703E-2</v>
      </c>
      <c r="R3" t="str">
        <f t="shared" ref="R3:R57" si="1">IF(AND(L3="normal pipe image",Q3&gt;$T$216),Q3,"pass")</f>
        <v>pass</v>
      </c>
      <c r="T3" t="e">
        <f t="shared" ref="T3:T57" si="2">IF(R3&lt;S$2,"pass",R3)</f>
        <v>#NUM!</v>
      </c>
    </row>
    <row r="4" spans="1:21">
      <c r="A4">
        <v>25.699464549999998</v>
      </c>
      <c r="B4" t="s">
        <v>4</v>
      </c>
      <c r="C4">
        <v>60</v>
      </c>
      <c r="D4">
        <v>2</v>
      </c>
      <c r="F4">
        <v>1</v>
      </c>
      <c r="H4">
        <v>5.7430258972367199</v>
      </c>
      <c r="I4">
        <v>2.4999269591966402</v>
      </c>
      <c r="J4">
        <v>24.210978023493603</v>
      </c>
      <c r="L4" t="str">
        <f t="shared" si="0"/>
        <v>normal pipe image</v>
      </c>
      <c r="M4">
        <v>100</v>
      </c>
      <c r="N4">
        <v>46</v>
      </c>
      <c r="P4">
        <v>2</v>
      </c>
      <c r="Q4">
        <v>-4.3227629204369702</v>
      </c>
      <c r="R4" t="str">
        <f t="shared" si="1"/>
        <v>pass</v>
      </c>
      <c r="T4" t="e">
        <f t="shared" si="2"/>
        <v>#NUM!</v>
      </c>
    </row>
    <row r="5" spans="1:21">
      <c r="A5">
        <v>20.695504100000001</v>
      </c>
      <c r="B5" t="s">
        <v>4</v>
      </c>
      <c r="C5">
        <v>60</v>
      </c>
      <c r="D5">
        <v>3</v>
      </c>
      <c r="F5">
        <v>1</v>
      </c>
      <c r="H5">
        <v>5.7583219992321499</v>
      </c>
      <c r="I5">
        <v>2.5680106640121898</v>
      </c>
      <c r="J5">
        <v>24.3639390434479</v>
      </c>
      <c r="L5" t="str">
        <f t="shared" si="0"/>
        <v>normal pipe image</v>
      </c>
      <c r="M5">
        <v>100</v>
      </c>
      <c r="N5">
        <v>48</v>
      </c>
      <c r="P5">
        <v>2</v>
      </c>
      <c r="Q5">
        <v>1.1750247181581401</v>
      </c>
      <c r="R5" t="str">
        <f t="shared" si="1"/>
        <v>pass</v>
      </c>
      <c r="T5" t="e">
        <f t="shared" si="2"/>
        <v>#NUM!</v>
      </c>
    </row>
    <row r="6" spans="1:21">
      <c r="A6">
        <v>23.799936679999998</v>
      </c>
      <c r="B6" t="s">
        <v>4</v>
      </c>
      <c r="C6">
        <v>60</v>
      </c>
      <c r="D6">
        <v>4</v>
      </c>
      <c r="F6">
        <v>1</v>
      </c>
      <c r="H6">
        <v>5.8123634484751197</v>
      </c>
      <c r="I6">
        <v>2.4024481676990801</v>
      </c>
      <c r="J6">
        <v>24.904353535877497</v>
      </c>
      <c r="L6" t="str">
        <f t="shared" si="0"/>
        <v>normal pipe image</v>
      </c>
      <c r="M6">
        <v>100</v>
      </c>
      <c r="N6">
        <v>49</v>
      </c>
      <c r="P6">
        <v>2</v>
      </c>
      <c r="Q6">
        <v>4.0154822670969406</v>
      </c>
      <c r="R6" t="str">
        <f t="shared" si="1"/>
        <v>pass</v>
      </c>
      <c r="T6" t="e">
        <f t="shared" si="2"/>
        <v>#NUM!</v>
      </c>
    </row>
    <row r="7" spans="1:21">
      <c r="A7">
        <v>33.68237491</v>
      </c>
      <c r="B7" t="s">
        <v>4</v>
      </c>
      <c r="C7">
        <v>60</v>
      </c>
      <c r="D7">
        <v>5</v>
      </c>
      <c r="F7">
        <v>1</v>
      </c>
      <c r="H7">
        <v>5.7425843501320202</v>
      </c>
      <c r="I7">
        <v>2.4185418178336899</v>
      </c>
      <c r="J7">
        <v>24.206562552446599</v>
      </c>
      <c r="L7" t="str">
        <f t="shared" si="0"/>
        <v>normal pipe image</v>
      </c>
      <c r="M7">
        <v>100</v>
      </c>
      <c r="N7">
        <v>51</v>
      </c>
      <c r="P7">
        <v>2</v>
      </c>
      <c r="Q7">
        <v>-2.5288487126108903</v>
      </c>
      <c r="R7" t="str">
        <f t="shared" si="1"/>
        <v>pass</v>
      </c>
      <c r="T7" t="e">
        <f t="shared" si="2"/>
        <v>#NUM!</v>
      </c>
    </row>
    <row r="8" spans="1:21">
      <c r="A8">
        <v>33.198942279999997</v>
      </c>
      <c r="B8" t="s">
        <v>4</v>
      </c>
      <c r="C8">
        <v>60</v>
      </c>
      <c r="D8">
        <v>6</v>
      </c>
      <c r="F8">
        <v>1</v>
      </c>
      <c r="H8">
        <v>5.0714342355535598</v>
      </c>
      <c r="I8">
        <v>3.7654234628780801</v>
      </c>
      <c r="J8">
        <v>17.4950614066619</v>
      </c>
      <c r="L8" t="str">
        <f t="shared" si="0"/>
        <v>normal pipe image</v>
      </c>
      <c r="M8">
        <v>100</v>
      </c>
      <c r="N8">
        <v>53</v>
      </c>
      <c r="P8">
        <v>2</v>
      </c>
      <c r="Q8">
        <v>0.82290728943297309</v>
      </c>
      <c r="R8" t="str">
        <f t="shared" si="1"/>
        <v>pass</v>
      </c>
      <c r="T8" t="e">
        <f t="shared" si="2"/>
        <v>#NUM!</v>
      </c>
    </row>
    <row r="9" spans="1:21">
      <c r="A9">
        <v>27.1030163</v>
      </c>
      <c r="B9" t="s">
        <v>4</v>
      </c>
      <c r="C9">
        <v>60</v>
      </c>
      <c r="D9">
        <v>7</v>
      </c>
      <c r="F9">
        <v>1</v>
      </c>
      <c r="H9">
        <v>5.6059690694498503</v>
      </c>
      <c r="I9">
        <v>2.6293026675740401</v>
      </c>
      <c r="J9">
        <v>22.8404097456249</v>
      </c>
      <c r="L9" t="str">
        <f t="shared" si="0"/>
        <v>normal pipe image</v>
      </c>
      <c r="M9">
        <v>100</v>
      </c>
      <c r="N9">
        <v>54</v>
      </c>
      <c r="P9">
        <v>2</v>
      </c>
      <c r="Q9">
        <v>2.4682964135211298</v>
      </c>
      <c r="R9" t="str">
        <f t="shared" si="1"/>
        <v>pass</v>
      </c>
      <c r="T9" t="e">
        <f t="shared" si="2"/>
        <v>#NUM!</v>
      </c>
    </row>
    <row r="10" spans="1:21">
      <c r="A10">
        <v>30.814649679999999</v>
      </c>
      <c r="B10" t="s">
        <v>4</v>
      </c>
      <c r="C10">
        <v>60</v>
      </c>
      <c r="D10">
        <v>8</v>
      </c>
      <c r="F10">
        <v>1</v>
      </c>
      <c r="H10">
        <v>5.3509913570063201</v>
      </c>
      <c r="I10">
        <v>3.1628675362932102</v>
      </c>
      <c r="J10">
        <v>20.290632621189598</v>
      </c>
      <c r="L10" t="str">
        <f t="shared" si="0"/>
        <v>normal pipe image</v>
      </c>
      <c r="M10">
        <v>100</v>
      </c>
      <c r="N10">
        <v>55</v>
      </c>
      <c r="P10">
        <v>2</v>
      </c>
      <c r="Q10">
        <v>1.3070156932503099</v>
      </c>
      <c r="R10" t="str">
        <f t="shared" si="1"/>
        <v>pass</v>
      </c>
      <c r="T10" t="e">
        <f t="shared" si="2"/>
        <v>#NUM!</v>
      </c>
    </row>
    <row r="11" spans="1:21">
      <c r="A11">
        <v>29.89208318</v>
      </c>
      <c r="B11" t="s">
        <v>4</v>
      </c>
      <c r="C11">
        <v>60</v>
      </c>
      <c r="D11">
        <v>9</v>
      </c>
      <c r="F11">
        <v>1</v>
      </c>
      <c r="H11">
        <v>4.6301491758997297</v>
      </c>
      <c r="I11">
        <v>4.5143404351510696</v>
      </c>
      <c r="J11">
        <v>13.082210810123701</v>
      </c>
      <c r="L11" t="str">
        <f t="shared" si="0"/>
        <v>normal pipe image</v>
      </c>
      <c r="M11">
        <v>100</v>
      </c>
      <c r="N11">
        <v>57</v>
      </c>
      <c r="P11">
        <v>2</v>
      </c>
      <c r="Q11">
        <v>1.55947868953875</v>
      </c>
      <c r="R11" t="str">
        <f t="shared" si="1"/>
        <v>pass</v>
      </c>
      <c r="T11" t="e">
        <f t="shared" si="2"/>
        <v>#NUM!</v>
      </c>
    </row>
    <row r="12" spans="1:21">
      <c r="A12">
        <v>29.987760040000001</v>
      </c>
      <c r="B12" t="s">
        <v>4</v>
      </c>
      <c r="C12">
        <v>60</v>
      </c>
      <c r="D12">
        <v>10</v>
      </c>
      <c r="F12">
        <v>1</v>
      </c>
      <c r="H12">
        <v>5.0119889496588099</v>
      </c>
      <c r="I12">
        <v>3.9455075985922399</v>
      </c>
      <c r="J12">
        <v>16.900608547714501</v>
      </c>
      <c r="L12" t="str">
        <f t="shared" si="0"/>
        <v>normal pipe image</v>
      </c>
      <c r="M12">
        <v>100</v>
      </c>
      <c r="N12">
        <v>58</v>
      </c>
      <c r="P12">
        <v>2</v>
      </c>
      <c r="Q12">
        <v>-1.9740780645934599</v>
      </c>
      <c r="R12" t="str">
        <f t="shared" si="1"/>
        <v>pass</v>
      </c>
      <c r="T12" t="e">
        <f t="shared" si="2"/>
        <v>#NUM!</v>
      </c>
    </row>
    <row r="13" spans="1:21">
      <c r="A13">
        <v>28.49064508</v>
      </c>
      <c r="B13" t="s">
        <v>4</v>
      </c>
      <c r="C13">
        <v>60</v>
      </c>
      <c r="D13">
        <v>11</v>
      </c>
      <c r="F13">
        <v>1</v>
      </c>
      <c r="H13">
        <v>4.6474709539886199</v>
      </c>
      <c r="I13">
        <v>4.4046318312959096</v>
      </c>
      <c r="J13">
        <v>13.2554285910125</v>
      </c>
      <c r="L13" t="str">
        <f t="shared" si="0"/>
        <v>normal pipe image</v>
      </c>
      <c r="M13">
        <v>100</v>
      </c>
      <c r="N13">
        <v>59</v>
      </c>
      <c r="P13">
        <v>2</v>
      </c>
      <c r="Q13">
        <v>-5.7104406197065201</v>
      </c>
      <c r="R13" t="str">
        <f t="shared" si="1"/>
        <v>pass</v>
      </c>
      <c r="T13" t="e">
        <f t="shared" si="2"/>
        <v>#NUM!</v>
      </c>
    </row>
    <row r="14" spans="1:21">
      <c r="A14">
        <v>28.811049990000001</v>
      </c>
      <c r="B14" t="s">
        <v>4</v>
      </c>
      <c r="C14">
        <v>60</v>
      </c>
      <c r="D14">
        <v>12</v>
      </c>
      <c r="F14">
        <v>1</v>
      </c>
      <c r="H14">
        <v>4.8146197290536801</v>
      </c>
      <c r="I14">
        <v>4.0924607040214402</v>
      </c>
      <c r="J14">
        <v>14.926916341663201</v>
      </c>
      <c r="L14" t="str">
        <f t="shared" si="0"/>
        <v>normal pipe image</v>
      </c>
      <c r="M14">
        <v>100</v>
      </c>
      <c r="N14">
        <v>60</v>
      </c>
      <c r="P14">
        <v>2</v>
      </c>
      <c r="Q14">
        <v>-3.6088322236318198</v>
      </c>
      <c r="R14" t="str">
        <f t="shared" si="1"/>
        <v>pass</v>
      </c>
      <c r="T14" t="e">
        <f t="shared" si="2"/>
        <v>#NUM!</v>
      </c>
    </row>
    <row r="15" spans="1:21">
      <c r="A15">
        <v>27.451322000000001</v>
      </c>
      <c r="B15" t="s">
        <v>4</v>
      </c>
      <c r="C15">
        <v>60</v>
      </c>
      <c r="D15">
        <v>13</v>
      </c>
      <c r="F15">
        <v>1</v>
      </c>
      <c r="H15">
        <v>4.79136715567574</v>
      </c>
      <c r="I15">
        <v>4.1306467417089099</v>
      </c>
      <c r="J15">
        <v>14.6943906078838</v>
      </c>
      <c r="L15" t="str">
        <f t="shared" si="0"/>
        <v>normal pipe image</v>
      </c>
      <c r="M15">
        <v>100</v>
      </c>
      <c r="N15">
        <v>61</v>
      </c>
      <c r="P15">
        <v>2</v>
      </c>
      <c r="Q15">
        <v>1.3606420121891198</v>
      </c>
      <c r="R15" t="str">
        <f t="shared" si="1"/>
        <v>pass</v>
      </c>
      <c r="T15" t="e">
        <f t="shared" si="2"/>
        <v>#NUM!</v>
      </c>
    </row>
    <row r="16" spans="1:21">
      <c r="A16">
        <v>28.588719789999999</v>
      </c>
      <c r="B16" t="s">
        <v>4</v>
      </c>
      <c r="C16">
        <v>60</v>
      </c>
      <c r="D16">
        <v>14</v>
      </c>
      <c r="F16">
        <v>1</v>
      </c>
      <c r="H16">
        <v>4.79260169108887</v>
      </c>
      <c r="I16">
        <v>4.2791630307509596</v>
      </c>
      <c r="J16">
        <v>14.706735962015099</v>
      </c>
      <c r="L16" t="str">
        <f t="shared" si="0"/>
        <v>normal pipe image</v>
      </c>
      <c r="M16">
        <v>100</v>
      </c>
      <c r="N16">
        <v>62</v>
      </c>
      <c r="P16">
        <v>2</v>
      </c>
      <c r="Q16">
        <v>-1.3751846232356</v>
      </c>
      <c r="R16" t="str">
        <f t="shared" si="1"/>
        <v>pass</v>
      </c>
      <c r="T16" t="e">
        <f t="shared" si="2"/>
        <v>#NUM!</v>
      </c>
    </row>
    <row r="17" spans="1:20">
      <c r="A17">
        <v>27.32304255</v>
      </c>
      <c r="B17" t="s">
        <v>4</v>
      </c>
      <c r="C17">
        <v>60</v>
      </c>
      <c r="D17">
        <v>15</v>
      </c>
      <c r="F17">
        <v>1</v>
      </c>
      <c r="H17">
        <v>4.9639986781287204</v>
      </c>
      <c r="I17">
        <v>3.75622784112509</v>
      </c>
      <c r="J17">
        <v>16.420705832413599</v>
      </c>
      <c r="L17" t="str">
        <f t="shared" si="0"/>
        <v>normal pipe image</v>
      </c>
      <c r="M17">
        <v>100</v>
      </c>
      <c r="N17">
        <v>63</v>
      </c>
      <c r="P17">
        <v>2</v>
      </c>
      <c r="Q17">
        <v>-0.39208502696000103</v>
      </c>
      <c r="R17" t="str">
        <f t="shared" si="1"/>
        <v>pass</v>
      </c>
      <c r="T17" t="e">
        <f t="shared" si="2"/>
        <v>#NUM!</v>
      </c>
    </row>
    <row r="18" spans="1:20">
      <c r="A18">
        <v>28.317874809999999</v>
      </c>
      <c r="B18" t="s">
        <v>4</v>
      </c>
      <c r="C18">
        <v>60</v>
      </c>
      <c r="D18">
        <v>16</v>
      </c>
      <c r="F18">
        <v>1</v>
      </c>
      <c r="H18">
        <v>4.8424977931787598</v>
      </c>
      <c r="I18">
        <v>4.1685185476282802</v>
      </c>
      <c r="J18">
        <v>15.205696982914001</v>
      </c>
      <c r="L18" t="str">
        <f t="shared" si="0"/>
        <v>normal pipe image</v>
      </c>
      <c r="M18">
        <v>100</v>
      </c>
      <c r="N18">
        <v>64</v>
      </c>
      <c r="P18">
        <v>2</v>
      </c>
      <c r="Q18">
        <v>-4.4774809564577698</v>
      </c>
      <c r="R18" t="str">
        <f t="shared" si="1"/>
        <v>pass</v>
      </c>
      <c r="T18" t="e">
        <f t="shared" si="2"/>
        <v>#NUM!</v>
      </c>
    </row>
    <row r="19" spans="1:20">
      <c r="A19">
        <v>27.583801749999999</v>
      </c>
      <c r="B19" t="s">
        <v>4</v>
      </c>
      <c r="C19">
        <v>60</v>
      </c>
      <c r="D19">
        <v>17</v>
      </c>
      <c r="F19">
        <v>1</v>
      </c>
      <c r="H19">
        <v>4.8910666291909202</v>
      </c>
      <c r="I19">
        <v>3.90511711999731</v>
      </c>
      <c r="J19">
        <v>15.6913853430356</v>
      </c>
      <c r="L19" t="str">
        <f t="shared" si="0"/>
        <v>normal pipe image</v>
      </c>
      <c r="M19">
        <v>100</v>
      </c>
      <c r="N19">
        <v>65</v>
      </c>
      <c r="P19">
        <v>2</v>
      </c>
      <c r="Q19">
        <v>-7.3360410852332292</v>
      </c>
      <c r="R19" t="str">
        <f t="shared" si="1"/>
        <v>pass</v>
      </c>
      <c r="T19" t="e">
        <f t="shared" si="2"/>
        <v>#NUM!</v>
      </c>
    </row>
    <row r="20" spans="1:20">
      <c r="A20">
        <v>28.047588210000001</v>
      </c>
      <c r="B20" t="s">
        <v>4</v>
      </c>
      <c r="C20">
        <v>60</v>
      </c>
      <c r="D20">
        <v>18</v>
      </c>
      <c r="F20">
        <v>1</v>
      </c>
      <c r="H20">
        <v>4.8991254506508604</v>
      </c>
      <c r="I20">
        <v>4.1094406851952403</v>
      </c>
      <c r="J20">
        <v>15.771973557634999</v>
      </c>
      <c r="L20" t="str">
        <f t="shared" si="0"/>
        <v>normal pipe image</v>
      </c>
      <c r="M20">
        <v>100</v>
      </c>
      <c r="N20">
        <v>66</v>
      </c>
      <c r="P20">
        <v>2</v>
      </c>
      <c r="Q20">
        <v>-8.706878152220451</v>
      </c>
      <c r="R20" t="str">
        <f t="shared" si="1"/>
        <v>pass</v>
      </c>
      <c r="T20" t="e">
        <f t="shared" si="2"/>
        <v>#NUM!</v>
      </c>
    </row>
    <row r="21" spans="1:20">
      <c r="A21">
        <v>18.056098469999998</v>
      </c>
      <c r="B21" t="s">
        <v>4</v>
      </c>
      <c r="C21">
        <v>60</v>
      </c>
      <c r="D21">
        <v>19</v>
      </c>
      <c r="F21">
        <v>1</v>
      </c>
      <c r="H21">
        <v>5.5058501255324703</v>
      </c>
      <c r="I21">
        <v>2.6031157021733602</v>
      </c>
      <c r="J21">
        <v>21.8392203064511</v>
      </c>
      <c r="L21" t="str">
        <f t="shared" si="0"/>
        <v>normal pipe image</v>
      </c>
      <c r="M21">
        <v>100</v>
      </c>
      <c r="N21">
        <v>67</v>
      </c>
      <c r="P21">
        <v>2</v>
      </c>
      <c r="Q21">
        <v>-7.7095005324982795</v>
      </c>
      <c r="R21" t="str">
        <f t="shared" si="1"/>
        <v>pass</v>
      </c>
      <c r="T21" t="e">
        <f t="shared" si="2"/>
        <v>#NUM!</v>
      </c>
    </row>
    <row r="22" spans="1:20">
      <c r="A22">
        <v>15.61367207</v>
      </c>
      <c r="B22" t="s">
        <v>4</v>
      </c>
      <c r="C22">
        <v>60</v>
      </c>
      <c r="D22">
        <v>20</v>
      </c>
      <c r="F22">
        <v>1</v>
      </c>
      <c r="H22">
        <v>4.9062626426940099</v>
      </c>
      <c r="I22">
        <v>3.9344712071243499</v>
      </c>
      <c r="J22">
        <v>15.8433454780664</v>
      </c>
      <c r="L22" t="str">
        <f t="shared" si="0"/>
        <v>normal pipe image</v>
      </c>
      <c r="M22">
        <v>100</v>
      </c>
      <c r="N22">
        <v>68</v>
      </c>
      <c r="P22">
        <v>2</v>
      </c>
      <c r="Q22">
        <v>-6.3169619505830301</v>
      </c>
      <c r="R22" t="str">
        <f t="shared" si="1"/>
        <v>pass</v>
      </c>
      <c r="T22" t="e">
        <f t="shared" si="2"/>
        <v>#NUM!</v>
      </c>
    </row>
    <row r="23" spans="1:20">
      <c r="A23">
        <v>16.33187599</v>
      </c>
      <c r="B23" t="s">
        <v>4</v>
      </c>
      <c r="C23">
        <v>60</v>
      </c>
      <c r="D23">
        <v>21</v>
      </c>
      <c r="F23">
        <v>1</v>
      </c>
      <c r="H23">
        <v>4.7726891672220599</v>
      </c>
      <c r="I23">
        <v>4.2100852698645896</v>
      </c>
      <c r="J23">
        <v>14.507610723347</v>
      </c>
      <c r="L23" t="str">
        <f t="shared" si="0"/>
        <v>normal pipe image</v>
      </c>
      <c r="M23">
        <v>100</v>
      </c>
      <c r="N23">
        <v>69</v>
      </c>
      <c r="P23">
        <v>2</v>
      </c>
      <c r="Q23">
        <v>-1.0415228305817401</v>
      </c>
      <c r="R23" t="str">
        <f t="shared" si="1"/>
        <v>pass</v>
      </c>
      <c r="T23" t="e">
        <f t="shared" si="2"/>
        <v>#NUM!</v>
      </c>
    </row>
    <row r="24" spans="1:20">
      <c r="A24">
        <v>25.010918830000001</v>
      </c>
      <c r="B24" t="s">
        <v>4</v>
      </c>
      <c r="C24">
        <v>60</v>
      </c>
      <c r="D24">
        <v>22</v>
      </c>
      <c r="F24">
        <v>1</v>
      </c>
      <c r="H24">
        <v>4.7207572660654202</v>
      </c>
      <c r="I24">
        <v>4.2335323470823099</v>
      </c>
      <c r="J24">
        <v>13.988291711780599</v>
      </c>
      <c r="L24" t="str">
        <f t="shared" si="0"/>
        <v>normal pipe image</v>
      </c>
      <c r="M24">
        <v>120</v>
      </c>
      <c r="N24">
        <v>38</v>
      </c>
      <c r="P24">
        <v>2</v>
      </c>
      <c r="Q24">
        <v>11.746749750390199</v>
      </c>
      <c r="R24" t="str">
        <f t="shared" si="1"/>
        <v>pass</v>
      </c>
      <c r="T24" t="e">
        <f t="shared" si="2"/>
        <v>#NUM!</v>
      </c>
    </row>
    <row r="25" spans="1:20">
      <c r="A25">
        <v>17.838169990000001</v>
      </c>
      <c r="B25" t="s">
        <v>4</v>
      </c>
      <c r="C25">
        <v>60</v>
      </c>
      <c r="D25">
        <v>23</v>
      </c>
      <c r="F25">
        <v>1</v>
      </c>
      <c r="H25">
        <v>5.3260990457470303</v>
      </c>
      <c r="I25">
        <v>2.9930275220051801</v>
      </c>
      <c r="J25">
        <v>20.0417095085967</v>
      </c>
      <c r="L25" t="s">
        <v>5</v>
      </c>
      <c r="M25">
        <v>120</v>
      </c>
      <c r="N25">
        <v>44</v>
      </c>
      <c r="P25">
        <v>2</v>
      </c>
      <c r="Q25">
        <v>14.427882249808201</v>
      </c>
      <c r="R25" t="str">
        <f t="shared" si="1"/>
        <v>pass</v>
      </c>
      <c r="T25" t="e">
        <f t="shared" si="2"/>
        <v>#NUM!</v>
      </c>
    </row>
    <row r="26" spans="1:20">
      <c r="A26">
        <v>16.570950799999999</v>
      </c>
      <c r="B26" t="s">
        <v>4</v>
      </c>
      <c r="C26">
        <v>60</v>
      </c>
      <c r="D26">
        <v>24</v>
      </c>
      <c r="F26">
        <v>1</v>
      </c>
      <c r="H26">
        <v>5.3453499377259703</v>
      </c>
      <c r="I26">
        <v>3.0758385527049499</v>
      </c>
      <c r="J26">
        <v>20.2342184283861</v>
      </c>
      <c r="L26" t="str">
        <f t="shared" si="0"/>
        <v>normal pipe image</v>
      </c>
      <c r="M26">
        <v>120</v>
      </c>
      <c r="N26">
        <v>45</v>
      </c>
      <c r="P26">
        <v>2</v>
      </c>
      <c r="Q26">
        <v>-7.410348376466E-2</v>
      </c>
      <c r="R26" t="str">
        <f t="shared" si="1"/>
        <v>pass</v>
      </c>
      <c r="T26" t="e">
        <f t="shared" si="2"/>
        <v>#NUM!</v>
      </c>
    </row>
    <row r="27" spans="1:20">
      <c r="A27">
        <v>38.180936520000003</v>
      </c>
      <c r="B27" t="s">
        <v>4</v>
      </c>
      <c r="C27">
        <v>100</v>
      </c>
      <c r="D27">
        <v>0</v>
      </c>
      <c r="F27">
        <v>1</v>
      </c>
      <c r="H27">
        <v>5.1844778070945301</v>
      </c>
      <c r="I27">
        <v>3.6606669999184902</v>
      </c>
      <c r="J27">
        <v>18.6254971220717</v>
      </c>
      <c r="L27" t="str">
        <f t="shared" si="0"/>
        <v>normal pipe image</v>
      </c>
      <c r="M27">
        <v>120</v>
      </c>
      <c r="N27">
        <v>47</v>
      </c>
      <c r="P27">
        <v>2</v>
      </c>
      <c r="Q27">
        <v>8.5066813138717912</v>
      </c>
      <c r="R27" t="str">
        <f t="shared" si="1"/>
        <v>pass</v>
      </c>
      <c r="T27" t="e">
        <f t="shared" si="2"/>
        <v>#NUM!</v>
      </c>
    </row>
    <row r="28" spans="1:20">
      <c r="A28">
        <v>40.642205349999998</v>
      </c>
      <c r="B28" t="s">
        <v>4</v>
      </c>
      <c r="C28">
        <v>100</v>
      </c>
      <c r="D28">
        <v>1</v>
      </c>
      <c r="F28">
        <v>1</v>
      </c>
      <c r="H28">
        <v>5.1562368814883897</v>
      </c>
      <c r="I28">
        <v>3.60768693306458</v>
      </c>
      <c r="J28">
        <v>18.343087866010301</v>
      </c>
      <c r="L28" t="str">
        <f t="shared" si="0"/>
        <v>normal pipe image</v>
      </c>
      <c r="M28">
        <v>120</v>
      </c>
      <c r="N28">
        <v>48</v>
      </c>
      <c r="P28">
        <v>2</v>
      </c>
      <c r="Q28">
        <v>7.3077965669924296</v>
      </c>
      <c r="R28" t="str">
        <f t="shared" si="1"/>
        <v>pass</v>
      </c>
      <c r="T28" t="e">
        <f t="shared" si="2"/>
        <v>#NUM!</v>
      </c>
    </row>
    <row r="29" spans="1:20">
      <c r="A29">
        <v>37.853418169999998</v>
      </c>
      <c r="B29" t="s">
        <v>4</v>
      </c>
      <c r="C29">
        <v>100</v>
      </c>
      <c r="D29">
        <v>2</v>
      </c>
      <c r="F29">
        <v>1</v>
      </c>
      <c r="H29">
        <v>5.2797525393243596</v>
      </c>
      <c r="I29">
        <v>3.5038694258064602</v>
      </c>
      <c r="J29">
        <v>19.57824444437</v>
      </c>
      <c r="L29" t="str">
        <f t="shared" si="0"/>
        <v>normal pipe image</v>
      </c>
      <c r="M29">
        <v>120</v>
      </c>
      <c r="N29">
        <v>50</v>
      </c>
      <c r="P29">
        <v>1</v>
      </c>
      <c r="Q29">
        <v>8.6608213405622703</v>
      </c>
      <c r="R29" t="str">
        <f t="shared" si="1"/>
        <v>pass</v>
      </c>
      <c r="T29" t="e">
        <f t="shared" si="2"/>
        <v>#NUM!</v>
      </c>
    </row>
    <row r="30" spans="1:20">
      <c r="A30">
        <v>39.586643129999999</v>
      </c>
      <c r="B30" t="s">
        <v>4</v>
      </c>
      <c r="C30">
        <v>100</v>
      </c>
      <c r="D30">
        <v>3</v>
      </c>
      <c r="F30">
        <v>1</v>
      </c>
      <c r="H30">
        <v>5.1159510121030198</v>
      </c>
      <c r="I30">
        <v>3.8006926494059599</v>
      </c>
      <c r="J30">
        <v>17.940229172156599</v>
      </c>
      <c r="L30" t="str">
        <f t="shared" si="0"/>
        <v>normal pipe image</v>
      </c>
      <c r="M30">
        <v>120</v>
      </c>
      <c r="N30">
        <v>53</v>
      </c>
      <c r="P30">
        <v>2</v>
      </c>
      <c r="Q30">
        <v>9.8964747479604203</v>
      </c>
      <c r="R30" t="str">
        <f t="shared" si="1"/>
        <v>pass</v>
      </c>
      <c r="T30" t="e">
        <f t="shared" si="2"/>
        <v>#NUM!</v>
      </c>
    </row>
    <row r="31" spans="1:20">
      <c r="A31">
        <v>37.415118759999999</v>
      </c>
      <c r="B31" t="s">
        <v>4</v>
      </c>
      <c r="C31">
        <v>100</v>
      </c>
      <c r="D31">
        <v>4</v>
      </c>
      <c r="F31">
        <v>1</v>
      </c>
      <c r="H31">
        <v>5.1391361823160597</v>
      </c>
      <c r="I31">
        <v>3.6829676135420799</v>
      </c>
      <c r="J31">
        <v>18.172080874286998</v>
      </c>
      <c r="L31" t="str">
        <f t="shared" si="0"/>
        <v>normal pipe image</v>
      </c>
      <c r="M31">
        <v>120</v>
      </c>
      <c r="N31">
        <v>54</v>
      </c>
      <c r="P31">
        <v>2</v>
      </c>
      <c r="Q31">
        <v>5.8403458552691001</v>
      </c>
      <c r="R31" t="str">
        <f t="shared" si="1"/>
        <v>pass</v>
      </c>
      <c r="T31" t="e">
        <f t="shared" si="2"/>
        <v>#NUM!</v>
      </c>
    </row>
    <row r="32" spans="1:20">
      <c r="A32">
        <v>36.271050289999998</v>
      </c>
      <c r="B32" t="s">
        <v>4</v>
      </c>
      <c r="C32">
        <v>100</v>
      </c>
      <c r="D32">
        <v>5</v>
      </c>
      <c r="F32">
        <v>1</v>
      </c>
      <c r="H32">
        <v>5.0748145191056802</v>
      </c>
      <c r="I32">
        <v>3.8876652588384202</v>
      </c>
      <c r="J32">
        <v>17.5288642421832</v>
      </c>
      <c r="L32" t="str">
        <f t="shared" si="0"/>
        <v>normal pipe image</v>
      </c>
      <c r="M32">
        <v>120</v>
      </c>
      <c r="N32">
        <v>56</v>
      </c>
      <c r="P32">
        <v>2</v>
      </c>
      <c r="Q32">
        <v>1.43848087268444</v>
      </c>
      <c r="R32" t="str">
        <f t="shared" si="1"/>
        <v>pass</v>
      </c>
      <c r="T32" t="e">
        <f t="shared" si="2"/>
        <v>#NUM!</v>
      </c>
    </row>
    <row r="33" spans="1:20">
      <c r="A33">
        <v>36.835896720000001</v>
      </c>
      <c r="B33" t="s">
        <v>4</v>
      </c>
      <c r="C33">
        <v>100</v>
      </c>
      <c r="D33">
        <v>6</v>
      </c>
      <c r="F33">
        <v>1</v>
      </c>
      <c r="H33">
        <v>4.9129639981795297</v>
      </c>
      <c r="I33">
        <v>4.1623041022131799</v>
      </c>
      <c r="J33">
        <v>15.910359032921701</v>
      </c>
      <c r="L33" t="str">
        <f t="shared" si="0"/>
        <v>normal pipe image</v>
      </c>
      <c r="M33">
        <v>120</v>
      </c>
      <c r="N33">
        <v>58</v>
      </c>
      <c r="P33">
        <v>2</v>
      </c>
      <c r="Q33">
        <v>12.095536153216401</v>
      </c>
      <c r="R33" t="str">
        <f t="shared" si="1"/>
        <v>pass</v>
      </c>
      <c r="T33" t="e">
        <f t="shared" si="2"/>
        <v>#NUM!</v>
      </c>
    </row>
    <row r="34" spans="1:20">
      <c r="A34">
        <v>31.15893861</v>
      </c>
      <c r="B34" t="s">
        <v>4</v>
      </c>
      <c r="C34">
        <v>100</v>
      </c>
      <c r="D34">
        <v>7</v>
      </c>
      <c r="F34">
        <v>1</v>
      </c>
      <c r="H34">
        <v>6.1957538582113401</v>
      </c>
      <c r="I34">
        <v>1.90091753371162</v>
      </c>
      <c r="J34">
        <v>28.738257633239801</v>
      </c>
      <c r="L34" t="str">
        <f t="shared" si="0"/>
        <v>normal pipe image</v>
      </c>
      <c r="M34">
        <v>120</v>
      </c>
      <c r="N34">
        <v>62</v>
      </c>
      <c r="P34">
        <v>2</v>
      </c>
      <c r="Q34">
        <v>7.6417965355170692</v>
      </c>
      <c r="R34" t="str">
        <f t="shared" si="1"/>
        <v>pass</v>
      </c>
      <c r="T34" t="e">
        <f t="shared" si="2"/>
        <v>#NUM!</v>
      </c>
    </row>
    <row r="35" spans="1:20">
      <c r="A35">
        <v>36.595671609999997</v>
      </c>
      <c r="B35" t="s">
        <v>4</v>
      </c>
      <c r="C35">
        <v>100</v>
      </c>
      <c r="D35">
        <v>8</v>
      </c>
      <c r="F35">
        <v>1</v>
      </c>
      <c r="H35">
        <v>4.77598348620882</v>
      </c>
      <c r="I35">
        <v>4.3937646969415303</v>
      </c>
      <c r="J35">
        <v>14.5405539132146</v>
      </c>
      <c r="L35" t="str">
        <f t="shared" si="0"/>
        <v>normal pipe image</v>
      </c>
      <c r="M35">
        <v>120</v>
      </c>
      <c r="N35">
        <v>63</v>
      </c>
      <c r="P35">
        <v>2</v>
      </c>
      <c r="Q35">
        <v>8.449196481674921</v>
      </c>
      <c r="R35" t="str">
        <f t="shared" si="1"/>
        <v>pass</v>
      </c>
      <c r="T35" t="e">
        <f t="shared" si="2"/>
        <v>#NUM!</v>
      </c>
    </row>
    <row r="36" spans="1:20">
      <c r="A36">
        <v>26.299787999999999</v>
      </c>
      <c r="B36" t="s">
        <v>4</v>
      </c>
      <c r="C36">
        <v>100</v>
      </c>
      <c r="D36">
        <v>9</v>
      </c>
      <c r="F36">
        <v>1</v>
      </c>
      <c r="H36">
        <v>6.0835910694043704</v>
      </c>
      <c r="I36">
        <v>1.9374507688998199</v>
      </c>
      <c r="J36">
        <v>27.616629745170098</v>
      </c>
      <c r="L36" t="str">
        <f t="shared" si="0"/>
        <v>normal pipe image</v>
      </c>
      <c r="M36">
        <v>120</v>
      </c>
      <c r="N36">
        <v>65</v>
      </c>
      <c r="P36">
        <v>2</v>
      </c>
      <c r="Q36">
        <v>10.450641045390899</v>
      </c>
      <c r="R36" t="str">
        <f t="shared" si="1"/>
        <v>pass</v>
      </c>
      <c r="T36" t="e">
        <f t="shared" si="2"/>
        <v>#NUM!</v>
      </c>
    </row>
    <row r="37" spans="1:20">
      <c r="A37">
        <v>40.156073390000003</v>
      </c>
      <c r="B37" t="s">
        <v>4</v>
      </c>
      <c r="C37">
        <v>100</v>
      </c>
      <c r="D37">
        <v>10</v>
      </c>
      <c r="F37">
        <v>1</v>
      </c>
      <c r="H37">
        <v>4.9280853407334497</v>
      </c>
      <c r="I37">
        <v>3.94015366404629</v>
      </c>
      <c r="J37">
        <v>16.061572458460901</v>
      </c>
      <c r="L37" t="str">
        <f t="shared" si="0"/>
        <v>normal pipe image</v>
      </c>
      <c r="M37">
        <v>120</v>
      </c>
      <c r="N37">
        <v>66</v>
      </c>
      <c r="P37">
        <v>2</v>
      </c>
      <c r="Q37">
        <v>10.4317439065681</v>
      </c>
      <c r="R37" t="str">
        <f t="shared" si="1"/>
        <v>pass</v>
      </c>
      <c r="T37" t="e">
        <f t="shared" si="2"/>
        <v>#NUM!</v>
      </c>
    </row>
    <row r="38" spans="1:20">
      <c r="A38">
        <v>21.79284827</v>
      </c>
      <c r="B38" t="s">
        <v>4</v>
      </c>
      <c r="C38">
        <v>100</v>
      </c>
      <c r="D38">
        <v>11</v>
      </c>
      <c r="F38">
        <v>1</v>
      </c>
      <c r="H38">
        <v>6.3004899239529299</v>
      </c>
      <c r="I38">
        <v>1.7018038025725499</v>
      </c>
      <c r="J38">
        <v>29.785618290655702</v>
      </c>
      <c r="L38" t="str">
        <f t="shared" si="0"/>
        <v>normal pipe image</v>
      </c>
      <c r="M38">
        <v>120</v>
      </c>
      <c r="N38">
        <v>67</v>
      </c>
      <c r="P38">
        <v>2</v>
      </c>
      <c r="Q38">
        <v>7.1200746002722299</v>
      </c>
      <c r="R38" t="str">
        <f t="shared" si="1"/>
        <v>pass</v>
      </c>
      <c r="T38" t="e">
        <f t="shared" si="2"/>
        <v>#NUM!</v>
      </c>
    </row>
    <row r="39" spans="1:20">
      <c r="A39">
        <v>28.745205309999999</v>
      </c>
      <c r="B39" t="s">
        <v>4</v>
      </c>
      <c r="C39">
        <v>100</v>
      </c>
      <c r="D39">
        <v>12</v>
      </c>
      <c r="F39">
        <v>1</v>
      </c>
      <c r="H39">
        <v>4.8973505390860002</v>
      </c>
      <c r="I39">
        <v>4.32650344552078</v>
      </c>
      <c r="J39">
        <v>15.7542244419864</v>
      </c>
      <c r="L39" t="str">
        <f t="shared" si="0"/>
        <v>normal pipe image</v>
      </c>
      <c r="M39">
        <v>120</v>
      </c>
      <c r="N39">
        <v>68</v>
      </c>
      <c r="P39">
        <v>2</v>
      </c>
      <c r="Q39">
        <v>12.843414567314401</v>
      </c>
      <c r="R39" t="str">
        <f t="shared" si="1"/>
        <v>pass</v>
      </c>
      <c r="T39" t="e">
        <f t="shared" si="2"/>
        <v>#NUM!</v>
      </c>
    </row>
    <row r="40" spans="1:20">
      <c r="A40">
        <v>29.846474189999999</v>
      </c>
      <c r="B40" t="s">
        <v>4</v>
      </c>
      <c r="C40">
        <v>100</v>
      </c>
      <c r="D40">
        <v>13</v>
      </c>
      <c r="F40">
        <v>1</v>
      </c>
      <c r="H40">
        <v>5.0569512012976601</v>
      </c>
      <c r="I40">
        <v>4.01995467186146</v>
      </c>
      <c r="J40">
        <v>17.350231064102999</v>
      </c>
      <c r="L40" t="str">
        <f t="shared" si="0"/>
        <v>normal pipe image</v>
      </c>
      <c r="M40">
        <v>120</v>
      </c>
      <c r="N40">
        <v>70</v>
      </c>
      <c r="P40">
        <v>2</v>
      </c>
      <c r="Q40">
        <v>5.8977810405240199</v>
      </c>
      <c r="R40" t="str">
        <f t="shared" si="1"/>
        <v>pass</v>
      </c>
      <c r="T40" t="e">
        <f t="shared" si="2"/>
        <v>#NUM!</v>
      </c>
    </row>
    <row r="41" spans="1:20">
      <c r="A41">
        <v>37.375242210000003</v>
      </c>
      <c r="B41" t="s">
        <v>4</v>
      </c>
      <c r="C41">
        <v>100</v>
      </c>
      <c r="D41">
        <v>14</v>
      </c>
      <c r="F41">
        <v>1</v>
      </c>
      <c r="H41">
        <v>4.3361237279619296</v>
      </c>
      <c r="I41">
        <v>4.9617704837818</v>
      </c>
      <c r="J41">
        <v>10.1419563307457</v>
      </c>
      <c r="L41" t="str">
        <f t="shared" si="0"/>
        <v>normal pipe image</v>
      </c>
      <c r="M41">
        <v>120</v>
      </c>
      <c r="N41">
        <v>71</v>
      </c>
      <c r="P41">
        <v>2</v>
      </c>
      <c r="Q41">
        <v>8.2898292964783291</v>
      </c>
      <c r="R41" t="str">
        <f t="shared" si="1"/>
        <v>pass</v>
      </c>
      <c r="T41" t="e">
        <f t="shared" si="2"/>
        <v>#NUM!</v>
      </c>
    </row>
    <row r="42" spans="1:20">
      <c r="A42">
        <v>32.615215640000002</v>
      </c>
      <c r="B42" t="s">
        <v>4</v>
      </c>
      <c r="C42">
        <v>100</v>
      </c>
      <c r="D42">
        <v>15</v>
      </c>
      <c r="F42">
        <v>1</v>
      </c>
      <c r="H42">
        <v>5.2665961070553804</v>
      </c>
      <c r="I42">
        <v>3.2628240921654701</v>
      </c>
      <c r="J42">
        <v>19.446680121680199</v>
      </c>
      <c r="L42" t="str">
        <f t="shared" si="0"/>
        <v>normal pipe image</v>
      </c>
      <c r="M42">
        <v>120</v>
      </c>
      <c r="N42">
        <v>72</v>
      </c>
      <c r="P42">
        <v>2</v>
      </c>
      <c r="Q42">
        <v>2.5343488171074999</v>
      </c>
      <c r="R42" t="str">
        <f t="shared" si="1"/>
        <v>pass</v>
      </c>
      <c r="T42" t="e">
        <f t="shared" si="2"/>
        <v>#NUM!</v>
      </c>
    </row>
    <row r="43" spans="1:20">
      <c r="A43">
        <v>17.009149050000001</v>
      </c>
      <c r="B43" t="s">
        <v>4</v>
      </c>
      <c r="C43">
        <v>100</v>
      </c>
      <c r="D43">
        <v>16</v>
      </c>
      <c r="F43">
        <v>1</v>
      </c>
      <c r="H43">
        <v>6.1193297116887004</v>
      </c>
      <c r="I43">
        <v>1.8719887126946999</v>
      </c>
      <c r="J43">
        <v>27.9740161680133</v>
      </c>
      <c r="L43" t="str">
        <f t="shared" si="0"/>
        <v>normal pipe image</v>
      </c>
      <c r="M43">
        <v>120</v>
      </c>
      <c r="N43">
        <v>73</v>
      </c>
      <c r="P43">
        <v>2</v>
      </c>
      <c r="Q43">
        <v>8.7934025177431501</v>
      </c>
      <c r="R43" t="str">
        <f t="shared" si="1"/>
        <v>pass</v>
      </c>
      <c r="T43" t="e">
        <f t="shared" si="2"/>
        <v>#NUM!</v>
      </c>
    </row>
    <row r="44" spans="1:20">
      <c r="A44">
        <v>32.047303149999998</v>
      </c>
      <c r="B44" t="s">
        <v>4</v>
      </c>
      <c r="C44">
        <v>100</v>
      </c>
      <c r="D44">
        <v>17</v>
      </c>
      <c r="F44">
        <v>1</v>
      </c>
      <c r="H44">
        <v>5.49210319617743</v>
      </c>
      <c r="I44">
        <v>2.8901761486237101</v>
      </c>
      <c r="J44">
        <v>21.701751012900701</v>
      </c>
      <c r="L44" t="str">
        <f t="shared" si="0"/>
        <v>normal pipe image</v>
      </c>
      <c r="M44">
        <v>120</v>
      </c>
      <c r="N44">
        <v>75</v>
      </c>
      <c r="P44">
        <v>2</v>
      </c>
      <c r="Q44">
        <v>4.4086181236913999</v>
      </c>
      <c r="R44" t="str">
        <f t="shared" si="1"/>
        <v>pass</v>
      </c>
      <c r="T44" t="e">
        <f t="shared" si="2"/>
        <v>#NUM!</v>
      </c>
    </row>
    <row r="45" spans="1:20">
      <c r="A45">
        <v>22.33308572</v>
      </c>
      <c r="B45" t="s">
        <v>4</v>
      </c>
      <c r="C45">
        <v>100</v>
      </c>
      <c r="D45">
        <v>18</v>
      </c>
      <c r="F45">
        <v>1</v>
      </c>
      <c r="H45">
        <v>5.9500650637018202</v>
      </c>
      <c r="I45">
        <v>2.1493710941098998</v>
      </c>
      <c r="J45">
        <v>26.281369688144601</v>
      </c>
      <c r="L45" t="str">
        <f t="shared" si="0"/>
        <v>normal pipe image</v>
      </c>
      <c r="M45">
        <v>120</v>
      </c>
      <c r="N45">
        <v>76</v>
      </c>
      <c r="P45">
        <v>2</v>
      </c>
      <c r="Q45">
        <v>7.3663115730428901</v>
      </c>
      <c r="R45" t="str">
        <f t="shared" si="1"/>
        <v>pass</v>
      </c>
      <c r="T45" t="e">
        <f t="shared" si="2"/>
        <v>#NUM!</v>
      </c>
    </row>
    <row r="46" spans="1:20">
      <c r="A46">
        <v>30.526997569999999</v>
      </c>
      <c r="B46" t="s">
        <v>4</v>
      </c>
      <c r="C46">
        <v>100</v>
      </c>
      <c r="D46">
        <v>19</v>
      </c>
      <c r="F46">
        <v>1</v>
      </c>
      <c r="H46">
        <v>5.3488939046082997</v>
      </c>
      <c r="I46">
        <v>3.27203172732828</v>
      </c>
      <c r="J46">
        <v>20.269658097209401</v>
      </c>
      <c r="L46" t="str">
        <f t="shared" si="0"/>
        <v>normal pipe image</v>
      </c>
      <c r="M46">
        <v>120</v>
      </c>
      <c r="N46">
        <v>79</v>
      </c>
      <c r="P46">
        <v>2</v>
      </c>
      <c r="Q46">
        <v>-1.1743994476249999</v>
      </c>
      <c r="R46" t="str">
        <f t="shared" si="1"/>
        <v>pass</v>
      </c>
      <c r="T46" t="e">
        <f t="shared" si="2"/>
        <v>#NUM!</v>
      </c>
    </row>
    <row r="47" spans="1:20">
      <c r="A47">
        <v>21.654871530000001</v>
      </c>
      <c r="B47" t="s">
        <v>4</v>
      </c>
      <c r="C47">
        <v>100</v>
      </c>
      <c r="D47">
        <v>20</v>
      </c>
      <c r="F47">
        <v>1</v>
      </c>
      <c r="H47">
        <v>6.1335280521312496</v>
      </c>
      <c r="I47">
        <v>1.8819784657844401</v>
      </c>
      <c r="J47">
        <v>28.115999572438898</v>
      </c>
      <c r="L47" t="str">
        <f t="shared" si="0"/>
        <v>normal pipe image</v>
      </c>
      <c r="M47">
        <v>120</v>
      </c>
      <c r="N47">
        <v>80</v>
      </c>
      <c r="P47">
        <v>2</v>
      </c>
      <c r="Q47">
        <v>-3.2155538890755104</v>
      </c>
      <c r="R47" t="str">
        <f t="shared" si="1"/>
        <v>pass</v>
      </c>
      <c r="T47" t="e">
        <f t="shared" si="2"/>
        <v>#NUM!</v>
      </c>
    </row>
    <row r="48" spans="1:20">
      <c r="A48">
        <v>17.536875500000001</v>
      </c>
      <c r="B48" t="s">
        <v>4</v>
      </c>
      <c r="C48">
        <v>100</v>
      </c>
      <c r="D48">
        <v>21</v>
      </c>
      <c r="F48">
        <v>1</v>
      </c>
      <c r="H48">
        <v>5.0279817844728596</v>
      </c>
      <c r="I48">
        <v>3.9619846675622798</v>
      </c>
      <c r="J48">
        <v>17.060536895855002</v>
      </c>
      <c r="L48" t="str">
        <f t="shared" si="0"/>
        <v>normal pipe image</v>
      </c>
      <c r="M48" t="s">
        <v>6</v>
      </c>
      <c r="N48">
        <v>2</v>
      </c>
      <c r="P48">
        <v>2</v>
      </c>
      <c r="Q48">
        <v>12.3051088444463</v>
      </c>
      <c r="R48" t="str">
        <f t="shared" si="1"/>
        <v>pass</v>
      </c>
      <c r="T48" t="e">
        <f t="shared" si="2"/>
        <v>#NUM!</v>
      </c>
    </row>
    <row r="49" spans="1:20">
      <c r="A49">
        <v>21.21276306</v>
      </c>
      <c r="B49" t="s">
        <v>4</v>
      </c>
      <c r="C49">
        <v>100</v>
      </c>
      <c r="D49">
        <v>22</v>
      </c>
      <c r="F49">
        <v>1</v>
      </c>
      <c r="H49">
        <v>5.5222215789001599</v>
      </c>
      <c r="I49">
        <v>3.0506821925316299</v>
      </c>
      <c r="J49">
        <v>22.002934840127999</v>
      </c>
      <c r="L49" t="str">
        <f t="shared" si="0"/>
        <v>normal pipe image</v>
      </c>
      <c r="M49" t="s">
        <v>6</v>
      </c>
      <c r="N49">
        <v>3</v>
      </c>
      <c r="P49">
        <v>2</v>
      </c>
      <c r="Q49">
        <v>2.0236468602592801</v>
      </c>
      <c r="R49" t="str">
        <f t="shared" si="1"/>
        <v>pass</v>
      </c>
      <c r="T49" t="e">
        <f t="shared" si="2"/>
        <v>#NUM!</v>
      </c>
    </row>
    <row r="50" spans="1:20">
      <c r="A50">
        <v>18.415557539999998</v>
      </c>
      <c r="B50" t="s">
        <v>4</v>
      </c>
      <c r="C50">
        <v>100</v>
      </c>
      <c r="D50">
        <v>23</v>
      </c>
      <c r="F50">
        <v>1</v>
      </c>
      <c r="H50">
        <v>5.7985967435933699</v>
      </c>
      <c r="I50">
        <v>2.3970342216725302</v>
      </c>
      <c r="J50">
        <v>24.766686487060099</v>
      </c>
      <c r="L50" t="str">
        <f t="shared" si="0"/>
        <v>normal pipe image</v>
      </c>
      <c r="M50" t="s">
        <v>6</v>
      </c>
      <c r="N50">
        <v>6</v>
      </c>
      <c r="P50">
        <v>2</v>
      </c>
      <c r="Q50">
        <v>9.0759719204334992</v>
      </c>
      <c r="R50" t="str">
        <f t="shared" si="1"/>
        <v>pass</v>
      </c>
      <c r="T50" t="e">
        <f t="shared" si="2"/>
        <v>#NUM!</v>
      </c>
    </row>
    <row r="51" spans="1:20">
      <c r="A51">
        <v>16.849506949999999</v>
      </c>
      <c r="B51" t="s">
        <v>4</v>
      </c>
      <c r="C51">
        <v>100</v>
      </c>
      <c r="D51">
        <v>24</v>
      </c>
      <c r="F51">
        <v>1</v>
      </c>
      <c r="H51">
        <v>5.7560658498057604</v>
      </c>
      <c r="I51">
        <v>2.3714372428993902</v>
      </c>
      <c r="J51">
        <v>24.341377549183999</v>
      </c>
      <c r="L51" t="str">
        <f t="shared" si="0"/>
        <v>normal pipe image</v>
      </c>
      <c r="M51" t="s">
        <v>6</v>
      </c>
      <c r="N51">
        <v>7</v>
      </c>
      <c r="P51">
        <v>2</v>
      </c>
      <c r="Q51">
        <v>4.8752553742078701</v>
      </c>
      <c r="R51" t="str">
        <f t="shared" si="1"/>
        <v>pass</v>
      </c>
      <c r="T51" t="e">
        <f t="shared" si="2"/>
        <v>#NUM!</v>
      </c>
    </row>
    <row r="52" spans="1:20">
      <c r="A52">
        <v>23.006929240000002</v>
      </c>
      <c r="B52" t="s">
        <v>4</v>
      </c>
      <c r="C52">
        <v>100</v>
      </c>
      <c r="D52">
        <v>25</v>
      </c>
      <c r="F52">
        <v>1</v>
      </c>
      <c r="H52">
        <v>5.6872229130257397</v>
      </c>
      <c r="I52">
        <v>2.6398296643189201</v>
      </c>
      <c r="J52">
        <v>23.652948181383799</v>
      </c>
      <c r="L52" t="str">
        <f t="shared" si="0"/>
        <v>normal pipe image</v>
      </c>
      <c r="M52" t="s">
        <v>6</v>
      </c>
      <c r="N52">
        <v>10</v>
      </c>
      <c r="P52">
        <v>2</v>
      </c>
      <c r="Q52">
        <v>2.6531971693698</v>
      </c>
      <c r="R52" t="str">
        <f t="shared" si="1"/>
        <v>pass</v>
      </c>
      <c r="T52" t="e">
        <f t="shared" si="2"/>
        <v>#NUM!</v>
      </c>
    </row>
    <row r="53" spans="1:20">
      <c r="A53">
        <v>30.810671970000001</v>
      </c>
      <c r="B53" t="s">
        <v>4</v>
      </c>
      <c r="C53">
        <v>100</v>
      </c>
      <c r="D53">
        <v>26</v>
      </c>
      <c r="F53">
        <v>1</v>
      </c>
      <c r="H53">
        <v>5.7085081125518702</v>
      </c>
      <c r="I53">
        <v>2.5317279675506299</v>
      </c>
      <c r="J53">
        <v>23.865800176645102</v>
      </c>
      <c r="L53" t="str">
        <f t="shared" si="0"/>
        <v>normal pipe image</v>
      </c>
      <c r="M53" t="s">
        <v>6</v>
      </c>
      <c r="N53">
        <v>11</v>
      </c>
      <c r="P53">
        <v>1</v>
      </c>
      <c r="Q53">
        <v>13.919742205118201</v>
      </c>
      <c r="R53" t="str">
        <f t="shared" si="1"/>
        <v>pass</v>
      </c>
      <c r="T53" t="e">
        <f t="shared" si="2"/>
        <v>#NUM!</v>
      </c>
    </row>
    <row r="54" spans="1:20">
      <c r="A54">
        <v>20.26071267</v>
      </c>
      <c r="B54" t="s">
        <v>4</v>
      </c>
      <c r="C54">
        <v>100</v>
      </c>
      <c r="D54">
        <v>27</v>
      </c>
      <c r="F54">
        <v>1</v>
      </c>
      <c r="H54">
        <v>5.5371241212982296</v>
      </c>
      <c r="I54">
        <v>2.8016926431518301</v>
      </c>
      <c r="J54">
        <v>22.151960264108602</v>
      </c>
      <c r="L54" t="str">
        <f t="shared" si="0"/>
        <v>normal pipe image</v>
      </c>
      <c r="M54" t="s">
        <v>6</v>
      </c>
      <c r="N54">
        <v>12</v>
      </c>
      <c r="P54">
        <v>2</v>
      </c>
      <c r="Q54">
        <v>4.3583253369481705</v>
      </c>
      <c r="R54" t="str">
        <f t="shared" si="1"/>
        <v>pass</v>
      </c>
      <c r="T54" t="e">
        <f t="shared" si="2"/>
        <v>#NUM!</v>
      </c>
    </row>
    <row r="55" spans="1:20">
      <c r="A55">
        <v>25.67770874</v>
      </c>
      <c r="B55" t="s">
        <v>4</v>
      </c>
      <c r="C55">
        <v>100</v>
      </c>
      <c r="D55">
        <v>28</v>
      </c>
      <c r="F55">
        <v>1</v>
      </c>
      <c r="H55">
        <v>5.6738820852231404</v>
      </c>
      <c r="I55">
        <v>2.5736035212575099</v>
      </c>
      <c r="J55">
        <v>23.519539903357803</v>
      </c>
      <c r="L55" t="str">
        <f t="shared" si="0"/>
        <v>normal pipe image</v>
      </c>
      <c r="M55" t="s">
        <v>6</v>
      </c>
      <c r="N55">
        <v>13</v>
      </c>
      <c r="P55">
        <v>1</v>
      </c>
      <c r="Q55">
        <v>13.5001571600479</v>
      </c>
      <c r="R55" t="str">
        <f t="shared" si="1"/>
        <v>pass</v>
      </c>
      <c r="T55" t="e">
        <f t="shared" si="2"/>
        <v>#NUM!</v>
      </c>
    </row>
    <row r="56" spans="1:20">
      <c r="A56">
        <v>28.17954988</v>
      </c>
      <c r="B56" t="s">
        <v>4</v>
      </c>
      <c r="C56">
        <v>100</v>
      </c>
      <c r="D56">
        <v>29</v>
      </c>
      <c r="F56">
        <v>1</v>
      </c>
      <c r="H56">
        <v>5.4607936734915299</v>
      </c>
      <c r="I56">
        <v>2.8392111096798298</v>
      </c>
      <c r="J56">
        <v>21.388655786041703</v>
      </c>
      <c r="L56" t="str">
        <f t="shared" si="0"/>
        <v>normal pipe image</v>
      </c>
      <c r="M56" t="s">
        <v>6</v>
      </c>
      <c r="N56">
        <v>14</v>
      </c>
      <c r="P56">
        <v>2</v>
      </c>
      <c r="Q56">
        <v>-8.3253258346529613</v>
      </c>
      <c r="R56" t="str">
        <f t="shared" si="1"/>
        <v>pass</v>
      </c>
      <c r="T56" t="e">
        <f t="shared" si="2"/>
        <v>#NUM!</v>
      </c>
    </row>
    <row r="57" spans="1:20">
      <c r="A57">
        <v>20.528289749999999</v>
      </c>
      <c r="B57" t="s">
        <v>4</v>
      </c>
      <c r="C57">
        <v>100</v>
      </c>
      <c r="D57">
        <v>30</v>
      </c>
      <c r="F57">
        <v>1</v>
      </c>
      <c r="H57">
        <v>5.5235707647578396</v>
      </c>
      <c r="I57">
        <v>2.7883666804871599</v>
      </c>
      <c r="J57">
        <v>22.016426698704798</v>
      </c>
      <c r="L57" t="str">
        <f t="shared" si="0"/>
        <v>normal pipe image</v>
      </c>
      <c r="M57" t="s">
        <v>6</v>
      </c>
      <c r="N57">
        <v>15</v>
      </c>
      <c r="P57">
        <v>2</v>
      </c>
      <c r="Q57">
        <v>-3.11906859793844</v>
      </c>
      <c r="R57" t="str">
        <f t="shared" si="1"/>
        <v>pass</v>
      </c>
      <c r="T57" t="e">
        <f t="shared" si="2"/>
        <v>#NUM!</v>
      </c>
    </row>
    <row r="58" spans="1:20">
      <c r="A58">
        <v>25.144197370000001</v>
      </c>
      <c r="B58" t="s">
        <v>4</v>
      </c>
      <c r="C58">
        <v>100</v>
      </c>
      <c r="D58">
        <v>31</v>
      </c>
      <c r="F58">
        <v>1</v>
      </c>
      <c r="H58">
        <v>5.2432442805790496</v>
      </c>
      <c r="I58">
        <v>3.1861702282327902</v>
      </c>
      <c r="J58">
        <v>19.213161856916901</v>
      </c>
      <c r="L58" t="s">
        <v>4</v>
      </c>
      <c r="M58">
        <v>60</v>
      </c>
      <c r="N58">
        <v>0</v>
      </c>
      <c r="P58">
        <v>1</v>
      </c>
      <c r="Q58">
        <v>14.605434252481501</v>
      </c>
      <c r="R58" t="str">
        <f>IF(AND(L58="abnormal pipe image",Q58&lt;10),Q58,"pass")</f>
        <v>pass</v>
      </c>
      <c r="S58">
        <f>MEDIAN(R58:R207)</f>
        <v>3.5227822121433903</v>
      </c>
    </row>
    <row r="59" spans="1:20">
      <c r="A59">
        <v>22.252391880000001</v>
      </c>
      <c r="B59" t="s">
        <v>4</v>
      </c>
      <c r="C59">
        <v>100</v>
      </c>
      <c r="D59">
        <v>32</v>
      </c>
      <c r="F59">
        <v>1</v>
      </c>
      <c r="H59">
        <v>5.6712522106759797</v>
      </c>
      <c r="I59">
        <v>2.4361454132908502</v>
      </c>
      <c r="J59">
        <v>23.493241157886199</v>
      </c>
      <c r="L59" t="s">
        <v>4</v>
      </c>
      <c r="M59">
        <v>60</v>
      </c>
      <c r="N59">
        <v>1</v>
      </c>
      <c r="P59">
        <v>1</v>
      </c>
      <c r="Q59">
        <v>24.6218975757543</v>
      </c>
      <c r="R59" t="str">
        <f t="shared" ref="R59:R122" si="3">IF(AND(L59="abnormal pipe image",Q59&lt;10),Q59,"pass")</f>
        <v>pass</v>
      </c>
    </row>
    <row r="60" spans="1:20">
      <c r="A60">
        <v>16.289624150000002</v>
      </c>
      <c r="B60" t="s">
        <v>4</v>
      </c>
      <c r="C60">
        <v>100</v>
      </c>
      <c r="D60">
        <v>33</v>
      </c>
      <c r="F60">
        <v>1</v>
      </c>
      <c r="H60">
        <v>4.1116562766031297</v>
      </c>
      <c r="I60">
        <v>5.6944520980531204</v>
      </c>
      <c r="J60">
        <v>7.8972818171576904</v>
      </c>
      <c r="L60" t="s">
        <v>4</v>
      </c>
      <c r="M60">
        <v>60</v>
      </c>
      <c r="N60">
        <v>2</v>
      </c>
      <c r="P60">
        <v>1</v>
      </c>
      <c r="Q60">
        <v>24.210978023493603</v>
      </c>
      <c r="R60" t="str">
        <f t="shared" si="3"/>
        <v>pass</v>
      </c>
    </row>
    <row r="61" spans="1:20">
      <c r="A61">
        <v>24.884637130000002</v>
      </c>
      <c r="B61" t="s">
        <v>4</v>
      </c>
      <c r="C61">
        <v>100</v>
      </c>
      <c r="D61">
        <v>34</v>
      </c>
      <c r="F61">
        <v>1</v>
      </c>
      <c r="H61">
        <v>4.8039194612279301</v>
      </c>
      <c r="I61">
        <v>4.3372440514641202</v>
      </c>
      <c r="J61">
        <v>14.8199136634056</v>
      </c>
      <c r="L61" t="s">
        <v>4</v>
      </c>
      <c r="M61">
        <v>60</v>
      </c>
      <c r="N61">
        <v>3</v>
      </c>
      <c r="P61">
        <v>1</v>
      </c>
      <c r="Q61">
        <v>24.3639390434479</v>
      </c>
      <c r="R61" t="str">
        <f t="shared" si="3"/>
        <v>pass</v>
      </c>
    </row>
    <row r="62" spans="1:20">
      <c r="A62">
        <v>20.572047569999999</v>
      </c>
      <c r="B62" t="s">
        <v>4</v>
      </c>
      <c r="C62">
        <v>100</v>
      </c>
      <c r="D62">
        <v>35</v>
      </c>
      <c r="F62">
        <v>1</v>
      </c>
      <c r="H62">
        <v>5.0411823311067998</v>
      </c>
      <c r="I62">
        <v>3.7372506924154698</v>
      </c>
      <c r="J62">
        <v>17.192542362194398</v>
      </c>
      <c r="L62" t="s">
        <v>4</v>
      </c>
      <c r="M62">
        <v>60</v>
      </c>
      <c r="N62">
        <v>4</v>
      </c>
      <c r="P62">
        <v>1</v>
      </c>
      <c r="Q62">
        <v>24.904353535877497</v>
      </c>
      <c r="R62" t="str">
        <f t="shared" si="3"/>
        <v>pass</v>
      </c>
    </row>
    <row r="63" spans="1:20">
      <c r="A63">
        <v>16.755994749999999</v>
      </c>
      <c r="B63" t="s">
        <v>4</v>
      </c>
      <c r="C63">
        <v>100</v>
      </c>
      <c r="D63">
        <v>36</v>
      </c>
      <c r="F63">
        <v>1</v>
      </c>
      <c r="H63">
        <v>3.9780189227461</v>
      </c>
      <c r="I63">
        <v>6.13318657368748</v>
      </c>
      <c r="J63">
        <v>6.5609082785874708</v>
      </c>
      <c r="L63" t="s">
        <v>4</v>
      </c>
      <c r="M63">
        <v>60</v>
      </c>
      <c r="N63">
        <v>5</v>
      </c>
      <c r="P63">
        <v>1</v>
      </c>
      <c r="Q63">
        <v>24.206562552446599</v>
      </c>
      <c r="R63" t="str">
        <f t="shared" si="3"/>
        <v>pass</v>
      </c>
    </row>
    <row r="64" spans="1:20">
      <c r="A64">
        <v>24.69006718</v>
      </c>
      <c r="B64" t="s">
        <v>4</v>
      </c>
      <c r="C64">
        <v>100</v>
      </c>
      <c r="D64">
        <v>37</v>
      </c>
      <c r="F64">
        <v>1</v>
      </c>
      <c r="H64">
        <v>4.6783536803483203</v>
      </c>
      <c r="I64">
        <v>4.4719733209539401</v>
      </c>
      <c r="J64">
        <v>13.564255854609602</v>
      </c>
      <c r="L64" t="s">
        <v>4</v>
      </c>
      <c r="M64">
        <v>60</v>
      </c>
      <c r="N64">
        <v>6</v>
      </c>
      <c r="P64">
        <v>1</v>
      </c>
      <c r="Q64">
        <v>17.4950614066619</v>
      </c>
      <c r="R64" t="str">
        <f t="shared" si="3"/>
        <v>pass</v>
      </c>
    </row>
    <row r="65" spans="1:18">
      <c r="A65">
        <v>20.881937109999999</v>
      </c>
      <c r="B65" t="s">
        <v>4</v>
      </c>
      <c r="C65">
        <v>100</v>
      </c>
      <c r="D65">
        <v>38</v>
      </c>
      <c r="F65">
        <v>1</v>
      </c>
      <c r="H65">
        <v>5.2899817477208497</v>
      </c>
      <c r="I65">
        <v>3.2303671059235799</v>
      </c>
      <c r="J65">
        <v>19.680536528334901</v>
      </c>
      <c r="L65" t="s">
        <v>4</v>
      </c>
      <c r="M65">
        <v>60</v>
      </c>
      <c r="N65">
        <v>7</v>
      </c>
      <c r="P65">
        <v>1</v>
      </c>
      <c r="Q65">
        <v>22.8404097456249</v>
      </c>
      <c r="R65" t="str">
        <f t="shared" si="3"/>
        <v>pass</v>
      </c>
    </row>
    <row r="66" spans="1:18">
      <c r="A66">
        <v>15.24720267</v>
      </c>
      <c r="B66" t="s">
        <v>4</v>
      </c>
      <c r="C66">
        <v>100</v>
      </c>
      <c r="D66">
        <v>39</v>
      </c>
      <c r="F66">
        <v>1</v>
      </c>
      <c r="H66">
        <v>4.0551918537780498</v>
      </c>
      <c r="I66">
        <v>6.0527777318683</v>
      </c>
      <c r="J66">
        <v>7.3326375889068895</v>
      </c>
      <c r="L66" t="s">
        <v>4</v>
      </c>
      <c r="M66">
        <v>60</v>
      </c>
      <c r="N66">
        <v>8</v>
      </c>
      <c r="P66">
        <v>1</v>
      </c>
      <c r="Q66">
        <v>20.290632621189598</v>
      </c>
      <c r="R66" t="str">
        <f t="shared" si="3"/>
        <v>pass</v>
      </c>
    </row>
    <row r="67" spans="1:18">
      <c r="A67">
        <v>23.692067959999999</v>
      </c>
      <c r="B67" t="s">
        <v>4</v>
      </c>
      <c r="C67">
        <v>100</v>
      </c>
      <c r="D67">
        <v>40</v>
      </c>
      <c r="F67">
        <v>1</v>
      </c>
      <c r="H67">
        <v>4.87619308711849</v>
      </c>
      <c r="I67">
        <v>3.89145587303942</v>
      </c>
      <c r="J67">
        <v>15.542649922311199</v>
      </c>
      <c r="L67" t="s">
        <v>4</v>
      </c>
      <c r="M67">
        <v>60</v>
      </c>
      <c r="N67">
        <v>9</v>
      </c>
      <c r="P67">
        <v>1</v>
      </c>
      <c r="Q67">
        <v>13.082210810123701</v>
      </c>
      <c r="R67" t="str">
        <f t="shared" si="3"/>
        <v>pass</v>
      </c>
    </row>
    <row r="68" spans="1:18">
      <c r="A68">
        <v>4.1038928920000002</v>
      </c>
      <c r="B68" t="s">
        <v>5</v>
      </c>
      <c r="C68">
        <v>100</v>
      </c>
      <c r="D68">
        <v>41</v>
      </c>
      <c r="F68">
        <v>2</v>
      </c>
      <c r="H68">
        <v>2.9330955117979101</v>
      </c>
      <c r="I68">
        <v>7.8036381358254898</v>
      </c>
      <c r="J68">
        <v>-3.8883258308945203</v>
      </c>
      <c r="L68" t="s">
        <v>4</v>
      </c>
      <c r="M68">
        <v>60</v>
      </c>
      <c r="N68">
        <v>10</v>
      </c>
      <c r="P68">
        <v>1</v>
      </c>
      <c r="Q68">
        <v>16.900608547714501</v>
      </c>
      <c r="R68" t="str">
        <f t="shared" si="3"/>
        <v>pass</v>
      </c>
    </row>
    <row r="69" spans="1:18">
      <c r="A69">
        <v>18.03467848</v>
      </c>
      <c r="B69" t="s">
        <v>4</v>
      </c>
      <c r="C69">
        <v>100</v>
      </c>
      <c r="D69">
        <v>42</v>
      </c>
      <c r="F69">
        <v>1</v>
      </c>
      <c r="H69">
        <v>5.4436424118101403</v>
      </c>
      <c r="I69">
        <v>2.8305362847168301</v>
      </c>
      <c r="J69">
        <v>21.2171431692278</v>
      </c>
      <c r="L69" t="s">
        <v>4</v>
      </c>
      <c r="M69">
        <v>60</v>
      </c>
      <c r="N69">
        <v>11</v>
      </c>
      <c r="P69">
        <v>1</v>
      </c>
      <c r="Q69">
        <v>13.2554285910125</v>
      </c>
      <c r="R69" t="str">
        <f t="shared" si="3"/>
        <v>pass</v>
      </c>
    </row>
    <row r="70" spans="1:18">
      <c r="A70">
        <v>5.7364125179999998</v>
      </c>
      <c r="B70" t="s">
        <v>5</v>
      </c>
      <c r="C70">
        <v>100</v>
      </c>
      <c r="D70">
        <v>43</v>
      </c>
      <c r="F70">
        <v>2</v>
      </c>
      <c r="H70">
        <v>3.3142062173401698</v>
      </c>
      <c r="I70">
        <v>7.0996995866677697</v>
      </c>
      <c r="J70">
        <v>-7.7218775471865703E-2</v>
      </c>
      <c r="L70" t="s">
        <v>4</v>
      </c>
      <c r="M70">
        <v>60</v>
      </c>
      <c r="N70">
        <v>12</v>
      </c>
      <c r="P70">
        <v>1</v>
      </c>
      <c r="Q70">
        <v>14.926916341663201</v>
      </c>
      <c r="R70" t="str">
        <f t="shared" si="3"/>
        <v>pass</v>
      </c>
    </row>
    <row r="71" spans="1:18">
      <c r="A71">
        <v>15.03539746</v>
      </c>
      <c r="B71" t="s">
        <v>4</v>
      </c>
      <c r="C71">
        <v>100</v>
      </c>
      <c r="D71">
        <v>44</v>
      </c>
      <c r="F71">
        <v>1</v>
      </c>
      <c r="H71">
        <v>4.4488253784582596</v>
      </c>
      <c r="I71">
        <v>5.0104853453824401</v>
      </c>
      <c r="J71">
        <v>11.268972835709</v>
      </c>
      <c r="L71" t="s">
        <v>4</v>
      </c>
      <c r="M71">
        <v>60</v>
      </c>
      <c r="N71">
        <v>13</v>
      </c>
      <c r="P71">
        <v>1</v>
      </c>
      <c r="Q71">
        <v>14.6943906078838</v>
      </c>
      <c r="R71" t="str">
        <f t="shared" si="3"/>
        <v>pass</v>
      </c>
    </row>
    <row r="72" spans="1:18">
      <c r="A72">
        <v>23.523557889999999</v>
      </c>
      <c r="B72" t="s">
        <v>4</v>
      </c>
      <c r="C72">
        <v>100</v>
      </c>
      <c r="D72">
        <v>45</v>
      </c>
      <c r="F72">
        <v>1</v>
      </c>
      <c r="H72">
        <v>4.9108842750640296</v>
      </c>
      <c r="I72">
        <v>4.0710116418819604</v>
      </c>
      <c r="J72">
        <v>15.8895618017667</v>
      </c>
      <c r="L72" t="s">
        <v>4</v>
      </c>
      <c r="M72">
        <v>60</v>
      </c>
      <c r="N72">
        <v>14</v>
      </c>
      <c r="P72">
        <v>1</v>
      </c>
      <c r="Q72">
        <v>14.706735962015099</v>
      </c>
      <c r="R72" t="str">
        <f t="shared" si="3"/>
        <v>pass</v>
      </c>
    </row>
    <row r="73" spans="1:18">
      <c r="A73">
        <v>3.894024586</v>
      </c>
      <c r="B73" t="s">
        <v>5</v>
      </c>
      <c r="C73">
        <v>100</v>
      </c>
      <c r="D73">
        <v>46</v>
      </c>
      <c r="F73">
        <v>2</v>
      </c>
      <c r="H73">
        <v>2.8896518028436602</v>
      </c>
      <c r="I73">
        <v>7.9679345824933003</v>
      </c>
      <c r="J73">
        <v>-4.3227629204369702</v>
      </c>
      <c r="L73" t="s">
        <v>4</v>
      </c>
      <c r="M73">
        <v>60</v>
      </c>
      <c r="N73">
        <v>15</v>
      </c>
      <c r="P73">
        <v>1</v>
      </c>
      <c r="Q73">
        <v>16.420705832413599</v>
      </c>
      <c r="R73" t="str">
        <f t="shared" si="3"/>
        <v>pass</v>
      </c>
    </row>
    <row r="74" spans="1:18">
      <c r="A74">
        <v>16.738749649999999</v>
      </c>
      <c r="B74" t="s">
        <v>4</v>
      </c>
      <c r="C74">
        <v>100</v>
      </c>
      <c r="D74">
        <v>47</v>
      </c>
      <c r="F74">
        <v>1</v>
      </c>
      <c r="H74">
        <v>5.3420960860755198</v>
      </c>
      <c r="I74">
        <v>3.0436169653238299</v>
      </c>
      <c r="J74">
        <v>20.201679911881602</v>
      </c>
      <c r="L74" t="s">
        <v>4</v>
      </c>
      <c r="M74">
        <v>60</v>
      </c>
      <c r="N74">
        <v>16</v>
      </c>
      <c r="P74">
        <v>1</v>
      </c>
      <c r="Q74">
        <v>15.205696982914001</v>
      </c>
      <c r="R74" t="str">
        <f t="shared" si="3"/>
        <v>pass</v>
      </c>
    </row>
    <row r="75" spans="1:18">
      <c r="A75">
        <v>3.8664625240000001</v>
      </c>
      <c r="B75" t="s">
        <v>5</v>
      </c>
      <c r="C75">
        <v>100</v>
      </c>
      <c r="D75">
        <v>48</v>
      </c>
      <c r="F75">
        <v>2</v>
      </c>
      <c r="H75">
        <v>3.4394305667031699</v>
      </c>
      <c r="I75">
        <v>6.5879994391972501</v>
      </c>
      <c r="J75">
        <v>1.1750247181581401</v>
      </c>
      <c r="L75" t="s">
        <v>4</v>
      </c>
      <c r="M75">
        <v>60</v>
      </c>
      <c r="N75">
        <v>17</v>
      </c>
      <c r="P75">
        <v>1</v>
      </c>
      <c r="Q75">
        <v>15.6913853430356</v>
      </c>
      <c r="R75" t="str">
        <f t="shared" si="3"/>
        <v>pass</v>
      </c>
    </row>
    <row r="76" spans="1:18">
      <c r="A76">
        <v>4.0764340460000001</v>
      </c>
      <c r="B76" t="s">
        <v>5</v>
      </c>
      <c r="C76">
        <v>100</v>
      </c>
      <c r="D76">
        <v>49</v>
      </c>
      <c r="F76">
        <v>2</v>
      </c>
      <c r="H76">
        <v>3.7234763215970501</v>
      </c>
      <c r="I76">
        <v>6.0465306730863597</v>
      </c>
      <c r="J76">
        <v>4.0154822670969406</v>
      </c>
      <c r="L76" t="s">
        <v>4</v>
      </c>
      <c r="M76">
        <v>60</v>
      </c>
      <c r="N76">
        <v>18</v>
      </c>
      <c r="P76">
        <v>1</v>
      </c>
      <c r="Q76">
        <v>15.771973557634999</v>
      </c>
      <c r="R76" t="str">
        <f t="shared" si="3"/>
        <v>pass</v>
      </c>
    </row>
    <row r="77" spans="1:18">
      <c r="A77">
        <v>15.08561272</v>
      </c>
      <c r="B77" t="s">
        <v>4</v>
      </c>
      <c r="C77">
        <v>100</v>
      </c>
      <c r="D77">
        <v>50</v>
      </c>
      <c r="F77">
        <v>1</v>
      </c>
      <c r="H77">
        <v>4.60615396912808</v>
      </c>
      <c r="I77">
        <v>4.4406408963358199</v>
      </c>
      <c r="J77">
        <v>12.8422587424072</v>
      </c>
      <c r="L77" t="s">
        <v>4</v>
      </c>
      <c r="M77">
        <v>60</v>
      </c>
      <c r="N77">
        <v>19</v>
      </c>
      <c r="P77">
        <v>1</v>
      </c>
      <c r="Q77">
        <v>21.8392203064511</v>
      </c>
      <c r="R77" t="str">
        <f t="shared" si="3"/>
        <v>pass</v>
      </c>
    </row>
    <row r="78" spans="1:18">
      <c r="A78">
        <v>3.2506409829999998</v>
      </c>
      <c r="B78" t="s">
        <v>5</v>
      </c>
      <c r="C78">
        <v>100</v>
      </c>
      <c r="D78">
        <v>51</v>
      </c>
      <c r="F78">
        <v>2</v>
      </c>
      <c r="H78">
        <v>3.0690432236262701</v>
      </c>
      <c r="I78">
        <v>7.5671314331598101</v>
      </c>
      <c r="J78">
        <v>-2.5288487126108903</v>
      </c>
      <c r="L78" t="s">
        <v>4</v>
      </c>
      <c r="M78">
        <v>60</v>
      </c>
      <c r="N78">
        <v>20</v>
      </c>
      <c r="P78">
        <v>1</v>
      </c>
      <c r="Q78">
        <v>15.8433454780664</v>
      </c>
      <c r="R78" t="str">
        <f t="shared" si="3"/>
        <v>pass</v>
      </c>
    </row>
    <row r="79" spans="1:18">
      <c r="A79">
        <v>24.48414189</v>
      </c>
      <c r="B79" t="s">
        <v>4</v>
      </c>
      <c r="C79">
        <v>100</v>
      </c>
      <c r="D79">
        <v>52</v>
      </c>
      <c r="F79">
        <v>1</v>
      </c>
      <c r="H79">
        <v>4.9514239539814504</v>
      </c>
      <c r="I79">
        <v>3.92891960022214</v>
      </c>
      <c r="J79">
        <v>16.294958590940901</v>
      </c>
      <c r="L79" t="s">
        <v>4</v>
      </c>
      <c r="M79">
        <v>60</v>
      </c>
      <c r="N79">
        <v>21</v>
      </c>
      <c r="P79">
        <v>1</v>
      </c>
      <c r="Q79">
        <v>14.507610723347</v>
      </c>
      <c r="R79" t="str">
        <f t="shared" si="3"/>
        <v>pass</v>
      </c>
    </row>
    <row r="80" spans="1:18">
      <c r="A80">
        <v>3.8775292810000002</v>
      </c>
      <c r="B80" t="s">
        <v>5</v>
      </c>
      <c r="C80">
        <v>100</v>
      </c>
      <c r="D80">
        <v>53</v>
      </c>
      <c r="F80">
        <v>2</v>
      </c>
      <c r="H80">
        <v>3.4042188238306501</v>
      </c>
      <c r="I80">
        <v>6.6230205378716098</v>
      </c>
      <c r="J80">
        <v>0.82290728943297309</v>
      </c>
      <c r="L80" t="s">
        <v>4</v>
      </c>
      <c r="M80">
        <v>60</v>
      </c>
      <c r="N80">
        <v>22</v>
      </c>
      <c r="P80">
        <v>1</v>
      </c>
      <c r="Q80">
        <v>13.988291711780599</v>
      </c>
      <c r="R80" t="str">
        <f t="shared" si="3"/>
        <v>pass</v>
      </c>
    </row>
    <row r="81" spans="1:18">
      <c r="A81">
        <v>5.8646085279999998</v>
      </c>
      <c r="B81" t="s">
        <v>5</v>
      </c>
      <c r="C81">
        <v>100</v>
      </c>
      <c r="D81">
        <v>54</v>
      </c>
      <c r="F81">
        <v>2</v>
      </c>
      <c r="H81">
        <v>3.56875773623947</v>
      </c>
      <c r="I81">
        <v>6.18315798790562</v>
      </c>
      <c r="J81">
        <v>2.4682964135211298</v>
      </c>
      <c r="L81" t="s">
        <v>4</v>
      </c>
      <c r="M81">
        <v>60</v>
      </c>
      <c r="N81">
        <v>23</v>
      </c>
      <c r="P81">
        <v>1</v>
      </c>
      <c r="Q81">
        <v>20.0417095085967</v>
      </c>
      <c r="R81" t="str">
        <f t="shared" si="3"/>
        <v>pass</v>
      </c>
    </row>
    <row r="82" spans="1:18">
      <c r="A82">
        <v>5.2838857819999996</v>
      </c>
      <c r="B82" t="s">
        <v>5</v>
      </c>
      <c r="C82">
        <v>100</v>
      </c>
      <c r="D82">
        <v>55</v>
      </c>
      <c r="F82">
        <v>2</v>
      </c>
      <c r="H82">
        <v>3.4526296642123899</v>
      </c>
      <c r="I82">
        <v>6.7674245258593704</v>
      </c>
      <c r="J82">
        <v>1.3070156932503099</v>
      </c>
      <c r="L82" t="s">
        <v>4</v>
      </c>
      <c r="M82">
        <v>60</v>
      </c>
      <c r="N82">
        <v>24</v>
      </c>
      <c r="P82">
        <v>1</v>
      </c>
      <c r="Q82">
        <v>20.2342184283861</v>
      </c>
      <c r="R82" t="str">
        <f t="shared" si="3"/>
        <v>pass</v>
      </c>
    </row>
    <row r="83" spans="1:18">
      <c r="A83">
        <v>13.147627330000001</v>
      </c>
      <c r="B83" t="s">
        <v>4</v>
      </c>
      <c r="C83">
        <v>100</v>
      </c>
      <c r="D83">
        <v>56</v>
      </c>
      <c r="F83">
        <v>1</v>
      </c>
      <c r="H83">
        <v>4.1687141385877204</v>
      </c>
      <c r="I83">
        <v>5.6965153170605198</v>
      </c>
      <c r="J83">
        <v>8.467860437003619</v>
      </c>
      <c r="L83" t="s">
        <v>4</v>
      </c>
      <c r="M83">
        <v>100</v>
      </c>
      <c r="N83">
        <v>0</v>
      </c>
      <c r="P83">
        <v>1</v>
      </c>
      <c r="Q83">
        <v>18.6254971220717</v>
      </c>
      <c r="R83" t="str">
        <f t="shared" si="3"/>
        <v>pass</v>
      </c>
    </row>
    <row r="84" spans="1:18">
      <c r="A84">
        <v>4.8915040010000004</v>
      </c>
      <c r="B84" t="s">
        <v>5</v>
      </c>
      <c r="C84">
        <v>100</v>
      </c>
      <c r="D84">
        <v>57</v>
      </c>
      <c r="F84">
        <v>2</v>
      </c>
      <c r="H84">
        <v>3.47787596384123</v>
      </c>
      <c r="I84">
        <v>6.4533539545568201</v>
      </c>
      <c r="J84">
        <v>1.55947868953875</v>
      </c>
      <c r="L84" t="s">
        <v>4</v>
      </c>
      <c r="M84">
        <v>100</v>
      </c>
      <c r="N84">
        <v>1</v>
      </c>
      <c r="P84">
        <v>1</v>
      </c>
      <c r="Q84">
        <v>18.343087866010301</v>
      </c>
      <c r="R84" t="str">
        <f t="shared" si="3"/>
        <v>pass</v>
      </c>
    </row>
    <row r="85" spans="1:18">
      <c r="A85">
        <v>3.7467598010000001</v>
      </c>
      <c r="B85" t="s">
        <v>5</v>
      </c>
      <c r="C85">
        <v>100</v>
      </c>
      <c r="D85">
        <v>58</v>
      </c>
      <c r="F85">
        <v>2</v>
      </c>
      <c r="H85">
        <v>3.1245202884280099</v>
      </c>
      <c r="I85">
        <v>7.5615721350689498</v>
      </c>
      <c r="J85">
        <v>-1.9740780645934599</v>
      </c>
      <c r="L85" t="s">
        <v>4</v>
      </c>
      <c r="M85">
        <v>100</v>
      </c>
      <c r="N85">
        <v>2</v>
      </c>
      <c r="P85">
        <v>1</v>
      </c>
      <c r="Q85">
        <v>19.57824444437</v>
      </c>
      <c r="R85" t="str">
        <f t="shared" si="3"/>
        <v>pass</v>
      </c>
    </row>
    <row r="86" spans="1:18">
      <c r="A86">
        <v>9.0636845830000006</v>
      </c>
      <c r="B86" t="s">
        <v>5</v>
      </c>
      <c r="C86">
        <v>100</v>
      </c>
      <c r="D86">
        <v>59</v>
      </c>
      <c r="F86">
        <v>2</v>
      </c>
      <c r="H86">
        <v>2.7508840329167001</v>
      </c>
      <c r="I86">
        <v>8.2724187351825194</v>
      </c>
      <c r="J86">
        <v>-5.7104406197065201</v>
      </c>
      <c r="L86" t="s">
        <v>4</v>
      </c>
      <c r="M86">
        <v>100</v>
      </c>
      <c r="N86">
        <v>3</v>
      </c>
      <c r="P86">
        <v>1</v>
      </c>
      <c r="Q86">
        <v>17.940229172156599</v>
      </c>
      <c r="R86" t="str">
        <f t="shared" si="3"/>
        <v>pass</v>
      </c>
    </row>
    <row r="87" spans="1:18">
      <c r="A87">
        <v>7.9886859770000003</v>
      </c>
      <c r="B87" t="s">
        <v>5</v>
      </c>
      <c r="C87">
        <v>100</v>
      </c>
      <c r="D87">
        <v>60</v>
      </c>
      <c r="F87">
        <v>2</v>
      </c>
      <c r="H87">
        <v>2.9610448725241798</v>
      </c>
      <c r="I87">
        <v>7.8294850624884198</v>
      </c>
      <c r="J87">
        <v>-3.6088322236318198</v>
      </c>
      <c r="L87" t="s">
        <v>4</v>
      </c>
      <c r="M87">
        <v>100</v>
      </c>
      <c r="N87">
        <v>4</v>
      </c>
      <c r="P87">
        <v>1</v>
      </c>
      <c r="Q87">
        <v>18.172080874286998</v>
      </c>
      <c r="R87" t="str">
        <f t="shared" si="3"/>
        <v>pass</v>
      </c>
    </row>
    <row r="88" spans="1:18">
      <c r="A88">
        <v>5.8559776110000001</v>
      </c>
      <c r="B88" t="s">
        <v>5</v>
      </c>
      <c r="C88">
        <v>100</v>
      </c>
      <c r="D88">
        <v>61</v>
      </c>
      <c r="F88">
        <v>2</v>
      </c>
      <c r="H88">
        <v>3.4579922961062701</v>
      </c>
      <c r="I88">
        <v>6.6149109109585398</v>
      </c>
      <c r="J88">
        <v>1.3606420121891198</v>
      </c>
      <c r="L88" t="s">
        <v>4</v>
      </c>
      <c r="M88">
        <v>100</v>
      </c>
      <c r="N88">
        <v>5</v>
      </c>
      <c r="P88">
        <v>1</v>
      </c>
      <c r="Q88">
        <v>17.5288642421832</v>
      </c>
      <c r="R88" t="str">
        <f t="shared" si="3"/>
        <v>pass</v>
      </c>
    </row>
    <row r="89" spans="1:18">
      <c r="A89">
        <v>6.6178553219999996</v>
      </c>
      <c r="B89" t="s">
        <v>5</v>
      </c>
      <c r="C89">
        <v>100</v>
      </c>
      <c r="D89">
        <v>62</v>
      </c>
      <c r="F89">
        <v>2</v>
      </c>
      <c r="H89">
        <v>3.1844096325638001</v>
      </c>
      <c r="I89">
        <v>7.1879451552167701</v>
      </c>
      <c r="J89">
        <v>-1.3751846232356</v>
      </c>
      <c r="L89" t="s">
        <v>4</v>
      </c>
      <c r="M89">
        <v>100</v>
      </c>
      <c r="N89">
        <v>6</v>
      </c>
      <c r="P89">
        <v>1</v>
      </c>
      <c r="Q89">
        <v>15.910359032921701</v>
      </c>
      <c r="R89" t="str">
        <f t="shared" si="3"/>
        <v>pass</v>
      </c>
    </row>
    <row r="90" spans="1:18">
      <c r="A90">
        <v>7.8575348399999996</v>
      </c>
      <c r="B90" t="s">
        <v>5</v>
      </c>
      <c r="C90">
        <v>100</v>
      </c>
      <c r="D90">
        <v>63</v>
      </c>
      <c r="F90">
        <v>2</v>
      </c>
      <c r="H90">
        <v>3.2827195921913601</v>
      </c>
      <c r="I90">
        <v>6.9974784871785296</v>
      </c>
      <c r="J90">
        <v>-0.39208502696000103</v>
      </c>
      <c r="L90" t="s">
        <v>4</v>
      </c>
      <c r="M90">
        <v>100</v>
      </c>
      <c r="N90">
        <v>7</v>
      </c>
      <c r="P90">
        <v>1</v>
      </c>
      <c r="Q90">
        <v>28.738257633239801</v>
      </c>
      <c r="R90" t="str">
        <f t="shared" si="3"/>
        <v>pass</v>
      </c>
    </row>
    <row r="91" spans="1:18">
      <c r="A91">
        <v>4.4157569030000001</v>
      </c>
      <c r="B91" t="s">
        <v>5</v>
      </c>
      <c r="C91">
        <v>100</v>
      </c>
      <c r="D91">
        <v>64</v>
      </c>
      <c r="F91">
        <v>2</v>
      </c>
      <c r="H91">
        <v>2.87417999924158</v>
      </c>
      <c r="I91">
        <v>8.0047790815898292</v>
      </c>
      <c r="J91">
        <v>-4.4774809564577698</v>
      </c>
      <c r="L91" t="s">
        <v>4</v>
      </c>
      <c r="M91">
        <v>100</v>
      </c>
      <c r="N91">
        <v>8</v>
      </c>
      <c r="P91">
        <v>1</v>
      </c>
      <c r="Q91">
        <v>14.5405539132146</v>
      </c>
      <c r="R91" t="str">
        <f t="shared" si="3"/>
        <v>pass</v>
      </c>
    </row>
    <row r="92" spans="1:18">
      <c r="A92">
        <v>3.400286076</v>
      </c>
      <c r="B92" t="s">
        <v>5</v>
      </c>
      <c r="C92">
        <v>100</v>
      </c>
      <c r="D92">
        <v>65</v>
      </c>
      <c r="F92">
        <v>2</v>
      </c>
      <c r="H92">
        <v>2.5883239863640299</v>
      </c>
      <c r="I92">
        <v>8.5892451885175607</v>
      </c>
      <c r="J92">
        <v>-7.3360410852332292</v>
      </c>
      <c r="L92" t="s">
        <v>4</v>
      </c>
      <c r="M92">
        <v>100</v>
      </c>
      <c r="N92">
        <v>9</v>
      </c>
      <c r="P92">
        <v>1</v>
      </c>
      <c r="Q92">
        <v>27.616629745170098</v>
      </c>
      <c r="R92" t="str">
        <f t="shared" si="3"/>
        <v>pass</v>
      </c>
    </row>
    <row r="93" spans="1:18">
      <c r="A93">
        <v>3.285892091</v>
      </c>
      <c r="B93" t="s">
        <v>5</v>
      </c>
      <c r="C93">
        <v>100</v>
      </c>
      <c r="D93">
        <v>66</v>
      </c>
      <c r="F93">
        <v>2</v>
      </c>
      <c r="H93">
        <v>2.4512402796653099</v>
      </c>
      <c r="I93">
        <v>8.8795177558220395</v>
      </c>
      <c r="J93">
        <v>-8.706878152220451</v>
      </c>
      <c r="L93" t="s">
        <v>4</v>
      </c>
      <c r="M93">
        <v>100</v>
      </c>
      <c r="N93">
        <v>10</v>
      </c>
      <c r="P93">
        <v>1</v>
      </c>
      <c r="Q93">
        <v>16.061572458460901</v>
      </c>
      <c r="R93" t="str">
        <f t="shared" si="3"/>
        <v>pass</v>
      </c>
    </row>
    <row r="94" spans="1:18">
      <c r="A94">
        <v>7.2293661089999999</v>
      </c>
      <c r="B94" t="s">
        <v>5</v>
      </c>
      <c r="C94">
        <v>100</v>
      </c>
      <c r="D94">
        <v>67</v>
      </c>
      <c r="F94">
        <v>2</v>
      </c>
      <c r="H94">
        <v>2.5509780416375301</v>
      </c>
      <c r="I94">
        <v>8.7155176799507306</v>
      </c>
      <c r="J94">
        <v>-7.7095005324982795</v>
      </c>
      <c r="L94" t="s">
        <v>4</v>
      </c>
      <c r="M94">
        <v>100</v>
      </c>
      <c r="N94">
        <v>11</v>
      </c>
      <c r="P94">
        <v>1</v>
      </c>
      <c r="Q94">
        <v>29.785618290655702</v>
      </c>
      <c r="R94" t="str">
        <f t="shared" si="3"/>
        <v>pass</v>
      </c>
    </row>
    <row r="95" spans="1:18">
      <c r="A95">
        <v>11.463933170000001</v>
      </c>
      <c r="B95" t="s">
        <v>5</v>
      </c>
      <c r="C95">
        <v>100</v>
      </c>
      <c r="D95">
        <v>68</v>
      </c>
      <c r="F95">
        <v>2</v>
      </c>
      <c r="H95">
        <v>2.6902318998290502</v>
      </c>
      <c r="I95">
        <v>8.3848094061597607</v>
      </c>
      <c r="J95">
        <v>-6.3169619505830301</v>
      </c>
      <c r="L95" t="s">
        <v>4</v>
      </c>
      <c r="M95">
        <v>100</v>
      </c>
      <c r="N95">
        <v>12</v>
      </c>
      <c r="P95">
        <v>1</v>
      </c>
      <c r="Q95">
        <v>15.7542244419864</v>
      </c>
      <c r="R95" t="str">
        <f t="shared" si="3"/>
        <v>pass</v>
      </c>
    </row>
    <row r="96" spans="1:18">
      <c r="A96">
        <v>11.183349570000001</v>
      </c>
      <c r="B96" t="s">
        <v>5</v>
      </c>
      <c r="C96">
        <v>100</v>
      </c>
      <c r="D96">
        <v>69</v>
      </c>
      <c r="F96">
        <v>2</v>
      </c>
      <c r="H96">
        <v>3.2177758118291799</v>
      </c>
      <c r="I96">
        <v>7.3885612859376399</v>
      </c>
      <c r="J96">
        <v>-1.0415228305817401</v>
      </c>
      <c r="L96" t="s">
        <v>4</v>
      </c>
      <c r="M96">
        <v>100</v>
      </c>
      <c r="N96">
        <v>13</v>
      </c>
      <c r="P96">
        <v>1</v>
      </c>
      <c r="Q96">
        <v>17.350231064102999</v>
      </c>
      <c r="R96" t="str">
        <f t="shared" si="3"/>
        <v>pass</v>
      </c>
    </row>
    <row r="97" spans="1:18">
      <c r="A97">
        <v>22.52656941</v>
      </c>
      <c r="B97" t="s">
        <v>4</v>
      </c>
      <c r="C97">
        <v>100</v>
      </c>
      <c r="D97">
        <v>70</v>
      </c>
      <c r="F97">
        <v>2</v>
      </c>
      <c r="H97">
        <v>3.6860339419247601</v>
      </c>
      <c r="I97">
        <v>6.37351822237195</v>
      </c>
      <c r="J97">
        <v>3.6410584703739901</v>
      </c>
      <c r="L97" t="s">
        <v>4</v>
      </c>
      <c r="M97">
        <v>100</v>
      </c>
      <c r="N97">
        <v>14</v>
      </c>
      <c r="P97">
        <v>1</v>
      </c>
      <c r="Q97">
        <v>10.1419563307457</v>
      </c>
      <c r="R97" t="str">
        <f t="shared" si="3"/>
        <v>pass</v>
      </c>
    </row>
    <row r="98" spans="1:18">
      <c r="A98">
        <v>33.295501620000003</v>
      </c>
      <c r="B98" t="s">
        <v>4</v>
      </c>
      <c r="C98">
        <v>100</v>
      </c>
      <c r="D98">
        <v>71</v>
      </c>
      <c r="F98">
        <v>1</v>
      </c>
      <c r="H98">
        <v>4.5115894363576299</v>
      </c>
      <c r="I98">
        <v>4.52088959422026</v>
      </c>
      <c r="J98">
        <v>11.896613414702701</v>
      </c>
      <c r="L98" t="s">
        <v>4</v>
      </c>
      <c r="M98">
        <v>100</v>
      </c>
      <c r="N98">
        <v>15</v>
      </c>
      <c r="P98">
        <v>1</v>
      </c>
      <c r="Q98">
        <v>19.446680121680199</v>
      </c>
      <c r="R98" t="str">
        <f t="shared" si="3"/>
        <v>pass</v>
      </c>
    </row>
    <row r="99" spans="1:18">
      <c r="A99">
        <v>41.454227359999997</v>
      </c>
      <c r="B99" t="s">
        <v>4</v>
      </c>
      <c r="C99">
        <v>100</v>
      </c>
      <c r="D99">
        <v>72</v>
      </c>
      <c r="F99">
        <v>1</v>
      </c>
      <c r="H99">
        <v>4.2005258443861502</v>
      </c>
      <c r="I99">
        <v>5.4535788832489196</v>
      </c>
      <c r="J99">
        <v>8.7859774949879093</v>
      </c>
      <c r="L99" t="s">
        <v>4</v>
      </c>
      <c r="M99">
        <v>100</v>
      </c>
      <c r="N99">
        <v>16</v>
      </c>
      <c r="P99">
        <v>1</v>
      </c>
      <c r="Q99">
        <v>27.9740161680133</v>
      </c>
      <c r="R99" t="str">
        <f t="shared" si="3"/>
        <v>pass</v>
      </c>
    </row>
    <row r="100" spans="1:18">
      <c r="A100">
        <v>44.178935459999998</v>
      </c>
      <c r="B100" t="s">
        <v>4</v>
      </c>
      <c r="C100">
        <v>100</v>
      </c>
      <c r="D100">
        <v>73</v>
      </c>
      <c r="F100">
        <v>1</v>
      </c>
      <c r="H100">
        <v>3.5953660936664402</v>
      </c>
      <c r="I100">
        <v>6.8788912596688698</v>
      </c>
      <c r="J100">
        <v>2.7343799877908199</v>
      </c>
      <c r="L100" t="s">
        <v>4</v>
      </c>
      <c r="M100">
        <v>100</v>
      </c>
      <c r="N100">
        <v>17</v>
      </c>
      <c r="P100">
        <v>1</v>
      </c>
      <c r="Q100">
        <v>21.701751012900701</v>
      </c>
      <c r="R100" t="str">
        <f t="shared" si="3"/>
        <v>pass</v>
      </c>
    </row>
    <row r="101" spans="1:18">
      <c r="A101">
        <v>45.298622450000003</v>
      </c>
      <c r="B101" t="s">
        <v>4</v>
      </c>
      <c r="C101">
        <v>100</v>
      </c>
      <c r="D101">
        <v>74</v>
      </c>
      <c r="F101">
        <v>1</v>
      </c>
      <c r="H101">
        <v>4.1819980894129802</v>
      </c>
      <c r="I101">
        <v>5.3381357432933001</v>
      </c>
      <c r="J101">
        <v>8.60069994525624</v>
      </c>
      <c r="L101" t="s">
        <v>4</v>
      </c>
      <c r="M101">
        <v>100</v>
      </c>
      <c r="N101">
        <v>18</v>
      </c>
      <c r="P101">
        <v>1</v>
      </c>
      <c r="Q101">
        <v>26.281369688144601</v>
      </c>
      <c r="R101" t="str">
        <f t="shared" si="3"/>
        <v>pass</v>
      </c>
    </row>
    <row r="102" spans="1:18">
      <c r="A102">
        <v>17.720560599999999</v>
      </c>
      <c r="B102" t="s">
        <v>4</v>
      </c>
      <c r="C102">
        <v>120</v>
      </c>
      <c r="D102">
        <v>0</v>
      </c>
      <c r="F102">
        <v>1</v>
      </c>
      <c r="H102">
        <v>5.24420749711485</v>
      </c>
      <c r="I102">
        <v>3.8408370221389401</v>
      </c>
      <c r="J102">
        <v>19.222794022274901</v>
      </c>
      <c r="L102" t="s">
        <v>4</v>
      </c>
      <c r="M102">
        <v>100</v>
      </c>
      <c r="N102">
        <v>19</v>
      </c>
      <c r="P102">
        <v>1</v>
      </c>
      <c r="Q102">
        <v>20.269658097209401</v>
      </c>
      <c r="R102" t="str">
        <f t="shared" si="3"/>
        <v>pass</v>
      </c>
    </row>
    <row r="103" spans="1:18">
      <c r="A103">
        <v>18.363180839999998</v>
      </c>
      <c r="B103" t="s">
        <v>4</v>
      </c>
      <c r="C103">
        <v>120</v>
      </c>
      <c r="D103">
        <v>1</v>
      </c>
      <c r="F103">
        <v>1</v>
      </c>
      <c r="H103">
        <v>5.0967789566435497</v>
      </c>
      <c r="I103">
        <v>3.98528734341915</v>
      </c>
      <c r="J103">
        <v>17.7485086175619</v>
      </c>
      <c r="L103" t="s">
        <v>4</v>
      </c>
      <c r="M103">
        <v>100</v>
      </c>
      <c r="N103">
        <v>20</v>
      </c>
      <c r="P103">
        <v>1</v>
      </c>
      <c r="Q103">
        <v>28.115999572438898</v>
      </c>
      <c r="R103" t="str">
        <f t="shared" si="3"/>
        <v>pass</v>
      </c>
    </row>
    <row r="104" spans="1:18">
      <c r="A104">
        <v>26.646769679999998</v>
      </c>
      <c r="B104" t="s">
        <v>4</v>
      </c>
      <c r="C104">
        <v>120</v>
      </c>
      <c r="D104">
        <v>2</v>
      </c>
      <c r="F104">
        <v>1</v>
      </c>
      <c r="H104">
        <v>4.9744295817457997</v>
      </c>
      <c r="I104">
        <v>4.1335058376229696</v>
      </c>
      <c r="J104">
        <v>16.5250148685843</v>
      </c>
      <c r="L104" t="s">
        <v>4</v>
      </c>
      <c r="M104">
        <v>100</v>
      </c>
      <c r="N104">
        <v>21</v>
      </c>
      <c r="P104">
        <v>1</v>
      </c>
      <c r="Q104">
        <v>17.060536895855002</v>
      </c>
      <c r="R104" t="str">
        <f t="shared" si="3"/>
        <v>pass</v>
      </c>
    </row>
    <row r="105" spans="1:18">
      <c r="A105">
        <v>51.183957919999997</v>
      </c>
      <c r="B105" t="s">
        <v>4</v>
      </c>
      <c r="C105">
        <v>120</v>
      </c>
      <c r="D105">
        <v>3</v>
      </c>
      <c r="F105">
        <v>1</v>
      </c>
      <c r="H105">
        <v>4.7224436028703298</v>
      </c>
      <c r="I105">
        <v>4.4454644984304297</v>
      </c>
      <c r="J105">
        <v>14.0051550798297</v>
      </c>
      <c r="L105" t="s">
        <v>4</v>
      </c>
      <c r="M105">
        <v>100</v>
      </c>
      <c r="N105">
        <v>22</v>
      </c>
      <c r="P105">
        <v>1</v>
      </c>
      <c r="Q105">
        <v>22.002934840127999</v>
      </c>
      <c r="R105" t="str">
        <f t="shared" si="3"/>
        <v>pass</v>
      </c>
    </row>
    <row r="106" spans="1:18">
      <c r="A106">
        <v>30.88259858</v>
      </c>
      <c r="B106" t="s">
        <v>4</v>
      </c>
      <c r="C106">
        <v>120</v>
      </c>
      <c r="D106">
        <v>4</v>
      </c>
      <c r="F106">
        <v>1</v>
      </c>
      <c r="H106">
        <v>4.8625489717698498</v>
      </c>
      <c r="I106">
        <v>4.4244934718027196</v>
      </c>
      <c r="J106">
        <v>15.406208768824801</v>
      </c>
      <c r="L106" t="s">
        <v>4</v>
      </c>
      <c r="M106">
        <v>100</v>
      </c>
      <c r="N106">
        <v>23</v>
      </c>
      <c r="P106">
        <v>1</v>
      </c>
      <c r="Q106">
        <v>24.766686487060099</v>
      </c>
      <c r="R106" t="str">
        <f t="shared" si="3"/>
        <v>pass</v>
      </c>
    </row>
    <row r="107" spans="1:18">
      <c r="A107">
        <v>25.825338299999999</v>
      </c>
      <c r="B107" t="s">
        <v>4</v>
      </c>
      <c r="C107">
        <v>120</v>
      </c>
      <c r="D107">
        <v>5</v>
      </c>
      <c r="F107">
        <v>1</v>
      </c>
      <c r="H107">
        <v>4.79344155446661</v>
      </c>
      <c r="I107">
        <v>4.4456905067890702</v>
      </c>
      <c r="J107">
        <v>14.715134595792501</v>
      </c>
      <c r="L107" t="s">
        <v>4</v>
      </c>
      <c r="M107">
        <v>100</v>
      </c>
      <c r="N107">
        <v>24</v>
      </c>
      <c r="P107">
        <v>1</v>
      </c>
      <c r="Q107">
        <v>24.341377549183999</v>
      </c>
      <c r="R107" t="str">
        <f t="shared" si="3"/>
        <v>pass</v>
      </c>
    </row>
    <row r="108" spans="1:18">
      <c r="A108">
        <v>27.204888929999999</v>
      </c>
      <c r="B108" t="s">
        <v>4</v>
      </c>
      <c r="C108">
        <v>120</v>
      </c>
      <c r="D108">
        <v>6</v>
      </c>
      <c r="F108">
        <v>1</v>
      </c>
      <c r="H108">
        <v>5.7694023433803396</v>
      </c>
      <c r="I108">
        <v>2.5327042889703999</v>
      </c>
      <c r="J108">
        <v>24.474742484929799</v>
      </c>
      <c r="L108" t="s">
        <v>4</v>
      </c>
      <c r="M108">
        <v>100</v>
      </c>
      <c r="N108">
        <v>25</v>
      </c>
      <c r="P108">
        <v>1</v>
      </c>
      <c r="Q108">
        <v>23.652948181383799</v>
      </c>
      <c r="R108" t="str">
        <f t="shared" si="3"/>
        <v>pass</v>
      </c>
    </row>
    <row r="109" spans="1:18">
      <c r="A109">
        <v>37.145518119999998</v>
      </c>
      <c r="B109" t="s">
        <v>4</v>
      </c>
      <c r="C109">
        <v>120</v>
      </c>
      <c r="D109">
        <v>7</v>
      </c>
      <c r="F109">
        <v>1</v>
      </c>
      <c r="H109">
        <v>5.5649485402072498</v>
      </c>
      <c r="I109">
        <v>2.87274782496065</v>
      </c>
      <c r="J109">
        <v>22.4302044531989</v>
      </c>
      <c r="L109" t="s">
        <v>4</v>
      </c>
      <c r="M109">
        <v>100</v>
      </c>
      <c r="N109">
        <v>26</v>
      </c>
      <c r="P109">
        <v>1</v>
      </c>
      <c r="Q109">
        <v>23.865800176645102</v>
      </c>
      <c r="R109" t="str">
        <f t="shared" si="3"/>
        <v>pass</v>
      </c>
    </row>
    <row r="110" spans="1:18">
      <c r="A110">
        <v>25.974111310000001</v>
      </c>
      <c r="B110" t="s">
        <v>4</v>
      </c>
      <c r="C110">
        <v>120</v>
      </c>
      <c r="D110">
        <v>8</v>
      </c>
      <c r="F110">
        <v>1</v>
      </c>
      <c r="H110">
        <v>4.5108311859465804</v>
      </c>
      <c r="I110">
        <v>5.0936842440206798</v>
      </c>
      <c r="J110">
        <v>11.889030910592201</v>
      </c>
      <c r="L110" t="s">
        <v>4</v>
      </c>
      <c r="M110">
        <v>100</v>
      </c>
      <c r="N110">
        <v>27</v>
      </c>
      <c r="P110">
        <v>1</v>
      </c>
      <c r="Q110">
        <v>22.151960264108602</v>
      </c>
      <c r="R110" t="str">
        <f t="shared" si="3"/>
        <v>pass</v>
      </c>
    </row>
    <row r="111" spans="1:18">
      <c r="A111">
        <v>22.56864436</v>
      </c>
      <c r="B111" t="s">
        <v>4</v>
      </c>
      <c r="C111">
        <v>120</v>
      </c>
      <c r="D111">
        <v>9</v>
      </c>
      <c r="F111">
        <v>1</v>
      </c>
      <c r="H111">
        <v>5.0919157185648301</v>
      </c>
      <c r="I111">
        <v>3.93593749582246</v>
      </c>
      <c r="J111">
        <v>17.6998762367746</v>
      </c>
      <c r="L111" t="s">
        <v>4</v>
      </c>
      <c r="M111">
        <v>100</v>
      </c>
      <c r="N111">
        <v>28</v>
      </c>
      <c r="P111">
        <v>1</v>
      </c>
      <c r="Q111">
        <v>23.519539903357803</v>
      </c>
      <c r="R111" t="str">
        <f t="shared" si="3"/>
        <v>pass</v>
      </c>
    </row>
    <row r="112" spans="1:18">
      <c r="A112">
        <v>19.681154110000001</v>
      </c>
      <c r="B112" t="s">
        <v>4</v>
      </c>
      <c r="C112">
        <v>120</v>
      </c>
      <c r="D112">
        <v>10</v>
      </c>
      <c r="F112">
        <v>1</v>
      </c>
      <c r="H112">
        <v>5.5260051142945397</v>
      </c>
      <c r="I112">
        <v>3.0594884054040001</v>
      </c>
      <c r="J112">
        <v>22.040770194071701</v>
      </c>
      <c r="L112" t="s">
        <v>4</v>
      </c>
      <c r="M112">
        <v>100</v>
      </c>
      <c r="N112">
        <v>29</v>
      </c>
      <c r="P112">
        <v>1</v>
      </c>
      <c r="Q112">
        <v>21.388655786041703</v>
      </c>
      <c r="R112" t="str">
        <f t="shared" si="3"/>
        <v>pass</v>
      </c>
    </row>
    <row r="113" spans="1:18">
      <c r="A113">
        <v>19.814389179999999</v>
      </c>
      <c r="B113" t="s">
        <v>4</v>
      </c>
      <c r="C113">
        <v>120</v>
      </c>
      <c r="D113">
        <v>11</v>
      </c>
      <c r="F113">
        <v>1</v>
      </c>
      <c r="H113">
        <v>5.1733697764011</v>
      </c>
      <c r="I113">
        <v>3.7643530615512302</v>
      </c>
      <c r="J113">
        <v>18.514416815137402</v>
      </c>
      <c r="L113" t="s">
        <v>4</v>
      </c>
      <c r="M113">
        <v>100</v>
      </c>
      <c r="N113">
        <v>30</v>
      </c>
      <c r="P113">
        <v>1</v>
      </c>
      <c r="Q113">
        <v>22.016426698704798</v>
      </c>
      <c r="R113" t="str">
        <f t="shared" si="3"/>
        <v>pass</v>
      </c>
    </row>
    <row r="114" spans="1:18">
      <c r="A114">
        <v>24.707699989999998</v>
      </c>
      <c r="B114" t="s">
        <v>4</v>
      </c>
      <c r="C114">
        <v>120</v>
      </c>
      <c r="D114">
        <v>12</v>
      </c>
      <c r="F114">
        <v>1</v>
      </c>
      <c r="H114">
        <v>4.7187405835629797</v>
      </c>
      <c r="I114">
        <v>4.5263544307289099</v>
      </c>
      <c r="J114">
        <v>13.968124886756101</v>
      </c>
      <c r="L114" t="s">
        <v>4</v>
      </c>
      <c r="M114">
        <v>100</v>
      </c>
      <c r="N114">
        <v>31</v>
      </c>
      <c r="P114">
        <v>1</v>
      </c>
      <c r="Q114">
        <v>19.213161856916901</v>
      </c>
      <c r="R114" t="str">
        <f t="shared" si="3"/>
        <v>pass</v>
      </c>
    </row>
    <row r="115" spans="1:18">
      <c r="A115">
        <v>31.970479399999999</v>
      </c>
      <c r="B115" t="s">
        <v>4</v>
      </c>
      <c r="C115">
        <v>120</v>
      </c>
      <c r="D115">
        <v>13</v>
      </c>
      <c r="F115">
        <v>1</v>
      </c>
      <c r="H115">
        <v>5.5381914597517898</v>
      </c>
      <c r="I115">
        <v>3.0563765597030401</v>
      </c>
      <c r="J115">
        <v>22.162633648644299</v>
      </c>
      <c r="L115" t="s">
        <v>4</v>
      </c>
      <c r="M115">
        <v>100</v>
      </c>
      <c r="N115">
        <v>32</v>
      </c>
      <c r="P115">
        <v>1</v>
      </c>
      <c r="Q115">
        <v>23.493241157886199</v>
      </c>
      <c r="R115" t="str">
        <f t="shared" si="3"/>
        <v>pass</v>
      </c>
    </row>
    <row r="116" spans="1:18">
      <c r="A116">
        <v>14.18082083</v>
      </c>
      <c r="B116" t="s">
        <v>4</v>
      </c>
      <c r="C116">
        <v>120</v>
      </c>
      <c r="D116">
        <v>14</v>
      </c>
      <c r="F116">
        <v>1</v>
      </c>
      <c r="H116">
        <v>4.5207407930360901</v>
      </c>
      <c r="I116">
        <v>5.0632759377200802</v>
      </c>
      <c r="J116">
        <v>11.9881269814873</v>
      </c>
      <c r="L116" t="s">
        <v>4</v>
      </c>
      <c r="M116">
        <v>100</v>
      </c>
      <c r="N116">
        <v>33</v>
      </c>
      <c r="P116">
        <v>1</v>
      </c>
      <c r="Q116">
        <v>7.8972818171576904</v>
      </c>
      <c r="R116">
        <f t="shared" si="3"/>
        <v>7.8972818171576904</v>
      </c>
    </row>
    <row r="117" spans="1:18">
      <c r="A117">
        <v>31.536454290000002</v>
      </c>
      <c r="B117" t="s">
        <v>4</v>
      </c>
      <c r="C117">
        <v>120</v>
      </c>
      <c r="D117">
        <v>15</v>
      </c>
      <c r="F117">
        <v>1</v>
      </c>
      <c r="H117">
        <v>5.49350970355865</v>
      </c>
      <c r="I117">
        <v>3.0085723372241202</v>
      </c>
      <c r="J117">
        <v>21.715816086712898</v>
      </c>
      <c r="L117" t="s">
        <v>4</v>
      </c>
      <c r="M117">
        <v>100</v>
      </c>
      <c r="N117">
        <v>34</v>
      </c>
      <c r="P117">
        <v>1</v>
      </c>
      <c r="Q117">
        <v>14.8199136634056</v>
      </c>
      <c r="R117" t="str">
        <f t="shared" si="3"/>
        <v>pass</v>
      </c>
    </row>
    <row r="118" spans="1:18">
      <c r="A118">
        <v>25.049394289999999</v>
      </c>
      <c r="B118" t="s">
        <v>4</v>
      </c>
      <c r="C118">
        <v>120</v>
      </c>
      <c r="D118">
        <v>16</v>
      </c>
      <c r="F118">
        <v>1</v>
      </c>
      <c r="H118">
        <v>5.3265160272164298</v>
      </c>
      <c r="I118">
        <v>3.3611438497738302</v>
      </c>
      <c r="J118">
        <v>20.045879323290599</v>
      </c>
      <c r="L118" t="s">
        <v>4</v>
      </c>
      <c r="M118">
        <v>100</v>
      </c>
      <c r="N118">
        <v>35</v>
      </c>
      <c r="P118">
        <v>1</v>
      </c>
      <c r="Q118">
        <v>17.192542362194398</v>
      </c>
      <c r="R118" t="str">
        <f t="shared" si="3"/>
        <v>pass</v>
      </c>
    </row>
    <row r="119" spans="1:18">
      <c r="A119">
        <v>27.766208899999999</v>
      </c>
      <c r="B119" t="s">
        <v>4</v>
      </c>
      <c r="C119">
        <v>120</v>
      </c>
      <c r="D119">
        <v>17</v>
      </c>
      <c r="F119">
        <v>1</v>
      </c>
      <c r="H119">
        <v>5.1532535384617297</v>
      </c>
      <c r="I119">
        <v>3.80920575575764</v>
      </c>
      <c r="J119">
        <v>18.313254435743701</v>
      </c>
      <c r="L119" t="s">
        <v>4</v>
      </c>
      <c r="M119">
        <v>100</v>
      </c>
      <c r="N119">
        <v>36</v>
      </c>
      <c r="P119">
        <v>1</v>
      </c>
      <c r="Q119">
        <v>6.5609082785874708</v>
      </c>
      <c r="R119">
        <f t="shared" si="3"/>
        <v>6.5609082785874708</v>
      </c>
    </row>
    <row r="120" spans="1:18">
      <c r="A120">
        <v>35.603370349999999</v>
      </c>
      <c r="B120" t="s">
        <v>4</v>
      </c>
      <c r="C120">
        <v>120</v>
      </c>
      <c r="D120">
        <v>18</v>
      </c>
      <c r="F120">
        <v>1</v>
      </c>
      <c r="H120">
        <v>4.8535564105146296</v>
      </c>
      <c r="I120">
        <v>4.2826568743361104</v>
      </c>
      <c r="J120">
        <v>15.3162831562727</v>
      </c>
      <c r="L120" t="s">
        <v>4</v>
      </c>
      <c r="M120">
        <v>100</v>
      </c>
      <c r="N120">
        <v>37</v>
      </c>
      <c r="P120">
        <v>1</v>
      </c>
      <c r="Q120">
        <v>13.564255854609602</v>
      </c>
      <c r="R120" t="str">
        <f t="shared" si="3"/>
        <v>pass</v>
      </c>
    </row>
    <row r="121" spans="1:18">
      <c r="A121">
        <v>25.825921489999999</v>
      </c>
      <c r="B121" t="s">
        <v>4</v>
      </c>
      <c r="C121">
        <v>120</v>
      </c>
      <c r="D121">
        <v>19</v>
      </c>
      <c r="F121">
        <v>1</v>
      </c>
      <c r="H121">
        <v>5.4794105726044897</v>
      </c>
      <c r="I121">
        <v>3.0958496223152898</v>
      </c>
      <c r="J121">
        <v>21.574824777171301</v>
      </c>
      <c r="L121" t="s">
        <v>4</v>
      </c>
      <c r="M121">
        <v>100</v>
      </c>
      <c r="N121">
        <v>38</v>
      </c>
      <c r="P121">
        <v>1</v>
      </c>
      <c r="Q121">
        <v>19.680536528334901</v>
      </c>
      <c r="R121" t="str">
        <f t="shared" si="3"/>
        <v>pass</v>
      </c>
    </row>
    <row r="122" spans="1:18">
      <c r="A122">
        <v>28.482668879999999</v>
      </c>
      <c r="B122" t="s">
        <v>4</v>
      </c>
      <c r="C122">
        <v>120</v>
      </c>
      <c r="D122">
        <v>20</v>
      </c>
      <c r="F122">
        <v>1</v>
      </c>
      <c r="H122">
        <v>5.3396544458770601</v>
      </c>
      <c r="I122">
        <v>3.59249581642722</v>
      </c>
      <c r="J122">
        <v>20.177263509896999</v>
      </c>
      <c r="L122" t="s">
        <v>4</v>
      </c>
      <c r="M122">
        <v>100</v>
      </c>
      <c r="N122">
        <v>39</v>
      </c>
      <c r="P122">
        <v>1</v>
      </c>
      <c r="Q122">
        <v>7.3326375889068895</v>
      </c>
      <c r="R122">
        <f t="shared" si="3"/>
        <v>7.3326375889068895</v>
      </c>
    </row>
    <row r="123" spans="1:18">
      <c r="A123">
        <v>17.277447909999999</v>
      </c>
      <c r="B123" t="s">
        <v>4</v>
      </c>
      <c r="C123">
        <v>120</v>
      </c>
      <c r="D123">
        <v>21</v>
      </c>
      <c r="F123">
        <v>1</v>
      </c>
      <c r="H123">
        <v>5.2361034922225498</v>
      </c>
      <c r="I123">
        <v>3.4290864788760498</v>
      </c>
      <c r="J123">
        <v>19.1417539733519</v>
      </c>
      <c r="L123" t="s">
        <v>4</v>
      </c>
      <c r="M123">
        <v>100</v>
      </c>
      <c r="N123">
        <v>40</v>
      </c>
      <c r="P123">
        <v>1</v>
      </c>
      <c r="Q123">
        <v>15.542649922311199</v>
      </c>
      <c r="R123" t="str">
        <f t="shared" ref="R123:R186" si="4">IF(AND(L123="abnormal pipe image",Q123&lt;10),Q123,"pass")</f>
        <v>pass</v>
      </c>
    </row>
    <row r="124" spans="1:18">
      <c r="A124">
        <v>18.54353669</v>
      </c>
      <c r="B124" t="s">
        <v>4</v>
      </c>
      <c r="C124">
        <v>120</v>
      </c>
      <c r="D124">
        <v>22</v>
      </c>
      <c r="F124">
        <v>1</v>
      </c>
      <c r="H124">
        <v>5.3985013835864599</v>
      </c>
      <c r="I124">
        <v>3.2434991003699101</v>
      </c>
      <c r="J124">
        <v>20.765732886991</v>
      </c>
      <c r="L124" t="s">
        <v>4</v>
      </c>
      <c r="M124">
        <v>100</v>
      </c>
      <c r="N124">
        <v>42</v>
      </c>
      <c r="P124">
        <v>1</v>
      </c>
      <c r="Q124">
        <v>21.2171431692278</v>
      </c>
      <c r="R124" t="str">
        <f t="shared" si="4"/>
        <v>pass</v>
      </c>
    </row>
    <row r="125" spans="1:18">
      <c r="A125">
        <v>26.97237689</v>
      </c>
      <c r="B125" t="s">
        <v>4</v>
      </c>
      <c r="C125">
        <v>120</v>
      </c>
      <c r="D125">
        <v>23</v>
      </c>
      <c r="F125">
        <v>1</v>
      </c>
      <c r="H125">
        <v>5.3144572570842898</v>
      </c>
      <c r="I125">
        <v>3.6079939474114702</v>
      </c>
      <c r="J125">
        <v>19.925291621969301</v>
      </c>
      <c r="L125" t="s">
        <v>4</v>
      </c>
      <c r="M125">
        <v>100</v>
      </c>
      <c r="N125">
        <v>44</v>
      </c>
      <c r="P125">
        <v>1</v>
      </c>
      <c r="Q125">
        <v>11.268972835709</v>
      </c>
      <c r="R125" t="str">
        <f t="shared" si="4"/>
        <v>pass</v>
      </c>
    </row>
    <row r="126" spans="1:18">
      <c r="A126">
        <v>29.332852339999999</v>
      </c>
      <c r="B126" t="s">
        <v>4</v>
      </c>
      <c r="C126">
        <v>120</v>
      </c>
      <c r="D126">
        <v>24</v>
      </c>
      <c r="F126">
        <v>1</v>
      </c>
      <c r="H126">
        <v>4.9530698885854498</v>
      </c>
      <c r="I126">
        <v>4.0539079604953496</v>
      </c>
      <c r="J126">
        <v>16.311417936980899</v>
      </c>
      <c r="L126" t="s">
        <v>4</v>
      </c>
      <c r="M126">
        <v>100</v>
      </c>
      <c r="N126">
        <v>45</v>
      </c>
      <c r="P126">
        <v>1</v>
      </c>
      <c r="Q126">
        <v>15.8895618017667</v>
      </c>
      <c r="R126" t="str">
        <f t="shared" si="4"/>
        <v>pass</v>
      </c>
    </row>
    <row r="127" spans="1:18">
      <c r="A127">
        <v>16.202584519999998</v>
      </c>
      <c r="B127" t="s">
        <v>4</v>
      </c>
      <c r="C127">
        <v>120</v>
      </c>
      <c r="D127">
        <v>25</v>
      </c>
      <c r="F127">
        <v>1</v>
      </c>
      <c r="H127">
        <v>4.8516959091485798</v>
      </c>
      <c r="I127">
        <v>4.3478869626856804</v>
      </c>
      <c r="J127">
        <v>15.297678142612099</v>
      </c>
      <c r="L127" t="s">
        <v>4</v>
      </c>
      <c r="M127">
        <v>100</v>
      </c>
      <c r="N127">
        <v>47</v>
      </c>
      <c r="P127">
        <v>1</v>
      </c>
      <c r="Q127">
        <v>20.201679911881602</v>
      </c>
      <c r="R127" t="str">
        <f t="shared" si="4"/>
        <v>pass</v>
      </c>
    </row>
    <row r="128" spans="1:18">
      <c r="A128">
        <v>21.067479200000001</v>
      </c>
      <c r="B128" t="s">
        <v>4</v>
      </c>
      <c r="C128">
        <v>120</v>
      </c>
      <c r="D128">
        <v>26</v>
      </c>
      <c r="F128">
        <v>1</v>
      </c>
      <c r="H128">
        <v>5.4184828954684896</v>
      </c>
      <c r="I128">
        <v>3.2530813841983699</v>
      </c>
      <c r="J128">
        <v>20.9655480058112</v>
      </c>
      <c r="L128" t="s">
        <v>4</v>
      </c>
      <c r="M128">
        <v>100</v>
      </c>
      <c r="N128">
        <v>50</v>
      </c>
      <c r="P128">
        <v>1</v>
      </c>
      <c r="Q128">
        <v>12.8422587424072</v>
      </c>
      <c r="R128" t="str">
        <f t="shared" si="4"/>
        <v>pass</v>
      </c>
    </row>
    <row r="129" spans="1:18">
      <c r="A129">
        <v>33.162106260000002</v>
      </c>
      <c r="B129" t="s">
        <v>4</v>
      </c>
      <c r="C129">
        <v>120</v>
      </c>
      <c r="D129">
        <v>27</v>
      </c>
      <c r="F129">
        <v>1</v>
      </c>
      <c r="H129">
        <v>5.6951062998622897</v>
      </c>
      <c r="I129">
        <v>2.94853114520197</v>
      </c>
      <c r="J129">
        <v>23.731782049749299</v>
      </c>
      <c r="L129" t="s">
        <v>4</v>
      </c>
      <c r="M129">
        <v>100</v>
      </c>
      <c r="N129">
        <v>52</v>
      </c>
      <c r="P129">
        <v>1</v>
      </c>
      <c r="Q129">
        <v>16.294958590940901</v>
      </c>
      <c r="R129" t="str">
        <f t="shared" si="4"/>
        <v>pass</v>
      </c>
    </row>
    <row r="130" spans="1:18">
      <c r="A130">
        <v>16.969017619999999</v>
      </c>
      <c r="B130" t="s">
        <v>4</v>
      </c>
      <c r="C130">
        <v>120</v>
      </c>
      <c r="D130">
        <v>28</v>
      </c>
      <c r="F130">
        <v>1</v>
      </c>
      <c r="H130">
        <v>5.3347103423506601</v>
      </c>
      <c r="I130">
        <v>3.3767118991710401</v>
      </c>
      <c r="J130">
        <v>20.127822474633</v>
      </c>
      <c r="L130" t="s">
        <v>4</v>
      </c>
      <c r="M130">
        <v>100</v>
      </c>
      <c r="N130">
        <v>56</v>
      </c>
      <c r="P130">
        <v>1</v>
      </c>
      <c r="Q130">
        <v>8.467860437003619</v>
      </c>
      <c r="R130">
        <f t="shared" si="4"/>
        <v>8.467860437003619</v>
      </c>
    </row>
    <row r="131" spans="1:18">
      <c r="A131">
        <v>27.70831342</v>
      </c>
      <c r="B131" t="s">
        <v>4</v>
      </c>
      <c r="C131">
        <v>120</v>
      </c>
      <c r="D131">
        <v>29</v>
      </c>
      <c r="F131">
        <v>1</v>
      </c>
      <c r="H131">
        <v>5.4023633698035303</v>
      </c>
      <c r="I131">
        <v>3.25484529339708</v>
      </c>
      <c r="J131">
        <v>20.804352749161701</v>
      </c>
      <c r="L131" t="s">
        <v>4</v>
      </c>
      <c r="M131">
        <v>100</v>
      </c>
      <c r="N131">
        <v>70</v>
      </c>
      <c r="P131">
        <v>2</v>
      </c>
      <c r="Q131">
        <v>3.6410584703739901</v>
      </c>
      <c r="R131">
        <f t="shared" si="4"/>
        <v>3.6410584703739901</v>
      </c>
    </row>
    <row r="132" spans="1:18">
      <c r="A132">
        <v>27.314340569999999</v>
      </c>
      <c r="B132" t="s">
        <v>4</v>
      </c>
      <c r="C132">
        <v>120</v>
      </c>
      <c r="D132">
        <v>30</v>
      </c>
      <c r="F132">
        <v>1</v>
      </c>
      <c r="H132">
        <v>5.1087547038101597</v>
      </c>
      <c r="I132">
        <v>3.7154473853052399</v>
      </c>
      <c r="J132">
        <v>17.868266089228001</v>
      </c>
      <c r="L132" t="s">
        <v>4</v>
      </c>
      <c r="M132">
        <v>100</v>
      </c>
      <c r="N132">
        <v>71</v>
      </c>
      <c r="P132">
        <v>1</v>
      </c>
      <c r="Q132">
        <v>11.896613414702701</v>
      </c>
      <c r="R132" t="str">
        <f t="shared" si="4"/>
        <v>pass</v>
      </c>
    </row>
    <row r="133" spans="1:18">
      <c r="A133">
        <v>27.39060593</v>
      </c>
      <c r="B133" t="s">
        <v>4</v>
      </c>
      <c r="C133">
        <v>120</v>
      </c>
      <c r="D133">
        <v>31</v>
      </c>
      <c r="F133">
        <v>1</v>
      </c>
      <c r="H133">
        <v>5.0900441488786399</v>
      </c>
      <c r="I133">
        <v>4.0623437885751299</v>
      </c>
      <c r="J133">
        <v>17.681160539912803</v>
      </c>
      <c r="L133" t="s">
        <v>4</v>
      </c>
      <c r="M133">
        <v>100</v>
      </c>
      <c r="N133">
        <v>72</v>
      </c>
      <c r="P133">
        <v>1</v>
      </c>
      <c r="Q133">
        <v>8.7859774949879093</v>
      </c>
      <c r="R133">
        <f t="shared" si="4"/>
        <v>8.7859774949879093</v>
      </c>
    </row>
    <row r="134" spans="1:18">
      <c r="A134">
        <v>29.417758259999999</v>
      </c>
      <c r="B134" t="s">
        <v>4</v>
      </c>
      <c r="C134">
        <v>120</v>
      </c>
      <c r="D134">
        <v>32</v>
      </c>
      <c r="F134">
        <v>1</v>
      </c>
      <c r="H134">
        <v>5.3934794902835499</v>
      </c>
      <c r="I134">
        <v>3.3092878379774402</v>
      </c>
      <c r="J134">
        <v>20.715513953961899</v>
      </c>
      <c r="L134" t="s">
        <v>4</v>
      </c>
      <c r="M134">
        <v>100</v>
      </c>
      <c r="N134">
        <v>73</v>
      </c>
      <c r="P134">
        <v>1</v>
      </c>
      <c r="Q134">
        <v>2.7343799877908199</v>
      </c>
      <c r="R134">
        <f t="shared" si="4"/>
        <v>2.7343799877908199</v>
      </c>
    </row>
    <row r="135" spans="1:18">
      <c r="A135">
        <v>13.22322432</v>
      </c>
      <c r="B135" t="s">
        <v>4</v>
      </c>
      <c r="C135">
        <v>120</v>
      </c>
      <c r="D135">
        <v>33</v>
      </c>
      <c r="F135">
        <v>1</v>
      </c>
      <c r="H135">
        <v>4.5051445730852704</v>
      </c>
      <c r="I135">
        <v>4.9409458734899401</v>
      </c>
      <c r="J135">
        <v>11.832164781979099</v>
      </c>
      <c r="L135" t="s">
        <v>4</v>
      </c>
      <c r="M135">
        <v>100</v>
      </c>
      <c r="N135">
        <v>74</v>
      </c>
      <c r="P135">
        <v>1</v>
      </c>
      <c r="Q135">
        <v>8.60069994525624</v>
      </c>
      <c r="R135">
        <f t="shared" si="4"/>
        <v>8.60069994525624</v>
      </c>
    </row>
    <row r="136" spans="1:18">
      <c r="A136">
        <v>25.22437502</v>
      </c>
      <c r="B136" t="s">
        <v>4</v>
      </c>
      <c r="C136">
        <v>120</v>
      </c>
      <c r="D136">
        <v>34</v>
      </c>
      <c r="F136">
        <v>1</v>
      </c>
      <c r="H136">
        <v>4.9306410682877999</v>
      </c>
      <c r="I136">
        <v>4.2223247603264502</v>
      </c>
      <c r="J136">
        <v>16.087129734004399</v>
      </c>
      <c r="L136" t="s">
        <v>4</v>
      </c>
      <c r="M136">
        <v>120</v>
      </c>
      <c r="N136">
        <v>0</v>
      </c>
      <c r="P136">
        <v>1</v>
      </c>
      <c r="Q136">
        <v>19.222794022274901</v>
      </c>
      <c r="R136" t="str">
        <f t="shared" si="4"/>
        <v>pass</v>
      </c>
    </row>
    <row r="137" spans="1:18">
      <c r="A137">
        <v>20.685917669999998</v>
      </c>
      <c r="B137" t="s">
        <v>4</v>
      </c>
      <c r="C137">
        <v>120</v>
      </c>
      <c r="D137">
        <v>35</v>
      </c>
      <c r="F137">
        <v>1</v>
      </c>
      <c r="H137">
        <v>4.1175482745754399</v>
      </c>
      <c r="I137">
        <v>5.79007241358382</v>
      </c>
      <c r="J137">
        <v>7.9562017968807996</v>
      </c>
      <c r="L137" t="s">
        <v>4</v>
      </c>
      <c r="M137">
        <v>120</v>
      </c>
      <c r="N137">
        <v>1</v>
      </c>
      <c r="P137">
        <v>1</v>
      </c>
      <c r="Q137">
        <v>17.7485086175619</v>
      </c>
      <c r="R137" t="str">
        <f t="shared" si="4"/>
        <v>pass</v>
      </c>
    </row>
    <row r="138" spans="1:18">
      <c r="A138">
        <v>28.639681450000001</v>
      </c>
      <c r="B138" t="s">
        <v>4</v>
      </c>
      <c r="C138">
        <v>120</v>
      </c>
      <c r="D138">
        <v>36</v>
      </c>
      <c r="F138">
        <v>1</v>
      </c>
      <c r="H138">
        <v>4.5458119759972702</v>
      </c>
      <c r="I138">
        <v>4.7060229868149301</v>
      </c>
      <c r="J138">
        <v>12.238838811098999</v>
      </c>
      <c r="L138" t="s">
        <v>4</v>
      </c>
      <c r="M138">
        <v>120</v>
      </c>
      <c r="N138">
        <v>2</v>
      </c>
      <c r="P138">
        <v>1</v>
      </c>
      <c r="Q138">
        <v>16.5250148685843</v>
      </c>
      <c r="R138" t="str">
        <f t="shared" si="4"/>
        <v>pass</v>
      </c>
    </row>
    <row r="139" spans="1:18">
      <c r="A139">
        <v>26.294707320000001</v>
      </c>
      <c r="B139" t="s">
        <v>4</v>
      </c>
      <c r="C139">
        <v>120</v>
      </c>
      <c r="D139">
        <v>37</v>
      </c>
      <c r="F139">
        <v>1</v>
      </c>
      <c r="H139">
        <v>4.4135529748517603</v>
      </c>
      <c r="I139">
        <v>5.2309513367412803</v>
      </c>
      <c r="J139">
        <v>10.916248799643899</v>
      </c>
      <c r="L139" t="s">
        <v>4</v>
      </c>
      <c r="M139">
        <v>120</v>
      </c>
      <c r="N139">
        <v>3</v>
      </c>
      <c r="P139">
        <v>1</v>
      </c>
      <c r="Q139">
        <v>14.0051550798297</v>
      </c>
      <c r="R139" t="str">
        <f t="shared" si="4"/>
        <v>pass</v>
      </c>
    </row>
    <row r="140" spans="1:18">
      <c r="A140">
        <v>5.8785468959999996</v>
      </c>
      <c r="B140" t="s">
        <v>5</v>
      </c>
      <c r="C140">
        <v>120</v>
      </c>
      <c r="D140">
        <v>38</v>
      </c>
      <c r="F140">
        <v>2</v>
      </c>
      <c r="H140">
        <v>4.4966030699263797</v>
      </c>
      <c r="I140">
        <v>4.6591232301119501</v>
      </c>
      <c r="J140">
        <v>11.746749750390199</v>
      </c>
      <c r="L140" t="s">
        <v>4</v>
      </c>
      <c r="M140">
        <v>120</v>
      </c>
      <c r="N140">
        <v>4</v>
      </c>
      <c r="P140">
        <v>1</v>
      </c>
      <c r="Q140">
        <v>15.406208768824801</v>
      </c>
      <c r="R140" t="str">
        <f t="shared" si="4"/>
        <v>pass</v>
      </c>
    </row>
    <row r="141" spans="1:18">
      <c r="A141">
        <v>13.79034154</v>
      </c>
      <c r="B141" t="s">
        <v>4</v>
      </c>
      <c r="C141">
        <v>120</v>
      </c>
      <c r="D141">
        <v>39</v>
      </c>
      <c r="F141">
        <v>1</v>
      </c>
      <c r="H141">
        <v>4.6151220319068296</v>
      </c>
      <c r="I141">
        <v>4.6133063951225202</v>
      </c>
      <c r="J141">
        <v>12.931939370194701</v>
      </c>
      <c r="L141" t="s">
        <v>4</v>
      </c>
      <c r="M141">
        <v>120</v>
      </c>
      <c r="N141">
        <v>5</v>
      </c>
      <c r="P141">
        <v>1</v>
      </c>
      <c r="Q141">
        <v>14.715134595792501</v>
      </c>
      <c r="R141" t="str">
        <f t="shared" si="4"/>
        <v>pass</v>
      </c>
    </row>
    <row r="142" spans="1:18">
      <c r="A142">
        <v>27.77654523</v>
      </c>
      <c r="B142" t="s">
        <v>4</v>
      </c>
      <c r="C142">
        <v>120</v>
      </c>
      <c r="D142">
        <v>40</v>
      </c>
      <c r="F142">
        <v>1</v>
      </c>
      <c r="H142">
        <v>4.7484805970167097</v>
      </c>
      <c r="I142">
        <v>4.71209324841087</v>
      </c>
      <c r="J142">
        <v>14.265525021293499</v>
      </c>
      <c r="L142" t="s">
        <v>4</v>
      </c>
      <c r="M142">
        <v>120</v>
      </c>
      <c r="N142">
        <v>6</v>
      </c>
      <c r="P142">
        <v>1</v>
      </c>
      <c r="Q142">
        <v>24.474742484929799</v>
      </c>
      <c r="R142" t="str">
        <f t="shared" si="4"/>
        <v>pass</v>
      </c>
    </row>
    <row r="143" spans="1:18">
      <c r="A143">
        <v>18.512596240000001</v>
      </c>
      <c r="B143" t="s">
        <v>4</v>
      </c>
      <c r="C143">
        <v>120</v>
      </c>
      <c r="D143">
        <v>41</v>
      </c>
      <c r="F143">
        <v>1</v>
      </c>
      <c r="H143">
        <v>4.0324506886815898</v>
      </c>
      <c r="I143">
        <v>5.9920015932280704</v>
      </c>
      <c r="J143">
        <v>7.1052259379423104</v>
      </c>
      <c r="L143" t="s">
        <v>4</v>
      </c>
      <c r="M143">
        <v>120</v>
      </c>
      <c r="N143">
        <v>7</v>
      </c>
      <c r="P143">
        <v>1</v>
      </c>
      <c r="Q143">
        <v>22.4302044531989</v>
      </c>
      <c r="R143" t="str">
        <f t="shared" si="4"/>
        <v>pass</v>
      </c>
    </row>
    <row r="144" spans="1:18">
      <c r="A144">
        <v>39.922558170000002</v>
      </c>
      <c r="B144" t="s">
        <v>4</v>
      </c>
      <c r="C144">
        <v>120</v>
      </c>
      <c r="D144">
        <v>42</v>
      </c>
      <c r="F144">
        <v>1</v>
      </c>
      <c r="H144">
        <v>4.5325795482049998</v>
      </c>
      <c r="I144">
        <v>4.7133948437378397</v>
      </c>
      <c r="J144">
        <v>12.1065145331764</v>
      </c>
      <c r="L144" t="s">
        <v>4</v>
      </c>
      <c r="M144">
        <v>120</v>
      </c>
      <c r="N144">
        <v>8</v>
      </c>
      <c r="P144">
        <v>1</v>
      </c>
      <c r="Q144">
        <v>11.889030910592201</v>
      </c>
      <c r="R144" t="str">
        <f t="shared" si="4"/>
        <v>pass</v>
      </c>
    </row>
    <row r="145" spans="1:18">
      <c r="A145">
        <v>33.243970640000001</v>
      </c>
      <c r="B145" t="s">
        <v>4</v>
      </c>
      <c r="C145">
        <v>120</v>
      </c>
      <c r="D145">
        <v>43</v>
      </c>
      <c r="F145">
        <v>1</v>
      </c>
      <c r="H145">
        <v>4.9579275418770203</v>
      </c>
      <c r="I145">
        <v>4.1621215350503</v>
      </c>
      <c r="J145">
        <v>16.359994469896499</v>
      </c>
      <c r="L145" t="s">
        <v>4</v>
      </c>
      <c r="M145">
        <v>120</v>
      </c>
      <c r="N145">
        <v>9</v>
      </c>
      <c r="P145">
        <v>1</v>
      </c>
      <c r="Q145">
        <v>17.6998762367746</v>
      </c>
      <c r="R145" t="str">
        <f t="shared" si="4"/>
        <v>pass</v>
      </c>
    </row>
    <row r="146" spans="1:18">
      <c r="A146">
        <v>5.6226913820000002</v>
      </c>
      <c r="B146" t="s">
        <v>5</v>
      </c>
      <c r="C146">
        <v>120</v>
      </c>
      <c r="D146">
        <v>44</v>
      </c>
      <c r="F146">
        <v>2</v>
      </c>
      <c r="H146">
        <v>4.7647163198681799</v>
      </c>
      <c r="I146">
        <v>4.0050019264857699</v>
      </c>
      <c r="J146">
        <v>14.427882249808201</v>
      </c>
      <c r="L146" t="s">
        <v>4</v>
      </c>
      <c r="M146">
        <v>120</v>
      </c>
      <c r="N146">
        <v>10</v>
      </c>
      <c r="P146">
        <v>1</v>
      </c>
      <c r="Q146">
        <v>22.040770194071701</v>
      </c>
      <c r="R146" t="str">
        <f t="shared" si="4"/>
        <v>pass</v>
      </c>
    </row>
    <row r="147" spans="1:18">
      <c r="A147">
        <v>5.5782580150000003</v>
      </c>
      <c r="B147" t="s">
        <v>5</v>
      </c>
      <c r="C147">
        <v>120</v>
      </c>
      <c r="D147">
        <v>45</v>
      </c>
      <c r="F147">
        <v>2</v>
      </c>
      <c r="H147">
        <v>3.3145177465108899</v>
      </c>
      <c r="I147">
        <v>7.1479916147630203</v>
      </c>
      <c r="J147">
        <v>-7.410348376466E-2</v>
      </c>
      <c r="L147" t="s">
        <v>4</v>
      </c>
      <c r="M147">
        <v>120</v>
      </c>
      <c r="N147">
        <v>11</v>
      </c>
      <c r="P147">
        <v>1</v>
      </c>
      <c r="Q147">
        <v>18.514416815137402</v>
      </c>
      <c r="R147" t="str">
        <f t="shared" si="4"/>
        <v>pass</v>
      </c>
    </row>
    <row r="148" spans="1:18">
      <c r="A148">
        <v>18.40587064</v>
      </c>
      <c r="B148" t="s">
        <v>4</v>
      </c>
      <c r="C148">
        <v>120</v>
      </c>
      <c r="D148">
        <v>46</v>
      </c>
      <c r="F148">
        <v>1</v>
      </c>
      <c r="H148">
        <v>5.2299905583348796</v>
      </c>
      <c r="I148">
        <v>3.5124462796854701</v>
      </c>
      <c r="J148">
        <v>19.0806246344751</v>
      </c>
      <c r="L148" t="s">
        <v>4</v>
      </c>
      <c r="M148">
        <v>120</v>
      </c>
      <c r="N148">
        <v>12</v>
      </c>
      <c r="P148">
        <v>1</v>
      </c>
      <c r="Q148">
        <v>13.968124886756101</v>
      </c>
      <c r="R148" t="str">
        <f t="shared" si="4"/>
        <v>pass</v>
      </c>
    </row>
    <row r="149" spans="1:18">
      <c r="A149">
        <v>4.6499694639999998</v>
      </c>
      <c r="B149" t="s">
        <v>5</v>
      </c>
      <c r="C149">
        <v>120</v>
      </c>
      <c r="D149">
        <v>47</v>
      </c>
      <c r="F149">
        <v>2</v>
      </c>
      <c r="H149">
        <v>4.17259622627454</v>
      </c>
      <c r="I149">
        <v>5.0787477620260999</v>
      </c>
      <c r="J149">
        <v>8.5066813138717912</v>
      </c>
      <c r="L149" t="s">
        <v>4</v>
      </c>
      <c r="M149">
        <v>120</v>
      </c>
      <c r="N149">
        <v>13</v>
      </c>
      <c r="P149">
        <v>1</v>
      </c>
      <c r="Q149">
        <v>22.162633648644299</v>
      </c>
      <c r="R149" t="str">
        <f t="shared" si="4"/>
        <v>pass</v>
      </c>
    </row>
    <row r="150" spans="1:18">
      <c r="A150">
        <v>5.3004843389999996</v>
      </c>
      <c r="B150" t="s">
        <v>5</v>
      </c>
      <c r="C150">
        <v>120</v>
      </c>
      <c r="D150">
        <v>48</v>
      </c>
      <c r="F150">
        <v>2</v>
      </c>
      <c r="H150">
        <v>4.0527077515865999</v>
      </c>
      <c r="I150">
        <v>5.3166864722213703</v>
      </c>
      <c r="J150">
        <v>7.3077965669924296</v>
      </c>
      <c r="L150" t="s">
        <v>4</v>
      </c>
      <c r="M150">
        <v>120</v>
      </c>
      <c r="N150">
        <v>14</v>
      </c>
      <c r="P150">
        <v>1</v>
      </c>
      <c r="Q150">
        <v>11.9881269814873</v>
      </c>
      <c r="R150" t="str">
        <f t="shared" si="4"/>
        <v>pass</v>
      </c>
    </row>
    <row r="151" spans="1:18">
      <c r="A151">
        <v>15.302259599999999</v>
      </c>
      <c r="B151" t="s">
        <v>4</v>
      </c>
      <c r="C151">
        <v>120</v>
      </c>
      <c r="D151">
        <v>49</v>
      </c>
      <c r="F151">
        <v>1</v>
      </c>
      <c r="H151">
        <v>4.9217767442523899</v>
      </c>
      <c r="I151">
        <v>4.0431012308222503</v>
      </c>
      <c r="J151">
        <v>15.9984864936502</v>
      </c>
      <c r="L151" t="s">
        <v>4</v>
      </c>
      <c r="M151">
        <v>120</v>
      </c>
      <c r="N151">
        <v>15</v>
      </c>
      <c r="P151">
        <v>1</v>
      </c>
      <c r="Q151">
        <v>21.715816086712898</v>
      </c>
      <c r="R151" t="str">
        <f t="shared" si="4"/>
        <v>pass</v>
      </c>
    </row>
    <row r="152" spans="1:18">
      <c r="A152">
        <v>5.6888097579999997</v>
      </c>
      <c r="B152" t="s">
        <v>5</v>
      </c>
      <c r="C152">
        <v>120</v>
      </c>
      <c r="D152">
        <v>50</v>
      </c>
      <c r="F152">
        <v>1</v>
      </c>
      <c r="H152">
        <v>4.1880102289435897</v>
      </c>
      <c r="I152">
        <v>5.30347428582263</v>
      </c>
      <c r="J152">
        <v>8.6608213405622703</v>
      </c>
      <c r="L152" t="s">
        <v>4</v>
      </c>
      <c r="M152">
        <v>120</v>
      </c>
      <c r="N152">
        <v>16</v>
      </c>
      <c r="P152">
        <v>1</v>
      </c>
      <c r="Q152">
        <v>20.045879323290599</v>
      </c>
      <c r="R152" t="str">
        <f t="shared" si="4"/>
        <v>pass</v>
      </c>
    </row>
    <row r="153" spans="1:18">
      <c r="A153">
        <v>26.497172129999999</v>
      </c>
      <c r="B153" t="s">
        <v>4</v>
      </c>
      <c r="C153">
        <v>120</v>
      </c>
      <c r="D153">
        <v>51</v>
      </c>
      <c r="F153">
        <v>1</v>
      </c>
      <c r="H153">
        <v>5.4134794758454099</v>
      </c>
      <c r="I153">
        <v>3.2327126906549699</v>
      </c>
      <c r="J153">
        <v>20.915513809580499</v>
      </c>
      <c r="L153" t="s">
        <v>4</v>
      </c>
      <c r="M153">
        <v>120</v>
      </c>
      <c r="N153">
        <v>17</v>
      </c>
      <c r="P153">
        <v>1</v>
      </c>
      <c r="Q153">
        <v>18.313254435743701</v>
      </c>
      <c r="R153" t="str">
        <f t="shared" si="4"/>
        <v>pass</v>
      </c>
    </row>
    <row r="154" spans="1:18">
      <c r="A154">
        <v>15.289828119999999</v>
      </c>
      <c r="B154" t="s">
        <v>4</v>
      </c>
      <c r="C154">
        <v>120</v>
      </c>
      <c r="D154">
        <v>52</v>
      </c>
      <c r="F154">
        <v>1</v>
      </c>
      <c r="H154">
        <v>4.58566729539994</v>
      </c>
      <c r="I154">
        <v>4.6174656037332298</v>
      </c>
      <c r="J154">
        <v>12.637392005125701</v>
      </c>
      <c r="L154" t="s">
        <v>4</v>
      </c>
      <c r="M154">
        <v>120</v>
      </c>
      <c r="N154">
        <v>18</v>
      </c>
      <c r="P154">
        <v>1</v>
      </c>
      <c r="Q154">
        <v>15.3162831562727</v>
      </c>
      <c r="R154" t="str">
        <f t="shared" si="4"/>
        <v>pass</v>
      </c>
    </row>
    <row r="155" spans="1:18">
      <c r="A155">
        <v>5.2620188849999998</v>
      </c>
      <c r="B155" t="s">
        <v>5</v>
      </c>
      <c r="C155">
        <v>120</v>
      </c>
      <c r="D155">
        <v>53</v>
      </c>
      <c r="F155">
        <v>2</v>
      </c>
      <c r="H155">
        <v>4.3115755696834004</v>
      </c>
      <c r="I155">
        <v>4.65825289991652</v>
      </c>
      <c r="J155">
        <v>9.8964747479604203</v>
      </c>
      <c r="L155" t="s">
        <v>4</v>
      </c>
      <c r="M155">
        <v>120</v>
      </c>
      <c r="N155">
        <v>19</v>
      </c>
      <c r="P155">
        <v>1</v>
      </c>
      <c r="Q155">
        <v>21.574824777171301</v>
      </c>
      <c r="R155" t="str">
        <f t="shared" si="4"/>
        <v>pass</v>
      </c>
    </row>
    <row r="156" spans="1:18">
      <c r="A156">
        <v>6.0980646500000004</v>
      </c>
      <c r="B156" t="s">
        <v>5</v>
      </c>
      <c r="C156">
        <v>120</v>
      </c>
      <c r="D156">
        <v>54</v>
      </c>
      <c r="F156">
        <v>2</v>
      </c>
      <c r="H156">
        <v>3.90596268041427</v>
      </c>
      <c r="I156">
        <v>5.4942221808587401</v>
      </c>
      <c r="J156">
        <v>5.8403458552691001</v>
      </c>
      <c r="L156" t="s">
        <v>4</v>
      </c>
      <c r="M156">
        <v>120</v>
      </c>
      <c r="N156">
        <v>20</v>
      </c>
      <c r="P156">
        <v>1</v>
      </c>
      <c r="Q156">
        <v>20.177263509896999</v>
      </c>
      <c r="R156" t="str">
        <f t="shared" si="4"/>
        <v>pass</v>
      </c>
    </row>
    <row r="157" spans="1:18">
      <c r="A157">
        <v>14.34889407</v>
      </c>
      <c r="B157" t="s">
        <v>4</v>
      </c>
      <c r="C157">
        <v>120</v>
      </c>
      <c r="D157">
        <v>55</v>
      </c>
      <c r="F157">
        <v>1</v>
      </c>
      <c r="H157">
        <v>4.19054585865306</v>
      </c>
      <c r="I157">
        <v>5.9020630188782599</v>
      </c>
      <c r="J157">
        <v>8.6861776376570212</v>
      </c>
      <c r="L157" t="s">
        <v>4</v>
      </c>
      <c r="M157">
        <v>120</v>
      </c>
      <c r="N157">
        <v>21</v>
      </c>
      <c r="P157">
        <v>1</v>
      </c>
      <c r="Q157">
        <v>19.1417539733519</v>
      </c>
      <c r="R157" t="str">
        <f t="shared" si="4"/>
        <v>pass</v>
      </c>
    </row>
    <row r="158" spans="1:18">
      <c r="A158">
        <v>5.6964857459999996</v>
      </c>
      <c r="B158" t="s">
        <v>5</v>
      </c>
      <c r="C158">
        <v>120</v>
      </c>
      <c r="D158">
        <v>56</v>
      </c>
      <c r="F158">
        <v>2</v>
      </c>
      <c r="H158">
        <v>3.4657761821558002</v>
      </c>
      <c r="I158">
        <v>6.6049512230056298</v>
      </c>
      <c r="J158">
        <v>1.43848087268444</v>
      </c>
      <c r="L158" t="s">
        <v>4</v>
      </c>
      <c r="M158">
        <v>120</v>
      </c>
      <c r="N158">
        <v>22</v>
      </c>
      <c r="P158">
        <v>1</v>
      </c>
      <c r="Q158">
        <v>20.765732886991</v>
      </c>
      <c r="R158" t="str">
        <f t="shared" si="4"/>
        <v>pass</v>
      </c>
    </row>
    <row r="159" spans="1:18">
      <c r="A159">
        <v>25.181991579999998</v>
      </c>
      <c r="B159" t="s">
        <v>4</v>
      </c>
      <c r="C159">
        <v>120</v>
      </c>
      <c r="D159">
        <v>57</v>
      </c>
      <c r="F159">
        <v>1</v>
      </c>
      <c r="H159">
        <v>5.2207349578607998</v>
      </c>
      <c r="I159">
        <v>3.47552630138384</v>
      </c>
      <c r="J159">
        <v>18.9880686297343</v>
      </c>
      <c r="L159" t="s">
        <v>4</v>
      </c>
      <c r="M159">
        <v>120</v>
      </c>
      <c r="N159">
        <v>23</v>
      </c>
      <c r="P159">
        <v>1</v>
      </c>
      <c r="Q159">
        <v>19.925291621969301</v>
      </c>
      <c r="R159" t="str">
        <f t="shared" si="4"/>
        <v>pass</v>
      </c>
    </row>
    <row r="160" spans="1:18">
      <c r="A160">
        <v>8.4645022619999999</v>
      </c>
      <c r="B160" t="s">
        <v>5</v>
      </c>
      <c r="C160">
        <v>120</v>
      </c>
      <c r="D160">
        <v>58</v>
      </c>
      <c r="F160">
        <v>2</v>
      </c>
      <c r="H160">
        <v>4.5314817102090101</v>
      </c>
      <c r="I160">
        <v>4.3821926340537196</v>
      </c>
      <c r="J160">
        <v>12.095536153216401</v>
      </c>
      <c r="L160" t="s">
        <v>4</v>
      </c>
      <c r="M160">
        <v>120</v>
      </c>
      <c r="N160">
        <v>24</v>
      </c>
      <c r="P160">
        <v>1</v>
      </c>
      <c r="Q160">
        <v>16.311417936980899</v>
      </c>
      <c r="R160" t="str">
        <f t="shared" si="4"/>
        <v>pass</v>
      </c>
    </row>
    <row r="161" spans="1:18">
      <c r="A161">
        <v>18.5547781</v>
      </c>
      <c r="B161" t="s">
        <v>4</v>
      </c>
      <c r="C161">
        <v>120</v>
      </c>
      <c r="D161">
        <v>59</v>
      </c>
      <c r="F161">
        <v>1</v>
      </c>
      <c r="H161">
        <v>5.1714389845362998</v>
      </c>
      <c r="I161">
        <v>3.7160035080815601</v>
      </c>
      <c r="J161">
        <v>18.495108896489402</v>
      </c>
      <c r="L161" t="s">
        <v>4</v>
      </c>
      <c r="M161">
        <v>120</v>
      </c>
      <c r="N161">
        <v>25</v>
      </c>
      <c r="P161">
        <v>1</v>
      </c>
      <c r="Q161">
        <v>15.297678142612099</v>
      </c>
      <c r="R161" t="str">
        <f t="shared" si="4"/>
        <v>pass</v>
      </c>
    </row>
    <row r="162" spans="1:18">
      <c r="A162">
        <v>12.90681871</v>
      </c>
      <c r="B162" t="s">
        <v>4</v>
      </c>
      <c r="C162">
        <v>120</v>
      </c>
      <c r="D162">
        <v>60</v>
      </c>
      <c r="F162">
        <v>1</v>
      </c>
      <c r="H162">
        <v>4.9673988979904404</v>
      </c>
      <c r="I162">
        <v>3.9611708224426501</v>
      </c>
      <c r="J162">
        <v>16.454708031030798</v>
      </c>
      <c r="L162" t="s">
        <v>4</v>
      </c>
      <c r="M162">
        <v>120</v>
      </c>
      <c r="N162">
        <v>26</v>
      </c>
      <c r="P162">
        <v>1</v>
      </c>
      <c r="Q162">
        <v>20.9655480058112</v>
      </c>
      <c r="R162" t="str">
        <f t="shared" si="4"/>
        <v>pass</v>
      </c>
    </row>
    <row r="163" spans="1:18">
      <c r="A163">
        <v>41.252274380000003</v>
      </c>
      <c r="B163" t="s">
        <v>4</v>
      </c>
      <c r="C163">
        <v>120</v>
      </c>
      <c r="D163">
        <v>61</v>
      </c>
      <c r="F163">
        <v>1</v>
      </c>
      <c r="H163">
        <v>6.0324413384566897</v>
      </c>
      <c r="I163">
        <v>2.2003672391739801</v>
      </c>
      <c r="J163">
        <v>27.1051324356932</v>
      </c>
      <c r="L163" t="s">
        <v>4</v>
      </c>
      <c r="M163">
        <v>120</v>
      </c>
      <c r="N163">
        <v>27</v>
      </c>
      <c r="P163">
        <v>1</v>
      </c>
      <c r="Q163">
        <v>23.731782049749299</v>
      </c>
      <c r="R163" t="str">
        <f t="shared" si="4"/>
        <v>pass</v>
      </c>
    </row>
    <row r="164" spans="1:18">
      <c r="A164">
        <v>4.4968350460000002</v>
      </c>
      <c r="B164" t="s">
        <v>5</v>
      </c>
      <c r="C164">
        <v>120</v>
      </c>
      <c r="D164">
        <v>62</v>
      </c>
      <c r="F164">
        <v>2</v>
      </c>
      <c r="H164">
        <v>4.08610774843907</v>
      </c>
      <c r="I164">
        <v>5.1830498940856096</v>
      </c>
      <c r="J164">
        <v>7.6417965355170692</v>
      </c>
      <c r="L164" t="s">
        <v>4</v>
      </c>
      <c r="M164">
        <v>120</v>
      </c>
      <c r="N164">
        <v>28</v>
      </c>
      <c r="P164">
        <v>1</v>
      </c>
      <c r="Q164">
        <v>20.127822474633</v>
      </c>
      <c r="R164" t="str">
        <f t="shared" si="4"/>
        <v>pass</v>
      </c>
    </row>
    <row r="165" spans="1:18">
      <c r="A165">
        <v>7.6086953939999997</v>
      </c>
      <c r="B165" t="s">
        <v>5</v>
      </c>
      <c r="C165">
        <v>120</v>
      </c>
      <c r="D165">
        <v>63</v>
      </c>
      <c r="F165">
        <v>2</v>
      </c>
      <c r="H165">
        <v>4.1668477430548503</v>
      </c>
      <c r="I165">
        <v>5.0320967102716097</v>
      </c>
      <c r="J165">
        <v>8.449196481674921</v>
      </c>
      <c r="L165" t="s">
        <v>4</v>
      </c>
      <c r="M165">
        <v>120</v>
      </c>
      <c r="N165">
        <v>29</v>
      </c>
      <c r="P165">
        <v>1</v>
      </c>
      <c r="Q165">
        <v>20.804352749161701</v>
      </c>
      <c r="R165" t="str">
        <f t="shared" si="4"/>
        <v>pass</v>
      </c>
    </row>
    <row r="166" spans="1:18">
      <c r="A166">
        <v>15.03606403</v>
      </c>
      <c r="B166" t="s">
        <v>4</v>
      </c>
      <c r="C166">
        <v>120</v>
      </c>
      <c r="D166">
        <v>64</v>
      </c>
      <c r="F166">
        <v>1</v>
      </c>
      <c r="H166">
        <v>5.1204408048402099</v>
      </c>
      <c r="I166">
        <v>3.5625673749397699</v>
      </c>
      <c r="J166">
        <v>17.985127099528501</v>
      </c>
      <c r="L166" t="s">
        <v>4</v>
      </c>
      <c r="M166">
        <v>120</v>
      </c>
      <c r="N166">
        <v>30</v>
      </c>
      <c r="P166">
        <v>1</v>
      </c>
      <c r="Q166">
        <v>17.868266089228001</v>
      </c>
      <c r="R166" t="str">
        <f t="shared" si="4"/>
        <v>pass</v>
      </c>
    </row>
    <row r="167" spans="1:18">
      <c r="A167">
        <v>3.6245917009999999</v>
      </c>
      <c r="B167" t="s">
        <v>5</v>
      </c>
      <c r="C167">
        <v>120</v>
      </c>
      <c r="D167">
        <v>65</v>
      </c>
      <c r="F167">
        <v>2</v>
      </c>
      <c r="H167">
        <v>4.3669921994264502</v>
      </c>
      <c r="I167">
        <v>4.4475246593729603</v>
      </c>
      <c r="J167">
        <v>10.450641045390899</v>
      </c>
      <c r="L167" t="s">
        <v>4</v>
      </c>
      <c r="M167">
        <v>120</v>
      </c>
      <c r="N167">
        <v>31</v>
      </c>
      <c r="P167">
        <v>1</v>
      </c>
      <c r="Q167">
        <v>17.681160539912803</v>
      </c>
      <c r="R167" t="str">
        <f t="shared" si="4"/>
        <v>pass</v>
      </c>
    </row>
    <row r="168" spans="1:18">
      <c r="A168">
        <v>5.1367580779999997</v>
      </c>
      <c r="B168" t="s">
        <v>5</v>
      </c>
      <c r="C168">
        <v>120</v>
      </c>
      <c r="D168">
        <v>66</v>
      </c>
      <c r="F168">
        <v>2</v>
      </c>
      <c r="H168">
        <v>4.3651024855441696</v>
      </c>
      <c r="I168">
        <v>4.8784632701811503</v>
      </c>
      <c r="J168">
        <v>10.4317439065681</v>
      </c>
      <c r="L168" t="s">
        <v>4</v>
      </c>
      <c r="M168">
        <v>120</v>
      </c>
      <c r="N168">
        <v>32</v>
      </c>
      <c r="P168">
        <v>1</v>
      </c>
      <c r="Q168">
        <v>20.715513953961899</v>
      </c>
      <c r="R168" t="str">
        <f t="shared" si="4"/>
        <v>pass</v>
      </c>
    </row>
    <row r="169" spans="1:18">
      <c r="A169">
        <v>6.4685141890000004</v>
      </c>
      <c r="B169" t="s">
        <v>5</v>
      </c>
      <c r="C169">
        <v>120</v>
      </c>
      <c r="D169">
        <v>67</v>
      </c>
      <c r="F169">
        <v>2</v>
      </c>
      <c r="H169">
        <v>4.0339355549145797</v>
      </c>
      <c r="I169">
        <v>5.43682740498003</v>
      </c>
      <c r="J169">
        <v>7.1200746002722299</v>
      </c>
      <c r="L169" t="s">
        <v>4</v>
      </c>
      <c r="M169">
        <v>120</v>
      </c>
      <c r="N169">
        <v>33</v>
      </c>
      <c r="P169">
        <v>1</v>
      </c>
      <c r="Q169">
        <v>11.832164781979099</v>
      </c>
      <c r="R169" t="str">
        <f t="shared" si="4"/>
        <v>pass</v>
      </c>
    </row>
    <row r="170" spans="1:18">
      <c r="A170">
        <v>10.796935700000001</v>
      </c>
      <c r="B170" t="s">
        <v>5</v>
      </c>
      <c r="C170">
        <v>120</v>
      </c>
      <c r="D170">
        <v>68</v>
      </c>
      <c r="F170">
        <v>2</v>
      </c>
      <c r="H170">
        <v>4.6062695516187997</v>
      </c>
      <c r="I170">
        <v>4.2509073791846896</v>
      </c>
      <c r="J170">
        <v>12.843414567314401</v>
      </c>
      <c r="L170" t="s">
        <v>4</v>
      </c>
      <c r="M170">
        <v>120</v>
      </c>
      <c r="N170">
        <v>34</v>
      </c>
      <c r="P170">
        <v>1</v>
      </c>
      <c r="Q170">
        <v>16.087129734004399</v>
      </c>
      <c r="R170" t="str">
        <f t="shared" si="4"/>
        <v>pass</v>
      </c>
    </row>
    <row r="171" spans="1:18">
      <c r="A171">
        <v>13.538609599999999</v>
      </c>
      <c r="B171" t="s">
        <v>4</v>
      </c>
      <c r="C171">
        <v>120</v>
      </c>
      <c r="D171">
        <v>69</v>
      </c>
      <c r="F171">
        <v>1</v>
      </c>
      <c r="H171">
        <v>4.3950824673523803</v>
      </c>
      <c r="I171">
        <v>5.2003668232020397</v>
      </c>
      <c r="J171">
        <v>10.7315437246501</v>
      </c>
      <c r="L171" t="s">
        <v>4</v>
      </c>
      <c r="M171">
        <v>120</v>
      </c>
      <c r="N171">
        <v>35</v>
      </c>
      <c r="P171">
        <v>1</v>
      </c>
      <c r="Q171">
        <v>7.9562017968807996</v>
      </c>
      <c r="R171">
        <f t="shared" si="4"/>
        <v>7.9562017968807996</v>
      </c>
    </row>
    <row r="172" spans="1:18">
      <c r="A172">
        <v>6.2604403580000003</v>
      </c>
      <c r="B172" t="s">
        <v>5</v>
      </c>
      <c r="C172">
        <v>120</v>
      </c>
      <c r="D172">
        <v>70</v>
      </c>
      <c r="F172">
        <v>2</v>
      </c>
      <c r="H172">
        <v>3.9117061989397599</v>
      </c>
      <c r="I172">
        <v>5.6499870034070101</v>
      </c>
      <c r="J172">
        <v>5.8977810405240199</v>
      </c>
      <c r="L172" t="s">
        <v>4</v>
      </c>
      <c r="M172">
        <v>120</v>
      </c>
      <c r="N172">
        <v>36</v>
      </c>
      <c r="P172">
        <v>1</v>
      </c>
      <c r="Q172">
        <v>12.238838811098999</v>
      </c>
      <c r="R172" t="str">
        <f t="shared" si="4"/>
        <v>pass</v>
      </c>
    </row>
    <row r="173" spans="1:18">
      <c r="A173">
        <v>4.028674552</v>
      </c>
      <c r="B173" t="s">
        <v>5</v>
      </c>
      <c r="C173">
        <v>120</v>
      </c>
      <c r="D173">
        <v>71</v>
      </c>
      <c r="F173">
        <v>2</v>
      </c>
      <c r="H173">
        <v>4.1509110245351897</v>
      </c>
      <c r="I173">
        <v>4.87389641202933</v>
      </c>
      <c r="J173">
        <v>8.2898292964783291</v>
      </c>
      <c r="L173" t="s">
        <v>4</v>
      </c>
      <c r="M173">
        <v>120</v>
      </c>
      <c r="N173">
        <v>37</v>
      </c>
      <c r="P173">
        <v>1</v>
      </c>
      <c r="Q173">
        <v>10.916248799643899</v>
      </c>
      <c r="R173" t="str">
        <f t="shared" si="4"/>
        <v>pass</v>
      </c>
    </row>
    <row r="174" spans="1:18">
      <c r="A174">
        <v>11.11458116</v>
      </c>
      <c r="B174" t="s">
        <v>5</v>
      </c>
      <c r="C174">
        <v>120</v>
      </c>
      <c r="D174">
        <v>72</v>
      </c>
      <c r="F174">
        <v>2</v>
      </c>
      <c r="H174">
        <v>3.5753629765981101</v>
      </c>
      <c r="I174">
        <v>6.6982431335394104</v>
      </c>
      <c r="J174">
        <v>2.5343488171074999</v>
      </c>
      <c r="L174" t="s">
        <v>4</v>
      </c>
      <c r="M174">
        <v>120</v>
      </c>
      <c r="N174">
        <v>39</v>
      </c>
      <c r="P174">
        <v>1</v>
      </c>
      <c r="Q174">
        <v>12.931939370194701</v>
      </c>
      <c r="R174" t="str">
        <f t="shared" si="4"/>
        <v>pass</v>
      </c>
    </row>
    <row r="175" spans="1:18">
      <c r="A175">
        <v>10.039845489999999</v>
      </c>
      <c r="B175" t="s">
        <v>5</v>
      </c>
      <c r="C175">
        <v>120</v>
      </c>
      <c r="D175">
        <v>73</v>
      </c>
      <c r="F175">
        <v>2</v>
      </c>
      <c r="H175">
        <v>4.2012683466616698</v>
      </c>
      <c r="I175">
        <v>4.8570827936909504</v>
      </c>
      <c r="J175">
        <v>8.7934025177431501</v>
      </c>
      <c r="L175" t="s">
        <v>4</v>
      </c>
      <c r="M175">
        <v>120</v>
      </c>
      <c r="N175">
        <v>40</v>
      </c>
      <c r="P175">
        <v>1</v>
      </c>
      <c r="Q175">
        <v>14.265525021293499</v>
      </c>
      <c r="R175" t="str">
        <f t="shared" si="4"/>
        <v>pass</v>
      </c>
    </row>
    <row r="176" spans="1:18">
      <c r="A176">
        <v>14.94845334</v>
      </c>
      <c r="B176" t="s">
        <v>4</v>
      </c>
      <c r="C176">
        <v>120</v>
      </c>
      <c r="D176">
        <v>74</v>
      </c>
      <c r="F176">
        <v>1</v>
      </c>
      <c r="H176">
        <v>4.8372891280244703</v>
      </c>
      <c r="I176">
        <v>3.9639055074558098</v>
      </c>
      <c r="J176">
        <v>15.153610331371102</v>
      </c>
      <c r="L176" t="s">
        <v>4</v>
      </c>
      <c r="M176">
        <v>120</v>
      </c>
      <c r="N176">
        <v>41</v>
      </c>
      <c r="P176">
        <v>1</v>
      </c>
      <c r="Q176">
        <v>7.1052259379423104</v>
      </c>
      <c r="R176">
        <f t="shared" si="4"/>
        <v>7.1052259379423104</v>
      </c>
    </row>
    <row r="177" spans="1:18">
      <c r="A177">
        <v>6.7753115270000004</v>
      </c>
      <c r="B177" t="s">
        <v>5</v>
      </c>
      <c r="C177">
        <v>120</v>
      </c>
      <c r="D177">
        <v>75</v>
      </c>
      <c r="F177">
        <v>2</v>
      </c>
      <c r="H177">
        <v>3.7627899072564999</v>
      </c>
      <c r="I177">
        <v>5.7543985303598202</v>
      </c>
      <c r="J177">
        <v>4.4086181236913999</v>
      </c>
      <c r="L177" t="s">
        <v>4</v>
      </c>
      <c r="M177">
        <v>120</v>
      </c>
      <c r="N177">
        <v>42</v>
      </c>
      <c r="P177">
        <v>1</v>
      </c>
      <c r="Q177">
        <v>12.1065145331764</v>
      </c>
      <c r="R177" t="str">
        <f t="shared" si="4"/>
        <v>pass</v>
      </c>
    </row>
    <row r="178" spans="1:18">
      <c r="A178">
        <v>6.8997045699999999</v>
      </c>
      <c r="B178" t="s">
        <v>5</v>
      </c>
      <c r="C178">
        <v>120</v>
      </c>
      <c r="D178">
        <v>76</v>
      </c>
      <c r="F178">
        <v>2</v>
      </c>
      <c r="H178">
        <v>4.0585592521916496</v>
      </c>
      <c r="I178">
        <v>5.0206135555202298</v>
      </c>
      <c r="J178">
        <v>7.3663115730428901</v>
      </c>
      <c r="L178" t="s">
        <v>4</v>
      </c>
      <c r="M178">
        <v>120</v>
      </c>
      <c r="N178">
        <v>43</v>
      </c>
      <c r="P178">
        <v>1</v>
      </c>
      <c r="Q178">
        <v>16.359994469896499</v>
      </c>
      <c r="R178" t="str">
        <f t="shared" si="4"/>
        <v>pass</v>
      </c>
    </row>
    <row r="179" spans="1:18">
      <c r="A179">
        <v>13.199301699999999</v>
      </c>
      <c r="B179" t="s">
        <v>4</v>
      </c>
      <c r="C179">
        <v>120</v>
      </c>
      <c r="D179">
        <v>77</v>
      </c>
      <c r="F179">
        <v>2</v>
      </c>
      <c r="H179">
        <v>3.6260635242110202</v>
      </c>
      <c r="I179">
        <v>6.5959119622543003</v>
      </c>
      <c r="J179">
        <v>3.0413542932366502</v>
      </c>
      <c r="L179" t="s">
        <v>4</v>
      </c>
      <c r="M179">
        <v>120</v>
      </c>
      <c r="N179">
        <v>46</v>
      </c>
      <c r="P179">
        <v>1</v>
      </c>
      <c r="Q179">
        <v>19.0806246344751</v>
      </c>
      <c r="R179" t="str">
        <f t="shared" si="4"/>
        <v>pass</v>
      </c>
    </row>
    <row r="180" spans="1:18">
      <c r="A180">
        <v>14.381942889999999</v>
      </c>
      <c r="B180" t="s">
        <v>4</v>
      </c>
      <c r="C180">
        <v>120</v>
      </c>
      <c r="D180">
        <v>78</v>
      </c>
      <c r="F180">
        <v>2</v>
      </c>
      <c r="H180">
        <v>3.8118026912909602</v>
      </c>
      <c r="I180">
        <v>5.9399443245070396</v>
      </c>
      <c r="J180">
        <v>4.8987459640360198</v>
      </c>
      <c r="L180" t="s">
        <v>4</v>
      </c>
      <c r="M180">
        <v>120</v>
      </c>
      <c r="N180">
        <v>49</v>
      </c>
      <c r="P180">
        <v>1</v>
      </c>
      <c r="Q180">
        <v>15.9984864936502</v>
      </c>
      <c r="R180" t="str">
        <f t="shared" si="4"/>
        <v>pass</v>
      </c>
    </row>
    <row r="181" spans="1:18">
      <c r="A181">
        <v>7.925872644</v>
      </c>
      <c r="B181" t="s">
        <v>5</v>
      </c>
      <c r="C181">
        <v>120</v>
      </c>
      <c r="D181">
        <v>79</v>
      </c>
      <c r="F181">
        <v>2</v>
      </c>
      <c r="H181">
        <v>3.2044881501248601</v>
      </c>
      <c r="I181">
        <v>7.3206946897626599</v>
      </c>
      <c r="J181">
        <v>-1.1743994476249999</v>
      </c>
      <c r="L181" t="s">
        <v>4</v>
      </c>
      <c r="M181">
        <v>120</v>
      </c>
      <c r="N181">
        <v>51</v>
      </c>
      <c r="P181">
        <v>1</v>
      </c>
      <c r="Q181">
        <v>20.915513809580499</v>
      </c>
      <c r="R181" t="str">
        <f t="shared" si="4"/>
        <v>pass</v>
      </c>
    </row>
    <row r="182" spans="1:18">
      <c r="A182">
        <v>7.9434091929999999</v>
      </c>
      <c r="B182" t="s">
        <v>5</v>
      </c>
      <c r="C182">
        <v>120</v>
      </c>
      <c r="D182">
        <v>80</v>
      </c>
      <c r="F182">
        <v>2</v>
      </c>
      <c r="H182">
        <v>3.0003727059798102</v>
      </c>
      <c r="I182">
        <v>7.7391232046000296</v>
      </c>
      <c r="J182">
        <v>-3.2155538890755104</v>
      </c>
      <c r="L182" t="s">
        <v>4</v>
      </c>
      <c r="M182">
        <v>120</v>
      </c>
      <c r="N182">
        <v>52</v>
      </c>
      <c r="P182">
        <v>1</v>
      </c>
      <c r="Q182">
        <v>12.637392005125701</v>
      </c>
      <c r="R182" t="str">
        <f t="shared" si="4"/>
        <v>pass</v>
      </c>
    </row>
    <row r="183" spans="1:18">
      <c r="A183">
        <v>17.292970279999999</v>
      </c>
      <c r="B183" t="s">
        <v>4</v>
      </c>
      <c r="C183">
        <v>120</v>
      </c>
      <c r="D183">
        <v>81</v>
      </c>
      <c r="F183">
        <v>2</v>
      </c>
      <c r="H183">
        <v>3.55391020668743</v>
      </c>
      <c r="I183">
        <v>6.59010995600533</v>
      </c>
      <c r="J183">
        <v>2.3198211180007502</v>
      </c>
      <c r="L183" t="s">
        <v>4</v>
      </c>
      <c r="M183">
        <v>120</v>
      </c>
      <c r="N183">
        <v>55</v>
      </c>
      <c r="P183">
        <v>1</v>
      </c>
      <c r="Q183">
        <v>8.6861776376570194</v>
      </c>
      <c r="R183">
        <f t="shared" si="4"/>
        <v>8.6861776376570194</v>
      </c>
    </row>
    <row r="184" spans="1:18">
      <c r="A184">
        <v>14.70211484</v>
      </c>
      <c r="B184" t="s">
        <v>4</v>
      </c>
      <c r="C184">
        <v>120</v>
      </c>
      <c r="D184">
        <v>82</v>
      </c>
      <c r="F184">
        <v>2</v>
      </c>
      <c r="H184">
        <v>3.4462092480266602</v>
      </c>
      <c r="I184">
        <v>6.7684173821352402</v>
      </c>
      <c r="J184">
        <v>1.24281153139297</v>
      </c>
      <c r="L184" t="s">
        <v>4</v>
      </c>
      <c r="M184">
        <v>120</v>
      </c>
      <c r="N184">
        <v>57</v>
      </c>
      <c r="P184">
        <v>1</v>
      </c>
      <c r="Q184">
        <v>18.9880686297343</v>
      </c>
      <c r="R184" t="str">
        <f t="shared" si="4"/>
        <v>pass</v>
      </c>
    </row>
    <row r="185" spans="1:18">
      <c r="A185">
        <v>15.81320835</v>
      </c>
      <c r="B185" t="s">
        <v>4</v>
      </c>
      <c r="C185">
        <v>120</v>
      </c>
      <c r="D185">
        <v>83</v>
      </c>
      <c r="F185">
        <v>2</v>
      </c>
      <c r="H185">
        <v>3.3982426250068101</v>
      </c>
      <c r="I185">
        <v>6.89678770368063</v>
      </c>
      <c r="J185">
        <v>0.76314530119457402</v>
      </c>
      <c r="L185" t="s">
        <v>4</v>
      </c>
      <c r="M185">
        <v>120</v>
      </c>
      <c r="N185">
        <v>59</v>
      </c>
      <c r="P185">
        <v>1</v>
      </c>
      <c r="Q185">
        <v>18.495108896489402</v>
      </c>
      <c r="R185" t="str">
        <f t="shared" si="4"/>
        <v>pass</v>
      </c>
    </row>
    <row r="186" spans="1:18">
      <c r="A186">
        <v>15.243025429999999</v>
      </c>
      <c r="B186" t="s">
        <v>4</v>
      </c>
      <c r="C186">
        <v>120</v>
      </c>
      <c r="D186">
        <v>84</v>
      </c>
      <c r="F186">
        <v>2</v>
      </c>
      <c r="H186">
        <v>3.63916954356392</v>
      </c>
      <c r="I186">
        <v>6.0271423587616804</v>
      </c>
      <c r="J186">
        <v>3.1724144867656201</v>
      </c>
      <c r="L186" t="s">
        <v>4</v>
      </c>
      <c r="M186">
        <v>120</v>
      </c>
      <c r="N186">
        <v>60</v>
      </c>
      <c r="P186">
        <v>1</v>
      </c>
      <c r="Q186">
        <v>16.454708031030798</v>
      </c>
      <c r="R186" t="str">
        <f t="shared" si="4"/>
        <v>pass</v>
      </c>
    </row>
    <row r="187" spans="1:18">
      <c r="A187">
        <v>18.723960470000002</v>
      </c>
      <c r="B187" t="s">
        <v>4</v>
      </c>
      <c r="C187">
        <v>120</v>
      </c>
      <c r="D187">
        <v>85</v>
      </c>
      <c r="F187">
        <v>2</v>
      </c>
      <c r="H187">
        <v>3.4177326744146601</v>
      </c>
      <c r="I187">
        <v>6.9849575502911199</v>
      </c>
      <c r="J187">
        <v>0.95804579527305411</v>
      </c>
      <c r="L187" t="s">
        <v>4</v>
      </c>
      <c r="M187">
        <v>120</v>
      </c>
      <c r="N187">
        <v>61</v>
      </c>
      <c r="P187">
        <v>1</v>
      </c>
      <c r="Q187">
        <v>27.1051324356932</v>
      </c>
      <c r="R187" t="str">
        <f t="shared" ref="R187:R207" si="5">IF(AND(L187="abnormal pipe image",Q187&lt;10),Q187,"pass")</f>
        <v>pass</v>
      </c>
    </row>
    <row r="188" spans="1:18">
      <c r="A188">
        <v>16.545254069999999</v>
      </c>
      <c r="B188" t="s">
        <v>4</v>
      </c>
      <c r="C188">
        <v>120</v>
      </c>
      <c r="D188">
        <v>86</v>
      </c>
      <c r="F188">
        <v>2</v>
      </c>
      <c r="H188">
        <v>3.6742063161016998</v>
      </c>
      <c r="I188">
        <v>6.2514881941790996</v>
      </c>
      <c r="J188">
        <v>3.5227822121433903</v>
      </c>
      <c r="L188" t="s">
        <v>4</v>
      </c>
      <c r="M188">
        <v>120</v>
      </c>
      <c r="N188">
        <v>64</v>
      </c>
      <c r="P188">
        <v>1</v>
      </c>
      <c r="Q188">
        <v>17.985127099528501</v>
      </c>
      <c r="R188" t="str">
        <f t="shared" si="5"/>
        <v>pass</v>
      </c>
    </row>
    <row r="189" spans="1:18">
      <c r="A189">
        <v>18.46620295</v>
      </c>
      <c r="B189" t="s">
        <v>4</v>
      </c>
      <c r="C189">
        <v>120</v>
      </c>
      <c r="D189">
        <v>87</v>
      </c>
      <c r="F189">
        <v>2</v>
      </c>
      <c r="H189">
        <v>2.9879005328255501</v>
      </c>
      <c r="I189">
        <v>7.82411337066518</v>
      </c>
      <c r="J189">
        <v>-3.3402756206180797</v>
      </c>
      <c r="L189" t="s">
        <v>4</v>
      </c>
      <c r="M189">
        <v>120</v>
      </c>
      <c r="N189">
        <v>69</v>
      </c>
      <c r="P189">
        <v>1</v>
      </c>
      <c r="Q189">
        <v>10.7315437246501</v>
      </c>
      <c r="R189" t="str">
        <f t="shared" si="5"/>
        <v>pass</v>
      </c>
    </row>
    <row r="190" spans="1:18">
      <c r="A190">
        <v>18.721338889999998</v>
      </c>
      <c r="B190" t="s">
        <v>4</v>
      </c>
      <c r="C190">
        <v>120</v>
      </c>
      <c r="D190">
        <v>88</v>
      </c>
      <c r="F190">
        <v>2</v>
      </c>
      <c r="H190">
        <v>3.6091040432844901</v>
      </c>
      <c r="I190">
        <v>6.4099357283279703</v>
      </c>
      <c r="J190">
        <v>2.8717594839712897</v>
      </c>
      <c r="L190" t="s">
        <v>4</v>
      </c>
      <c r="M190">
        <v>120</v>
      </c>
      <c r="N190">
        <v>74</v>
      </c>
      <c r="P190">
        <v>1</v>
      </c>
      <c r="Q190">
        <v>15.153610331371102</v>
      </c>
      <c r="R190" t="str">
        <f t="shared" si="5"/>
        <v>pass</v>
      </c>
    </row>
    <row r="191" spans="1:18">
      <c r="A191">
        <v>17.68304637</v>
      </c>
      <c r="B191" t="s">
        <v>4</v>
      </c>
      <c r="C191">
        <v>120</v>
      </c>
      <c r="D191">
        <v>89</v>
      </c>
      <c r="F191">
        <v>2</v>
      </c>
      <c r="H191">
        <v>3.1870665133198002</v>
      </c>
      <c r="I191">
        <v>7.1940015777709299</v>
      </c>
      <c r="J191">
        <v>-1.3486158156755699</v>
      </c>
      <c r="L191" t="s">
        <v>4</v>
      </c>
      <c r="M191">
        <v>120</v>
      </c>
      <c r="N191">
        <v>77</v>
      </c>
      <c r="P191">
        <v>2</v>
      </c>
      <c r="Q191">
        <v>3.0413542932366502</v>
      </c>
      <c r="R191">
        <f t="shared" si="5"/>
        <v>3.0413542932366502</v>
      </c>
    </row>
    <row r="192" spans="1:18">
      <c r="A192">
        <v>30.972132269999999</v>
      </c>
      <c r="B192" t="s">
        <v>4</v>
      </c>
      <c r="C192" t="s">
        <v>6</v>
      </c>
      <c r="D192">
        <v>0</v>
      </c>
      <c r="F192">
        <v>1</v>
      </c>
      <c r="H192">
        <v>5.1398378606989299</v>
      </c>
      <c r="I192">
        <v>3.6026829312185602</v>
      </c>
      <c r="J192">
        <v>18.179097658115701</v>
      </c>
      <c r="L192" t="s">
        <v>4</v>
      </c>
      <c r="M192">
        <v>120</v>
      </c>
      <c r="N192">
        <v>78</v>
      </c>
      <c r="P192">
        <v>2</v>
      </c>
      <c r="Q192">
        <v>4.8987459640360198</v>
      </c>
      <c r="R192">
        <f t="shared" si="5"/>
        <v>4.8987459640360198</v>
      </c>
    </row>
    <row r="193" spans="1:18">
      <c r="A193">
        <v>32.945931250000001</v>
      </c>
      <c r="B193" t="s">
        <v>4</v>
      </c>
      <c r="C193" t="s">
        <v>6</v>
      </c>
      <c r="D193">
        <v>1</v>
      </c>
      <c r="F193">
        <v>1</v>
      </c>
      <c r="H193">
        <v>4.5718832685045401</v>
      </c>
      <c r="I193">
        <v>5.0136131423635399</v>
      </c>
      <c r="J193">
        <v>12.499551736171799</v>
      </c>
      <c r="L193" t="s">
        <v>4</v>
      </c>
      <c r="M193">
        <v>120</v>
      </c>
      <c r="N193">
        <v>81</v>
      </c>
      <c r="P193">
        <v>2</v>
      </c>
      <c r="Q193">
        <v>2.3198211180007502</v>
      </c>
      <c r="R193">
        <f t="shared" si="5"/>
        <v>2.3198211180007502</v>
      </c>
    </row>
    <row r="194" spans="1:18">
      <c r="A194">
        <v>5.9824280510000003</v>
      </c>
      <c r="B194" t="s">
        <v>5</v>
      </c>
      <c r="C194" t="s">
        <v>6</v>
      </c>
      <c r="D194">
        <v>2</v>
      </c>
      <c r="F194">
        <v>2</v>
      </c>
      <c r="H194">
        <v>4.5524389793319999</v>
      </c>
      <c r="I194">
        <v>4.1776527307313804</v>
      </c>
      <c r="J194">
        <v>12.3051088444463</v>
      </c>
      <c r="L194" t="s">
        <v>4</v>
      </c>
      <c r="M194">
        <v>120</v>
      </c>
      <c r="N194">
        <v>82</v>
      </c>
      <c r="P194">
        <v>2</v>
      </c>
      <c r="Q194">
        <v>1.24281153139297</v>
      </c>
      <c r="R194">
        <f t="shared" si="5"/>
        <v>1.24281153139297</v>
      </c>
    </row>
    <row r="195" spans="1:18">
      <c r="A195">
        <v>5.0622607190000002</v>
      </c>
      <c r="B195" t="s">
        <v>5</v>
      </c>
      <c r="C195" t="s">
        <v>6</v>
      </c>
      <c r="D195">
        <v>3</v>
      </c>
      <c r="F195">
        <v>2</v>
      </c>
      <c r="H195">
        <v>3.52429278091329</v>
      </c>
      <c r="I195">
        <v>6.7290357133792096</v>
      </c>
      <c r="J195">
        <v>2.0236468602592801</v>
      </c>
      <c r="L195" t="s">
        <v>4</v>
      </c>
      <c r="M195">
        <v>120</v>
      </c>
      <c r="N195">
        <v>83</v>
      </c>
      <c r="P195">
        <v>2</v>
      </c>
      <c r="Q195">
        <v>0.76314530119457402</v>
      </c>
      <c r="R195">
        <f t="shared" si="5"/>
        <v>0.76314530119457402</v>
      </c>
    </row>
    <row r="196" spans="1:18">
      <c r="A196">
        <v>12.88688544</v>
      </c>
      <c r="B196" t="s">
        <v>4</v>
      </c>
      <c r="C196" t="s">
        <v>6</v>
      </c>
      <c r="D196">
        <v>4</v>
      </c>
      <c r="F196">
        <v>1</v>
      </c>
      <c r="H196">
        <v>4.4940931437196099</v>
      </c>
      <c r="I196">
        <v>5.1062137099939298</v>
      </c>
      <c r="J196">
        <v>11.721650488322499</v>
      </c>
      <c r="L196" t="s">
        <v>4</v>
      </c>
      <c r="M196">
        <v>120</v>
      </c>
      <c r="N196">
        <v>84</v>
      </c>
      <c r="P196">
        <v>2</v>
      </c>
      <c r="Q196">
        <v>3.1724144867656201</v>
      </c>
      <c r="R196">
        <f t="shared" si="5"/>
        <v>3.1724144867656201</v>
      </c>
    </row>
    <row r="197" spans="1:18">
      <c r="A197">
        <v>13.442073819999999</v>
      </c>
      <c r="B197" t="s">
        <v>4</v>
      </c>
      <c r="C197" t="s">
        <v>6</v>
      </c>
      <c r="D197">
        <v>5</v>
      </c>
      <c r="F197">
        <v>1</v>
      </c>
      <c r="H197">
        <v>4.9971992995345902</v>
      </c>
      <c r="I197">
        <v>3.9289811826297001</v>
      </c>
      <c r="J197">
        <v>16.7527120464723</v>
      </c>
      <c r="L197" t="s">
        <v>4</v>
      </c>
      <c r="M197">
        <v>120</v>
      </c>
      <c r="N197">
        <v>85</v>
      </c>
      <c r="P197">
        <v>2</v>
      </c>
      <c r="Q197">
        <v>0.95804579527305411</v>
      </c>
      <c r="R197">
        <f t="shared" si="5"/>
        <v>0.95804579527305411</v>
      </c>
    </row>
    <row r="198" spans="1:18">
      <c r="A198">
        <v>7.6229039150000002</v>
      </c>
      <c r="B198" t="s">
        <v>5</v>
      </c>
      <c r="C198" t="s">
        <v>6</v>
      </c>
      <c r="D198">
        <v>6</v>
      </c>
      <c r="F198">
        <v>2</v>
      </c>
      <c r="H198">
        <v>4.2295252869307101</v>
      </c>
      <c r="I198">
        <v>4.94162026665696</v>
      </c>
      <c r="J198">
        <v>9.0759719204334992</v>
      </c>
      <c r="L198" t="s">
        <v>4</v>
      </c>
      <c r="M198">
        <v>120</v>
      </c>
      <c r="N198">
        <v>86</v>
      </c>
      <c r="P198">
        <v>2</v>
      </c>
      <c r="Q198">
        <v>3.5227822121433903</v>
      </c>
      <c r="R198">
        <f t="shared" si="5"/>
        <v>3.5227822121433903</v>
      </c>
    </row>
    <row r="199" spans="1:18">
      <c r="A199">
        <v>7.3770926790000004</v>
      </c>
      <c r="B199" t="s">
        <v>5</v>
      </c>
      <c r="C199" t="s">
        <v>6</v>
      </c>
      <c r="D199">
        <v>7</v>
      </c>
      <c r="F199">
        <v>2</v>
      </c>
      <c r="H199">
        <v>3.8094536323081498</v>
      </c>
      <c r="I199">
        <v>6.2829604371101597</v>
      </c>
      <c r="J199">
        <v>4.8752553742078701</v>
      </c>
      <c r="L199" t="s">
        <v>4</v>
      </c>
      <c r="M199">
        <v>120</v>
      </c>
      <c r="N199">
        <v>87</v>
      </c>
      <c r="P199">
        <v>2</v>
      </c>
      <c r="Q199">
        <v>-3.3402756206180797</v>
      </c>
      <c r="R199">
        <f t="shared" si="5"/>
        <v>-3.3402756206180797</v>
      </c>
    </row>
    <row r="200" spans="1:18">
      <c r="A200">
        <v>12.7526031</v>
      </c>
      <c r="B200" t="s">
        <v>4</v>
      </c>
      <c r="C200" t="s">
        <v>6</v>
      </c>
      <c r="D200">
        <v>8</v>
      </c>
      <c r="F200">
        <v>2</v>
      </c>
      <c r="H200">
        <v>4.3846267314741896</v>
      </c>
      <c r="I200">
        <v>4.9267574661129903</v>
      </c>
      <c r="J200">
        <v>10.6269863658682</v>
      </c>
      <c r="L200" t="s">
        <v>4</v>
      </c>
      <c r="M200">
        <v>120</v>
      </c>
      <c r="N200">
        <v>88</v>
      </c>
      <c r="P200">
        <v>2</v>
      </c>
      <c r="Q200">
        <v>2.8717594839712897</v>
      </c>
      <c r="R200">
        <f t="shared" si="5"/>
        <v>2.8717594839712897</v>
      </c>
    </row>
    <row r="201" spans="1:18">
      <c r="A201">
        <v>41.026299389999998</v>
      </c>
      <c r="B201" t="s">
        <v>4</v>
      </c>
      <c r="C201" t="s">
        <v>6</v>
      </c>
      <c r="D201">
        <v>9</v>
      </c>
      <c r="F201">
        <v>2</v>
      </c>
      <c r="H201">
        <v>3.3964282691844501</v>
      </c>
      <c r="I201">
        <v>6.9516388868736501</v>
      </c>
      <c r="J201">
        <v>0.74500174297094901</v>
      </c>
      <c r="L201" t="s">
        <v>4</v>
      </c>
      <c r="M201">
        <v>120</v>
      </c>
      <c r="N201">
        <v>89</v>
      </c>
      <c r="P201">
        <v>2</v>
      </c>
      <c r="Q201">
        <v>-1.3486158156755699</v>
      </c>
      <c r="R201">
        <f t="shared" si="5"/>
        <v>-1.3486158156755699</v>
      </c>
    </row>
    <row r="202" spans="1:18">
      <c r="A202">
        <v>5.7939272839999996</v>
      </c>
      <c r="B202" t="s">
        <v>5</v>
      </c>
      <c r="C202" t="s">
        <v>6</v>
      </c>
      <c r="D202">
        <v>10</v>
      </c>
      <c r="F202">
        <v>2</v>
      </c>
      <c r="H202">
        <v>3.5872478118243398</v>
      </c>
      <c r="I202">
        <v>6.7339972490327602</v>
      </c>
      <c r="J202">
        <v>2.6531971693698</v>
      </c>
      <c r="L202" t="s">
        <v>4</v>
      </c>
      <c r="M202" t="s">
        <v>6</v>
      </c>
      <c r="N202">
        <v>0</v>
      </c>
      <c r="P202">
        <v>1</v>
      </c>
      <c r="Q202">
        <v>18.179097658115701</v>
      </c>
      <c r="R202" t="str">
        <f t="shared" si="5"/>
        <v>pass</v>
      </c>
    </row>
    <row r="203" spans="1:18">
      <c r="A203">
        <v>6.3261207849999996</v>
      </c>
      <c r="B203" t="s">
        <v>5</v>
      </c>
      <c r="C203" t="s">
        <v>6</v>
      </c>
      <c r="D203">
        <v>11</v>
      </c>
      <c r="F203">
        <v>1</v>
      </c>
      <c r="H203">
        <v>4.7139023153991797</v>
      </c>
      <c r="I203">
        <v>4.2395300422434996</v>
      </c>
      <c r="J203">
        <v>13.919742205118201</v>
      </c>
      <c r="L203" t="s">
        <v>4</v>
      </c>
      <c r="M203" t="s">
        <v>6</v>
      </c>
      <c r="N203">
        <v>1</v>
      </c>
      <c r="P203">
        <v>1</v>
      </c>
      <c r="Q203">
        <v>12.499551736171799</v>
      </c>
      <c r="R203" t="str">
        <f t="shared" si="5"/>
        <v>pass</v>
      </c>
    </row>
    <row r="204" spans="1:18">
      <c r="A204">
        <v>6.6419197260000002</v>
      </c>
      <c r="B204" t="s">
        <v>5</v>
      </c>
      <c r="C204" t="s">
        <v>6</v>
      </c>
      <c r="D204">
        <v>12</v>
      </c>
      <c r="F204">
        <v>2</v>
      </c>
      <c r="H204">
        <v>3.7577606285821701</v>
      </c>
      <c r="I204">
        <v>6.3488683092837803</v>
      </c>
      <c r="J204">
        <v>4.3583253369481705</v>
      </c>
      <c r="L204" t="s">
        <v>4</v>
      </c>
      <c r="M204" t="s">
        <v>6</v>
      </c>
      <c r="N204">
        <v>4</v>
      </c>
      <c r="P204">
        <v>1</v>
      </c>
      <c r="Q204">
        <v>11.721650488322499</v>
      </c>
      <c r="R204" t="str">
        <f t="shared" si="5"/>
        <v>pass</v>
      </c>
    </row>
    <row r="205" spans="1:18">
      <c r="A205">
        <v>7.0202467329999996</v>
      </c>
      <c r="B205" t="s">
        <v>5</v>
      </c>
      <c r="C205" t="s">
        <v>6</v>
      </c>
      <c r="D205">
        <v>13</v>
      </c>
      <c r="F205">
        <v>1</v>
      </c>
      <c r="H205">
        <v>4.6719438108921496</v>
      </c>
      <c r="I205">
        <v>4.1299439120300301</v>
      </c>
      <c r="J205">
        <v>13.5001571600479</v>
      </c>
      <c r="L205" t="s">
        <v>4</v>
      </c>
      <c r="M205" t="s">
        <v>6</v>
      </c>
      <c r="N205">
        <v>5</v>
      </c>
      <c r="P205">
        <v>1</v>
      </c>
      <c r="Q205">
        <v>16.7527120464723</v>
      </c>
      <c r="R205" t="str">
        <f t="shared" si="5"/>
        <v>pass</v>
      </c>
    </row>
    <row r="206" spans="1:18">
      <c r="A206">
        <v>3.3222169419999998</v>
      </c>
      <c r="B206" t="s">
        <v>5</v>
      </c>
      <c r="C206" t="s">
        <v>6</v>
      </c>
      <c r="D206">
        <v>14</v>
      </c>
      <c r="F206">
        <v>2</v>
      </c>
      <c r="H206">
        <v>2.4893955114220598</v>
      </c>
      <c r="I206">
        <v>8.8101664857084607</v>
      </c>
      <c r="J206">
        <v>-8.3253258346529613</v>
      </c>
      <c r="L206" t="s">
        <v>4</v>
      </c>
      <c r="M206" t="s">
        <v>6</v>
      </c>
      <c r="N206">
        <v>8</v>
      </c>
      <c r="P206">
        <v>2</v>
      </c>
      <c r="Q206">
        <v>10.6269863658682</v>
      </c>
      <c r="R206" t="str">
        <f t="shared" si="5"/>
        <v>pass</v>
      </c>
    </row>
    <row r="207" spans="1:18">
      <c r="A207">
        <v>3.5251633330000001</v>
      </c>
      <c r="B207" t="s">
        <v>5</v>
      </c>
      <c r="C207" t="s">
        <v>6</v>
      </c>
      <c r="D207">
        <v>15</v>
      </c>
      <c r="F207">
        <v>2</v>
      </c>
      <c r="H207">
        <v>3.0100212350935101</v>
      </c>
      <c r="I207">
        <v>7.7478542300070297</v>
      </c>
      <c r="J207">
        <v>-3.11906859793844</v>
      </c>
      <c r="L207" t="s">
        <v>4</v>
      </c>
      <c r="M207" t="s">
        <v>6</v>
      </c>
      <c r="N207">
        <v>9</v>
      </c>
      <c r="P207">
        <v>2</v>
      </c>
      <c r="Q207">
        <v>0.74500174297094901</v>
      </c>
      <c r="R207">
        <f t="shared" si="5"/>
        <v>0.74500174297094901</v>
      </c>
    </row>
    <row r="208" spans="1:18">
      <c r="A208" t="s">
        <v>7</v>
      </c>
      <c r="B208" t="s">
        <v>8</v>
      </c>
      <c r="C208" t="s">
        <v>9</v>
      </c>
      <c r="D208" t="s">
        <v>10</v>
      </c>
      <c r="K208" t="s">
        <v>11</v>
      </c>
      <c r="L208" t="s">
        <v>12</v>
      </c>
      <c r="M208" t="s">
        <v>13</v>
      </c>
      <c r="N208" t="s">
        <v>14</v>
      </c>
    </row>
    <row r="209" spans="1:20">
      <c r="A209">
        <v>56</v>
      </c>
      <c r="B209">
        <v>150</v>
      </c>
      <c r="C209">
        <v>206</v>
      </c>
      <c r="D209">
        <v>72.815533979999998</v>
      </c>
      <c r="E209">
        <v>67</v>
      </c>
      <c r="F209">
        <v>139</v>
      </c>
      <c r="K209">
        <f>COUNTIFS($B$2:$B$207,$B$201,$F$2:$F$207,F$203)</f>
        <v>136</v>
      </c>
      <c r="L209">
        <f>COUNTIFS($B$2:$B$207,$B$201,$F$2:$F$207,F$202)</f>
        <v>14</v>
      </c>
      <c r="M209">
        <f>COUNTIFS($B$2:$B$207,$B$202,$F$2:$F$207,F$203)</f>
        <v>3</v>
      </c>
      <c r="N209">
        <f>COUNTIFS($B$2:$B$207,$B$202,$F$2:$F$207,F$206)</f>
        <v>53</v>
      </c>
    </row>
    <row r="210" spans="1:20">
      <c r="J210" t="s">
        <v>20</v>
      </c>
      <c r="K210">
        <f>AVERAGEIFS($H$2:$H$207,$B$2:$B$207,"abnormal pipe image",$F$2:$F$207,1)</f>
        <v>5.0787261640921608</v>
      </c>
      <c r="L210">
        <f>AVERAGEIFS($H$2:$H$207,$B$2:$B$207,"abnormal pipe image",$F$2:$F$207,2)</f>
        <v>3.5584640615225998</v>
      </c>
      <c r="M210">
        <f>AVERAGEIFS($H$2:$H$207,$B$2:$B$207,"normal pipe image",$F$2:$F$207,1)</f>
        <v>4.5246187850783066</v>
      </c>
      <c r="N210">
        <f>AVERAGEIFS($H$2:$H$207,$B$2:$B$207,"normal pipe image",$F$2:$F$207,2)</f>
        <v>3.5825183685594295</v>
      </c>
    </row>
    <row r="211" spans="1:20">
      <c r="J211" t="s">
        <v>21</v>
      </c>
      <c r="K211">
        <f>AVERAGEIFS($I$2:$I$207,$B$2:$B$207,"abnormal pipe image",$F$2:$F$207,1)</f>
        <v>3.7979925260446983</v>
      </c>
      <c r="L211">
        <f>AVERAGEIFS($I$2:$I$207,$B$2:$B$207,"abnormal pipe image",$F$2:$F$207,2)</f>
        <v>6.552480334566936</v>
      </c>
      <c r="M211">
        <f>AVERAGEIFS($I$2:$I$207,$B$2:$B$207,"normal pipe image",$F$2:$F$207,1)</f>
        <v>4.557649413365386</v>
      </c>
      <c r="N211">
        <f>AVERAGEIFS($I$2:$I$207,$B$2:$B$207,"normal pipe image",$F$2:$F$207,2)</f>
        <v>6.4111012405100514</v>
      </c>
    </row>
    <row r="212" spans="1:20">
      <c r="J212" t="s">
        <v>22</v>
      </c>
      <c r="K212">
        <f>AVERAGEIFS($J$2:$J$207,$B$2:$B$207,"abnormal pipe image",$F$2:$F$207,1)</f>
        <v>17.567980692047978</v>
      </c>
      <c r="L212">
        <f>AVERAGEIFS($J$2:$J$207,$B$2:$B$207,"abnormal pipe image",$F$2:$F$207,2)</f>
        <v>2.3653596663524148</v>
      </c>
      <c r="M212">
        <f>AVERAGEIFS($J$2:$J$207,$B$2:$B$207,"normal pipe image",$F$2:$F$207,1)</f>
        <v>12.026906901909456</v>
      </c>
      <c r="N212">
        <f>AVERAGEIFS($J$2:$J$207,$B$2:$B$207,"normal pipe image",$F$2:$F$207,2)</f>
        <v>2.6059027367207062</v>
      </c>
      <c r="R212" s="1" t="s">
        <v>23</v>
      </c>
      <c r="S212">
        <f>AVERAGE(K212,L212)</f>
        <v>9.9666701792001966</v>
      </c>
      <c r="T212">
        <f>AVERAGE(Q58:Q207)</f>
        <v>16.149069396316388</v>
      </c>
    </row>
    <row r="213" spans="1:20">
      <c r="R213" s="1" t="s">
        <v>24</v>
      </c>
      <c r="S213">
        <f>AVERAGE(M212,N212)</f>
        <v>7.316404819315081</v>
      </c>
      <c r="T213">
        <f>AVERAGE(Q2:Q57)</f>
        <v>3.1105993884272469</v>
      </c>
    </row>
    <row r="214" spans="1:20">
      <c r="K214" t="s">
        <v>15</v>
      </c>
      <c r="L214" t="s">
        <v>16</v>
      </c>
      <c r="M214" t="s">
        <v>17</v>
      </c>
      <c r="N214" t="s">
        <v>18</v>
      </c>
      <c r="O214" t="s">
        <v>19</v>
      </c>
      <c r="R214" s="1" t="s">
        <v>25</v>
      </c>
      <c r="S214">
        <f>AVERAGE(J2:J207)</f>
        <v>12.60463094756982</v>
      </c>
    </row>
    <row r="215" spans="1:20">
      <c r="K215">
        <f>(K209+N209)/(K209+L209+M209+N209)</f>
        <v>0.91747572815533984</v>
      </c>
      <c r="L215">
        <f>K209/(K209+L209)</f>
        <v>0.90666666666666662</v>
      </c>
      <c r="M215">
        <f>K209/(K209+M209)</f>
        <v>0.97841726618705038</v>
      </c>
      <c r="N215">
        <f>N209/(L209+N209)</f>
        <v>0.79104477611940294</v>
      </c>
      <c r="O215">
        <f>(2*M215*L215)/(M215+L215)</f>
        <v>0.94117647058823528</v>
      </c>
      <c r="R215" t="s">
        <v>27</v>
      </c>
      <c r="S215">
        <f>_xlfn.STDEV.P(Q2:Q57)</f>
        <v>6.3196630154145454</v>
      </c>
      <c r="T215">
        <f>_xlfn.STDEV.P(Q2:Q57)</f>
        <v>6.3196630154145454</v>
      </c>
    </row>
    <row r="216" spans="1:20">
      <c r="R216" s="1" t="s">
        <v>26</v>
      </c>
      <c r="S216">
        <f>ROUNDDOWN(S215+S213,0)</f>
        <v>13</v>
      </c>
      <c r="T216">
        <f>ROUNDDOWN(T215*2,1)+ROUNDDOWN(T213,1)</f>
        <v>15.7</v>
      </c>
    </row>
  </sheetData>
  <sortState ref="L2:Q207">
    <sortCondition descending="1" ref="L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test_12_8_2_total_expert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2021-01-11T06:53:09Z</dcterms:created>
  <dcterms:modified xsi:type="dcterms:W3CDTF">2021-02-08T06:37:10Z</dcterms:modified>
</cp:coreProperties>
</file>