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"/>
    </mc:Choice>
  </mc:AlternateContent>
  <xr:revisionPtr revIDLastSave="0" documentId="13_ncr:1_{62C24E74-9C00-6144-A992-FEFA425FC940}" xr6:coauthVersionLast="45" xr6:coauthVersionMax="45" xr10:uidLastSave="{00000000-0000-0000-0000-000000000000}"/>
  <bookViews>
    <workbookView xWindow="6880" yWindow="460" windowWidth="17100" windowHeight="15860" activeTab="3" xr2:uid="{ABF14036-30F7-DB4A-9800-17033DE06889}"/>
  </bookViews>
  <sheets>
    <sheet name="年単位" sheetId="1" r:id="rId1"/>
    <sheet name="Sheet1" sheetId="4" r:id="rId2"/>
    <sheet name="月単位" sheetId="3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5" l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49" i="5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" i="4"/>
  <c r="E17" i="1"/>
  <c r="B147" i="3" l="1"/>
  <c r="B148" i="3"/>
  <c r="B149" i="3"/>
  <c r="B150" i="3"/>
  <c r="B151" i="3"/>
  <c r="B152" i="3"/>
  <c r="B153" i="3"/>
  <c r="B154" i="3"/>
  <c r="B155" i="3"/>
  <c r="B156" i="3"/>
  <c r="B146" i="3"/>
  <c r="B159" i="3"/>
  <c r="B160" i="3"/>
  <c r="B161" i="3"/>
  <c r="B162" i="3"/>
  <c r="B163" i="3"/>
  <c r="B164" i="3"/>
  <c r="B165" i="3"/>
  <c r="B166" i="3"/>
  <c r="B167" i="3"/>
  <c r="B168" i="3"/>
  <c r="B158" i="3"/>
  <c r="B171" i="3"/>
  <c r="B172" i="3"/>
  <c r="B173" i="3"/>
  <c r="B174" i="3"/>
  <c r="B175" i="3"/>
  <c r="B176" i="3"/>
  <c r="B177" i="3"/>
  <c r="B178" i="3"/>
  <c r="B179" i="3"/>
  <c r="B180" i="3"/>
  <c r="B170" i="3"/>
  <c r="B183" i="3"/>
  <c r="B184" i="3"/>
  <c r="B185" i="3"/>
  <c r="B186" i="3"/>
  <c r="B187" i="3"/>
  <c r="B188" i="3"/>
  <c r="B189" i="3"/>
  <c r="B190" i="3"/>
  <c r="B191" i="3"/>
  <c r="B192" i="3"/>
  <c r="B182" i="3"/>
  <c r="B195" i="3"/>
  <c r="B196" i="3"/>
  <c r="B197" i="3"/>
  <c r="B198" i="3"/>
  <c r="B199" i="3"/>
  <c r="B200" i="3"/>
  <c r="B201" i="3"/>
  <c r="B202" i="3"/>
  <c r="B203" i="3"/>
  <c r="B204" i="3"/>
  <c r="B194" i="3"/>
  <c r="B207" i="3"/>
  <c r="B208" i="3"/>
  <c r="B209" i="3"/>
  <c r="B210" i="3"/>
  <c r="B211" i="3"/>
  <c r="B212" i="3"/>
  <c r="B213" i="3"/>
  <c r="B214" i="3"/>
  <c r="B215" i="3"/>
  <c r="B216" i="3"/>
  <c r="B206" i="3"/>
  <c r="B219" i="3"/>
  <c r="B220" i="3"/>
  <c r="B221" i="3"/>
  <c r="B222" i="3"/>
  <c r="B223" i="3"/>
  <c r="B224" i="3"/>
  <c r="B225" i="3"/>
  <c r="B226" i="3"/>
  <c r="B227" i="3"/>
  <c r="B228" i="3"/>
  <c r="B218" i="3"/>
  <c r="B240" i="3"/>
  <c r="B231" i="3"/>
  <c r="B232" i="3"/>
  <c r="B233" i="3"/>
  <c r="B234" i="3"/>
  <c r="B235" i="3"/>
  <c r="B236" i="3"/>
  <c r="B237" i="3"/>
  <c r="B238" i="3"/>
  <c r="B239" i="3"/>
  <c r="B230" i="3"/>
  <c r="B243" i="3"/>
  <c r="B244" i="3"/>
  <c r="B245" i="3"/>
  <c r="B246" i="3"/>
  <c r="B247" i="3"/>
  <c r="B248" i="3"/>
  <c r="B249" i="3"/>
  <c r="B250" i="3"/>
  <c r="B251" i="3"/>
  <c r="B252" i="3"/>
  <c r="B242" i="3"/>
  <c r="B255" i="3"/>
  <c r="B256" i="3"/>
  <c r="B257" i="3"/>
  <c r="B258" i="3"/>
  <c r="B259" i="3"/>
  <c r="B260" i="3"/>
  <c r="B261" i="3"/>
  <c r="B262" i="3"/>
  <c r="B263" i="3"/>
  <c r="B264" i="3"/>
  <c r="B254" i="3"/>
  <c r="B267" i="3"/>
  <c r="B268" i="3"/>
  <c r="B269" i="3"/>
  <c r="B270" i="3"/>
  <c r="B271" i="3"/>
  <c r="B272" i="3"/>
  <c r="B273" i="3"/>
  <c r="B274" i="3"/>
  <c r="B275" i="3"/>
  <c r="B276" i="3"/>
  <c r="B266" i="3"/>
  <c r="B279" i="3"/>
  <c r="B280" i="3"/>
  <c r="B281" i="3"/>
  <c r="B282" i="3"/>
  <c r="B283" i="3"/>
  <c r="B284" i="3"/>
  <c r="B285" i="3"/>
  <c r="B286" i="3"/>
  <c r="B287" i="3"/>
  <c r="B288" i="3"/>
  <c r="B278" i="3"/>
  <c r="B291" i="3"/>
  <c r="B292" i="3"/>
  <c r="B293" i="3"/>
  <c r="B294" i="3"/>
  <c r="B295" i="3"/>
  <c r="B296" i="3"/>
  <c r="B297" i="3"/>
  <c r="B298" i="3"/>
  <c r="B299" i="3"/>
  <c r="B300" i="3"/>
  <c r="B290" i="3"/>
  <c r="B135" i="3"/>
  <c r="B136" i="3"/>
  <c r="B137" i="3"/>
  <c r="B138" i="3"/>
  <c r="B139" i="3"/>
  <c r="B140" i="3"/>
  <c r="B141" i="3"/>
  <c r="B142" i="3"/>
  <c r="B143" i="3"/>
  <c r="B144" i="3"/>
  <c r="B134" i="3"/>
  <c r="B111" i="3"/>
  <c r="B112" i="3"/>
  <c r="B113" i="3"/>
  <c r="B114" i="3"/>
  <c r="B115" i="3"/>
  <c r="B116" i="3"/>
  <c r="B117" i="3"/>
  <c r="B118" i="3"/>
  <c r="B119" i="3"/>
  <c r="B120" i="3"/>
  <c r="B110" i="3"/>
  <c r="B123" i="3"/>
  <c r="B124" i="3"/>
  <c r="B125" i="3"/>
  <c r="B126" i="3"/>
  <c r="B127" i="3"/>
  <c r="B128" i="3"/>
  <c r="B129" i="3"/>
  <c r="B130" i="3"/>
  <c r="B131" i="3"/>
  <c r="B132" i="3"/>
  <c r="B122" i="3"/>
  <c r="B99" i="3"/>
  <c r="B100" i="3"/>
  <c r="B101" i="3"/>
  <c r="B102" i="3"/>
  <c r="B103" i="3"/>
  <c r="B104" i="3"/>
  <c r="B105" i="3"/>
  <c r="B106" i="3"/>
  <c r="B107" i="3"/>
  <c r="B108" i="3"/>
  <c r="B98" i="3"/>
  <c r="B87" i="3"/>
  <c r="B88" i="3"/>
  <c r="B89" i="3"/>
  <c r="B90" i="3"/>
  <c r="B91" i="3"/>
  <c r="B92" i="3"/>
  <c r="B93" i="3"/>
  <c r="B94" i="3"/>
  <c r="B95" i="3"/>
  <c r="B96" i="3"/>
  <c r="B86" i="3"/>
  <c r="B75" i="3"/>
  <c r="B76" i="3"/>
  <c r="B77" i="3"/>
  <c r="B78" i="3"/>
  <c r="B79" i="3"/>
  <c r="B80" i="3"/>
  <c r="B81" i="3"/>
  <c r="B82" i="3"/>
  <c r="B83" i="3"/>
  <c r="B84" i="3"/>
  <c r="B74" i="3"/>
  <c r="B63" i="3"/>
  <c r="B64" i="3"/>
  <c r="B65" i="3"/>
  <c r="B66" i="3"/>
  <c r="B67" i="3"/>
  <c r="B68" i="3"/>
  <c r="B69" i="3"/>
  <c r="B70" i="3"/>
  <c r="B71" i="3"/>
  <c r="B72" i="3"/>
  <c r="B62" i="3"/>
  <c r="B60" i="3"/>
  <c r="B59" i="3"/>
  <c r="B58" i="3"/>
  <c r="B57" i="3"/>
  <c r="B56" i="3"/>
  <c r="B55" i="3"/>
  <c r="B54" i="3"/>
  <c r="B53" i="3"/>
  <c r="B52" i="3"/>
  <c r="B51" i="3"/>
  <c r="B50" i="3"/>
  <c r="B48" i="3"/>
  <c r="B47" i="3"/>
  <c r="B46" i="3"/>
  <c r="B45" i="3"/>
  <c r="B44" i="3"/>
  <c r="B43" i="3"/>
  <c r="B42" i="3"/>
  <c r="B41" i="3"/>
  <c r="B40" i="3"/>
  <c r="B39" i="3"/>
  <c r="B38" i="3"/>
  <c r="B36" i="3"/>
  <c r="B35" i="3"/>
  <c r="B34" i="3"/>
  <c r="B33" i="3"/>
  <c r="B32" i="3"/>
  <c r="B31" i="3"/>
  <c r="B30" i="3"/>
  <c r="B29" i="3"/>
  <c r="B28" i="3"/>
  <c r="B27" i="3"/>
  <c r="B26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6" i="3"/>
  <c r="B5" i="3"/>
  <c r="B4" i="3"/>
  <c r="B3" i="3"/>
  <c r="B2" i="3"/>
  <c r="E18" i="1" l="1"/>
  <c r="E19" i="1"/>
  <c r="E20" i="1"/>
  <c r="E21" i="1"/>
  <c r="E22" i="1"/>
  <c r="E23" i="1"/>
  <c r="E24" i="1"/>
  <c r="E25" i="1"/>
  <c r="E26" i="1"/>
  <c r="E27" i="1"/>
  <c r="E28" i="1"/>
  <c r="E29" i="1"/>
</calcChain>
</file>

<file path=xl/sharedStrings.xml><?xml version="1.0" encoding="utf-8"?>
<sst xmlns="http://schemas.openxmlformats.org/spreadsheetml/2006/main" count="304" uniqueCount="42">
  <si>
    <t>単位（百万TEU）</t>
    <rPh sb="0" eb="2">
      <t>タンイ</t>
    </rPh>
    <rPh sb="3" eb="5">
      <t>ヒャクマn</t>
    </rPh>
    <phoneticPr fontId="1"/>
  </si>
  <si>
    <t>平均TEU</t>
    <rPh sb="0" eb="2">
      <t>ヘイキn</t>
    </rPh>
    <phoneticPr fontId="1"/>
  </si>
  <si>
    <t>船隻数</t>
    <rPh sb="0" eb="1">
      <t>フネ</t>
    </rPh>
    <rPh sb="1" eb="3">
      <t>セキ</t>
    </rPh>
    <phoneticPr fontId="1"/>
  </si>
  <si>
    <t>Gap</t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</si>
  <si>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</si>
  <si>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</si>
  <si>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</si>
  <si>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</si>
  <si>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</si>
  <si>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</si>
  <si>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</si>
  <si>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</si>
  <si>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</si>
  <si>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</si>
  <si>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</si>
  <si>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</si>
  <si>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</si>
  <si>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</si>
  <si>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</si>
  <si>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</si>
  <si>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</si>
  <si>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</si>
  <si>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</si>
  <si>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</si>
  <si>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</si>
  <si>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</si>
  <si>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</si>
  <si>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</si>
  <si>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</si>
  <si>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列 1</t>
  </si>
  <si>
    <t>列 2</t>
  </si>
  <si>
    <t>運賃(1/1)</t>
    <rPh sb="0" eb="2">
      <t>ウンチn</t>
    </rPh>
    <phoneticPr fontId="1"/>
  </si>
  <si>
    <t>運賃（年平均）</t>
    <rPh sb="0" eb="2">
      <t>ウンチn</t>
    </rPh>
    <rPh sb="3" eb="6">
      <t>ネンヘイキn</t>
    </rPh>
    <phoneticPr fontId="1"/>
  </si>
  <si>
    <t>運賃（年平均、3ヶ月遅れ）</t>
    <rPh sb="0" eb="2">
      <t>ウンチn</t>
    </rPh>
    <rPh sb="3" eb="6">
      <t>ネンヘイキn</t>
    </rPh>
    <rPh sb="10" eb="11">
      <t>オクレ</t>
    </rPh>
    <phoneticPr fontId="1"/>
  </si>
  <si>
    <t>運賃（年平均、2ヶ月遅れ）</t>
    <rPh sb="0" eb="2">
      <t>ウンチn</t>
    </rPh>
    <rPh sb="3" eb="6">
      <t>ネンヘイキn</t>
    </rPh>
    <rPh sb="10" eb="11">
      <t>オクレ</t>
    </rPh>
    <phoneticPr fontId="1"/>
  </si>
  <si>
    <t>運賃（年平均、1ヶ月遅れ）</t>
    <rPh sb="0" eb="2">
      <t>ウンチn</t>
    </rPh>
    <rPh sb="3" eb="6">
      <t>ネンヘイキn</t>
    </rPh>
    <rPh sb="10" eb="11">
      <t>オクレ</t>
    </rPh>
    <phoneticPr fontId="1"/>
  </si>
  <si>
    <t>運賃（年平均、6ヶ月遅れ）</t>
    <rPh sb="0" eb="2">
      <t>ウンチn</t>
    </rPh>
    <rPh sb="3" eb="6">
      <t>ネンヘイキn</t>
    </rPh>
    <rPh sb="10" eb="11">
      <t>オクレ</t>
    </rPh>
    <phoneticPr fontId="1"/>
  </si>
  <si>
    <t>運賃（年平均、1ヶ月前）</t>
    <rPh sb="0" eb="2">
      <t>ウンチn</t>
    </rPh>
    <rPh sb="3" eb="6">
      <t>ネンヘイキn</t>
    </rPh>
    <rPh sb="10" eb="11">
      <t>マエ</t>
    </rPh>
    <phoneticPr fontId="1"/>
  </si>
  <si>
    <t>運賃（年平均、2ヶ月前）</t>
    <rPh sb="0" eb="2">
      <t>ウンチn</t>
    </rPh>
    <rPh sb="3" eb="6">
      <t>ネンヘイキn</t>
    </rPh>
    <rPh sb="10" eb="11">
      <t>マエ</t>
    </rPh>
    <phoneticPr fontId="1"/>
  </si>
  <si>
    <t>運賃（年平均、3ヶ月前）</t>
    <rPh sb="0" eb="2">
      <t>ウンチn</t>
    </rPh>
    <rPh sb="3" eb="6">
      <t>ネンヘイキn</t>
    </rPh>
    <rPh sb="10" eb="11">
      <t>マエ</t>
    </rPh>
    <phoneticPr fontId="1"/>
  </si>
  <si>
    <t>供給（年末）</t>
    <rPh sb="0" eb="2">
      <t>キョウキュウ</t>
    </rPh>
    <rPh sb="3" eb="5">
      <t>ネンマテゥ</t>
    </rPh>
    <phoneticPr fontId="1"/>
  </si>
  <si>
    <t>需要（年間）</t>
    <rPh sb="0" eb="2">
      <t>ジュヨウ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</si>
</sst>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D3331-6E10-594B-8E09-33F536E8AF3C}">
  <dimension ref="A1:P208"/>
  <sheetViews>
    <sheetView workbookViewId="0">
      <selection activeCell="B34" sqref="B34:B45"/>
    </sheetView>
  </sheetViews>
  <sheetFormatPr baseColWidth="10" defaultRowHeight="20"/>
  <sheetData>
    <row r="1" spans="1:13">
      <c r="A1" t="s">
        <v>41</v>
      </c>
      <c r="D1" t="s">
        <v>40</v>
      </c>
    </row>
    <row r="2" spans="1:13">
      <c r="B2" t="s">
        <v>0</v>
      </c>
    </row>
    <row r="3" spans="1:13">
      <c r="A3">
        <v>1990</v>
      </c>
      <c r="B3">
        <v>29</v>
      </c>
    </row>
    <row r="4" spans="1:13">
      <c r="A4">
        <v>1991</v>
      </c>
      <c r="B4">
        <v>32</v>
      </c>
    </row>
    <row r="5" spans="1:13">
      <c r="A5">
        <v>1992</v>
      </c>
      <c r="B5">
        <v>34</v>
      </c>
    </row>
    <row r="6" spans="1:13">
      <c r="A6">
        <v>1993</v>
      </c>
      <c r="B6">
        <v>38</v>
      </c>
    </row>
    <row r="7" spans="1:13">
      <c r="A7">
        <v>1994</v>
      </c>
      <c r="B7">
        <v>42</v>
      </c>
    </row>
    <row r="8" spans="1:13">
      <c r="A8">
        <v>1995</v>
      </c>
      <c r="B8">
        <v>47</v>
      </c>
    </row>
    <row r="9" spans="1:13">
      <c r="A9">
        <v>1996</v>
      </c>
      <c r="B9">
        <v>50</v>
      </c>
    </row>
    <row r="10" spans="1:13">
      <c r="A10">
        <v>1997</v>
      </c>
      <c r="B10">
        <v>55</v>
      </c>
    </row>
    <row r="11" spans="1:13">
      <c r="A11">
        <v>1998</v>
      </c>
      <c r="B11">
        <v>57</v>
      </c>
    </row>
    <row r="12" spans="1:13">
      <c r="A12">
        <v>1999</v>
      </c>
      <c r="B12">
        <v>62</v>
      </c>
    </row>
    <row r="13" spans="1:13">
      <c r="A13">
        <v>2000</v>
      </c>
      <c r="B13">
        <v>70</v>
      </c>
    </row>
    <row r="14" spans="1:13">
      <c r="A14">
        <v>2001</v>
      </c>
      <c r="B14">
        <v>72</v>
      </c>
    </row>
    <row r="15" spans="1:13" ht="21" thickBot="1">
      <c r="A15">
        <v>2002</v>
      </c>
      <c r="B15">
        <v>81</v>
      </c>
    </row>
    <row r="16" spans="1:13">
      <c r="A16">
        <v>2003</v>
      </c>
      <c r="B16">
        <v>92</v>
      </c>
      <c r="D16" t="s">
        <v>2</v>
      </c>
      <c r="E16" t="s">
        <v>3</v>
      </c>
      <c r="F16" t="s">
        <v>31</v>
      </c>
      <c r="G16" t="s">
        <v>1</v>
      </c>
      <c r="H16" t="s">
        <v>4</v>
      </c>
      <c r="K16" s="5"/>
      <c r="L16" s="5" t="s">
        <v>29</v>
      </c>
      <c r="M16" s="5" t="s">
        <v>30</v>
      </c>
    </row>
    <row r="17" spans="1:16" ht="21" thickBot="1">
      <c r="A17">
        <v>2004</v>
      </c>
      <c r="B17">
        <v>106</v>
      </c>
      <c r="D17">
        <v>3295</v>
      </c>
      <c r="E17">
        <f>B17/D17</f>
        <v>3.2169954476479516E-2</v>
      </c>
      <c r="F17">
        <v>1538.257151</v>
      </c>
      <c r="G17" s="2">
        <v>3894</v>
      </c>
      <c r="K17" s="3" t="s">
        <v>29</v>
      </c>
      <c r="L17" s="3">
        <v>1</v>
      </c>
      <c r="M17" s="3"/>
    </row>
    <row r="18" spans="1:16" ht="21" thickBot="1">
      <c r="A18">
        <v>2005</v>
      </c>
      <c r="B18">
        <v>117</v>
      </c>
      <c r="D18">
        <v>3563</v>
      </c>
      <c r="E18">
        <f t="shared" ref="E18:E28" si="0">B18/D18</f>
        <v>3.2837496491720464E-2</v>
      </c>
      <c r="F18">
        <v>1531.3654670000001</v>
      </c>
      <c r="H18" s="6" t="s">
        <v>5</v>
      </c>
      <c r="I18" s="6"/>
      <c r="K18" s="4" t="s">
        <v>30</v>
      </c>
      <c r="L18" s="4">
        <v>-0.12589881317745813</v>
      </c>
      <c r="M18" s="4">
        <v>1</v>
      </c>
    </row>
    <row r="19" spans="1:16">
      <c r="A19">
        <v>2006</v>
      </c>
      <c r="B19">
        <v>128</v>
      </c>
      <c r="D19">
        <v>3922</v>
      </c>
      <c r="E19">
        <f t="shared" si="0"/>
        <v>3.2636409994900563E-2</v>
      </c>
      <c r="F19">
        <v>1235.0230409999999</v>
      </c>
      <c r="H19" s="3" t="s">
        <v>6</v>
      </c>
      <c r="I19" s="3">
        <v>0.12589881317745841</v>
      </c>
    </row>
    <row r="20" spans="1:16">
      <c r="A20">
        <v>2007</v>
      </c>
      <c r="B20">
        <v>142</v>
      </c>
      <c r="D20">
        <v>4303</v>
      </c>
      <c r="E20">
        <f t="shared" si="0"/>
        <v>3.300023239600279E-2</v>
      </c>
      <c r="F20">
        <v>1490.015361</v>
      </c>
      <c r="H20" s="3" t="s">
        <v>7</v>
      </c>
      <c r="I20" s="3">
        <v>1.5850511159492577E-2</v>
      </c>
    </row>
    <row r="21" spans="1:16">
      <c r="A21">
        <v>2008</v>
      </c>
      <c r="B21">
        <v>149</v>
      </c>
      <c r="D21">
        <v>4659</v>
      </c>
      <c r="E21">
        <f t="shared" si="0"/>
        <v>3.1981111826572227E-2</v>
      </c>
      <c r="F21">
        <v>1572.7155729999999</v>
      </c>
      <c r="H21" s="3" t="s">
        <v>8</v>
      </c>
      <c r="I21" s="3">
        <v>-8.2564437724558168E-2</v>
      </c>
    </row>
    <row r="22" spans="1:16">
      <c r="A22">
        <v>2009</v>
      </c>
      <c r="B22">
        <v>136</v>
      </c>
      <c r="D22">
        <v>4747</v>
      </c>
      <c r="E22">
        <f t="shared" si="0"/>
        <v>2.8649673477986096E-2</v>
      </c>
      <c r="F22">
        <v>890.43882589999998</v>
      </c>
      <c r="H22" s="3" t="s">
        <v>9</v>
      </c>
      <c r="I22" s="3">
        <v>384.36316596055786</v>
      </c>
    </row>
    <row r="23" spans="1:16" ht="21" thickBot="1">
      <c r="A23">
        <v>2010</v>
      </c>
      <c r="B23">
        <v>156</v>
      </c>
      <c r="D23">
        <v>4905</v>
      </c>
      <c r="E23">
        <f t="shared" si="0"/>
        <v>3.1804281345565746E-2</v>
      </c>
      <c r="F23">
        <v>1760.52025</v>
      </c>
      <c r="H23" s="4" t="s">
        <v>10</v>
      </c>
      <c r="I23" s="4">
        <v>12</v>
      </c>
    </row>
    <row r="24" spans="1:16">
      <c r="A24">
        <v>2011</v>
      </c>
      <c r="B24">
        <v>165</v>
      </c>
      <c r="D24">
        <v>5056</v>
      </c>
      <c r="E24">
        <f t="shared" si="0"/>
        <v>3.2634493670886076E-2</v>
      </c>
      <c r="F24">
        <v>859.42695419999995</v>
      </c>
    </row>
    <row r="25" spans="1:16" ht="21" thickBot="1">
      <c r="A25">
        <v>2012</v>
      </c>
      <c r="B25">
        <v>172</v>
      </c>
      <c r="D25">
        <v>5060</v>
      </c>
      <c r="E25">
        <f t="shared" si="0"/>
        <v>3.3992094861660077E-2</v>
      </c>
      <c r="F25">
        <v>1792.9920810000001</v>
      </c>
      <c r="H25" t="s">
        <v>11</v>
      </c>
    </row>
    <row r="26" spans="1:16">
      <c r="A26">
        <v>2013</v>
      </c>
      <c r="B26">
        <v>178</v>
      </c>
      <c r="D26">
        <v>5082</v>
      </c>
      <c r="E26">
        <f t="shared" si="0"/>
        <v>3.5025580480125933E-2</v>
      </c>
      <c r="F26">
        <v>1240.9709620000001</v>
      </c>
      <c r="H26" s="5"/>
      <c r="I26" s="5" t="s">
        <v>16</v>
      </c>
      <c r="J26" s="5" t="s">
        <v>17</v>
      </c>
      <c r="K26" s="5" t="s">
        <v>18</v>
      </c>
      <c r="L26" s="5" t="s">
        <v>19</v>
      </c>
      <c r="M26" s="5" t="s">
        <v>20</v>
      </c>
    </row>
    <row r="27" spans="1:16">
      <c r="A27">
        <v>2014</v>
      </c>
      <c r="B27">
        <v>188</v>
      </c>
      <c r="D27">
        <v>5103</v>
      </c>
      <c r="E27">
        <f t="shared" si="0"/>
        <v>3.6841073878110912E-2</v>
      </c>
      <c r="F27">
        <v>1257.206878</v>
      </c>
      <c r="H27" s="3" t="s">
        <v>12</v>
      </c>
      <c r="I27" s="3">
        <v>1</v>
      </c>
      <c r="J27" s="3">
        <v>23793.90509039606</v>
      </c>
      <c r="K27" s="3">
        <v>23793.90509039606</v>
      </c>
      <c r="L27" s="3">
        <v>0.16105796262890029</v>
      </c>
      <c r="M27" s="3">
        <v>0.6966261160689593</v>
      </c>
    </row>
    <row r="28" spans="1:16">
      <c r="A28">
        <v>2015</v>
      </c>
      <c r="B28">
        <v>189</v>
      </c>
      <c r="D28">
        <v>5214</v>
      </c>
      <c r="E28">
        <f t="shared" si="0"/>
        <v>3.6248561565017261E-2</v>
      </c>
      <c r="F28">
        <v>624.00618320000001</v>
      </c>
      <c r="H28" s="3" t="s">
        <v>13</v>
      </c>
      <c r="I28" s="3">
        <v>10</v>
      </c>
      <c r="J28" s="3">
        <v>1477350.4334722334</v>
      </c>
      <c r="K28" s="3">
        <v>147735.04334722334</v>
      </c>
      <c r="L28" s="3"/>
      <c r="M28" s="3"/>
    </row>
    <row r="29" spans="1:16" ht="21" thickBot="1">
      <c r="E29">
        <f>AVERAGE(E17:E28)</f>
        <v>3.3151747038752309E-2</v>
      </c>
      <c r="H29" s="4" t="s">
        <v>14</v>
      </c>
      <c r="I29" s="4">
        <v>11</v>
      </c>
      <c r="J29" s="4">
        <v>1501144.3385626294</v>
      </c>
      <c r="K29" s="4"/>
      <c r="L29" s="4"/>
      <c r="M29" s="4"/>
    </row>
    <row r="30" spans="1:16" ht="21" thickBot="1"/>
    <row r="31" spans="1:16">
      <c r="H31" s="5"/>
      <c r="I31" s="5" t="s">
        <v>21</v>
      </c>
      <c r="J31" s="5" t="s">
        <v>9</v>
      </c>
      <c r="K31" s="5" t="s">
        <v>22</v>
      </c>
      <c r="L31" s="5" t="s">
        <v>23</v>
      </c>
      <c r="M31" s="5" t="s">
        <v>24</v>
      </c>
      <c r="N31" s="5" t="s">
        <v>25</v>
      </c>
      <c r="O31" s="5" t="s">
        <v>26</v>
      </c>
      <c r="P31" s="5" t="s">
        <v>27</v>
      </c>
    </row>
    <row r="32" spans="1:16">
      <c r="H32" s="3" t="s">
        <v>15</v>
      </c>
      <c r="I32" s="3">
        <v>2021.8942255450743</v>
      </c>
      <c r="J32" s="3">
        <v>1762.2315190725994</v>
      </c>
      <c r="K32" s="3">
        <v>1.1473488038672275</v>
      </c>
      <c r="L32" s="3">
        <v>0.27794637144647488</v>
      </c>
      <c r="M32" s="3">
        <v>-1904.6022882953757</v>
      </c>
      <c r="N32" s="3">
        <v>5948.3907393855243</v>
      </c>
      <c r="O32" s="3">
        <v>-1904.6022882953757</v>
      </c>
      <c r="P32" s="3">
        <v>5948.3907393855243</v>
      </c>
    </row>
    <row r="33" spans="1:16" ht="21" thickBot="1">
      <c r="A33" t="s">
        <v>3</v>
      </c>
      <c r="B33" t="s">
        <v>32</v>
      </c>
      <c r="H33" s="4" t="s">
        <v>28</v>
      </c>
      <c r="I33" s="4">
        <v>-21290.461629217294</v>
      </c>
      <c r="J33" s="4">
        <v>53051.049220173256</v>
      </c>
      <c r="K33" s="4">
        <v>-0.40132027438057449</v>
      </c>
      <c r="L33" s="4">
        <v>0.69662611606895986</v>
      </c>
      <c r="M33" s="4">
        <v>-139495.56553532148</v>
      </c>
      <c r="N33" s="4">
        <v>96914.64227688688</v>
      </c>
      <c r="O33" s="4">
        <v>-139495.56553532148</v>
      </c>
      <c r="P33" s="4">
        <v>96914.64227688688</v>
      </c>
    </row>
    <row r="34" spans="1:16">
      <c r="A34">
        <v>3.2169954476479516E-2</v>
      </c>
      <c r="B34">
        <v>1539.9800722499997</v>
      </c>
    </row>
    <row r="35" spans="1:16">
      <c r="A35">
        <v>3.2837496491720464E-2</v>
      </c>
      <c r="B35">
        <v>1376.3025700000001</v>
      </c>
    </row>
    <row r="36" spans="1:16">
      <c r="A36">
        <v>3.2636409994900563E-2</v>
      </c>
      <c r="B36">
        <v>1318.2975601666665</v>
      </c>
    </row>
    <row r="37" spans="1:16" ht="21" thickBot="1">
      <c r="A37">
        <v>3.300023239600279E-2</v>
      </c>
      <c r="B37">
        <v>1641</v>
      </c>
    </row>
    <row r="38" spans="1:16">
      <c r="A38">
        <v>3.1981111826572227E-2</v>
      </c>
      <c r="B38">
        <v>1093</v>
      </c>
      <c r="F38" s="5"/>
      <c r="G38" s="5" t="s">
        <v>30</v>
      </c>
    </row>
    <row r="39" spans="1:16">
      <c r="A39">
        <v>2.8649673477986096E-2</v>
      </c>
      <c r="B39">
        <v>1486</v>
      </c>
      <c r="F39" s="3" t="s">
        <v>29</v>
      </c>
      <c r="G39" s="3"/>
    </row>
    <row r="40" spans="1:16" ht="21" thickBot="1">
      <c r="A40">
        <v>3.1804281345565746E-2</v>
      </c>
      <c r="B40">
        <v>1447</v>
      </c>
      <c r="C40" t="s">
        <v>4</v>
      </c>
      <c r="F40" s="4" t="s">
        <v>30</v>
      </c>
      <c r="G40" s="4">
        <v>1</v>
      </c>
    </row>
    <row r="41" spans="1:16" ht="21" thickBot="1">
      <c r="A41">
        <v>3.2634493670886076E-2</v>
      </c>
      <c r="B41">
        <v>970</v>
      </c>
    </row>
    <row r="42" spans="1:16">
      <c r="A42">
        <v>3.3992094861660077E-2</v>
      </c>
      <c r="B42">
        <v>1304</v>
      </c>
      <c r="C42" s="6" t="s">
        <v>5</v>
      </c>
    </row>
    <row r="43" spans="1:16">
      <c r="A43">
        <v>3.5025580480125933E-2</v>
      </c>
      <c r="B43">
        <v>1246</v>
      </c>
      <c r="C43" s="3" t="s">
        <v>6</v>
      </c>
      <c r="D43" s="3">
        <v>0.62856354236509671</v>
      </c>
    </row>
    <row r="44" spans="1:16">
      <c r="A44">
        <v>3.6841073878110912E-2</v>
      </c>
      <c r="B44">
        <v>953</v>
      </c>
      <c r="C44" s="3" t="s">
        <v>7</v>
      </c>
      <c r="D44" s="3">
        <v>0.39509212679055877</v>
      </c>
    </row>
    <row r="45" spans="1:16">
      <c r="A45">
        <v>3.6248561565017261E-2</v>
      </c>
      <c r="B45">
        <v>457</v>
      </c>
      <c r="C45" s="3" t="s">
        <v>8</v>
      </c>
      <c r="D45" s="3">
        <v>0.33460133946961462</v>
      </c>
    </row>
    <row r="46" spans="1:16">
      <c r="C46" s="3" t="s">
        <v>9</v>
      </c>
      <c r="D46" s="3">
        <v>266.34859322779516</v>
      </c>
    </row>
    <row r="47" spans="1:16" ht="21" thickBot="1">
      <c r="C47" s="4" t="s">
        <v>10</v>
      </c>
      <c r="D47" s="4">
        <v>12</v>
      </c>
    </row>
    <row r="49" spans="1:10" ht="21" thickBot="1">
      <c r="C49" t="s">
        <v>11</v>
      </c>
    </row>
    <row r="50" spans="1:10">
      <c r="C50" s="5"/>
      <c r="D50" s="5" t="s">
        <v>16</v>
      </c>
      <c r="E50" s="5" t="s">
        <v>17</v>
      </c>
      <c r="F50" s="5" t="s">
        <v>18</v>
      </c>
      <c r="G50" s="5" t="s">
        <v>20</v>
      </c>
    </row>
    <row r="51" spans="1:10">
      <c r="C51" s="3" t="s">
        <v>12</v>
      </c>
      <c r="D51" s="3">
        <v>1</v>
      </c>
      <c r="E51" s="3">
        <v>463350.83805301716</v>
      </c>
      <c r="F51" s="3">
        <v>463350.83805301716</v>
      </c>
      <c r="G51" s="3">
        <v>2.858471676354455E-2</v>
      </c>
    </row>
    <row r="52" spans="1:10">
      <c r="C52" s="3" t="s">
        <v>13</v>
      </c>
      <c r="D52" s="3">
        <v>10</v>
      </c>
      <c r="E52" s="3">
        <v>709415.73114425479</v>
      </c>
      <c r="F52" s="3">
        <v>70941.573114425482</v>
      </c>
      <c r="G52" s="3"/>
    </row>
    <row r="53" spans="1:10" ht="21" thickBot="1">
      <c r="C53" s="4" t="s">
        <v>14</v>
      </c>
      <c r="D53" s="4">
        <v>11</v>
      </c>
      <c r="E53" s="4">
        <v>1172766.569197272</v>
      </c>
      <c r="F53" s="4"/>
      <c r="G53" s="4"/>
    </row>
    <row r="54" spans="1:10" ht="21" thickBot="1"/>
    <row r="55" spans="1:10">
      <c r="C55" s="5"/>
      <c r="D55" s="5" t="s">
        <v>21</v>
      </c>
      <c r="E55" s="5" t="s">
        <v>9</v>
      </c>
      <c r="F55" s="5" t="s">
        <v>22</v>
      </c>
      <c r="G55" s="5" t="s">
        <v>24</v>
      </c>
      <c r="H55" s="5" t="s">
        <v>25</v>
      </c>
      <c r="I55" s="5" t="s">
        <v>26</v>
      </c>
      <c r="J55" s="5" t="s">
        <v>27</v>
      </c>
    </row>
    <row r="56" spans="1:10">
      <c r="C56" s="3" t="s">
        <v>15</v>
      </c>
      <c r="D56" s="3">
        <v>4350.6462919175137</v>
      </c>
      <c r="E56" s="3">
        <v>1221.1573002154748</v>
      </c>
      <c r="F56" s="3">
        <v>3.5627238940878758</v>
      </c>
      <c r="G56" s="3">
        <v>1629.7382669207473</v>
      </c>
      <c r="H56" s="3">
        <v>7071.5543169142802</v>
      </c>
      <c r="I56" s="3">
        <v>1629.7382669207473</v>
      </c>
      <c r="J56" s="3">
        <v>7071.5543169142802</v>
      </c>
    </row>
    <row r="57" spans="1:10" ht="21" thickBot="1">
      <c r="C57" s="4" t="s">
        <v>28</v>
      </c>
      <c r="D57" s="4">
        <v>-93952.251487940957</v>
      </c>
      <c r="E57" s="4">
        <v>36762.29561107749</v>
      </c>
      <c r="F57" s="4">
        <v>-2.5556687885299132</v>
      </c>
      <c r="G57" s="4">
        <v>-175863.7506271872</v>
      </c>
      <c r="H57" s="4">
        <v>-12040.752348694703</v>
      </c>
      <c r="I57" s="4">
        <v>-175863.7506271872</v>
      </c>
      <c r="J57" s="4">
        <v>-12040.752348694703</v>
      </c>
    </row>
    <row r="60" spans="1:10" ht="21" thickBot="1">
      <c r="A60" t="s">
        <v>3</v>
      </c>
      <c r="B60" t="s">
        <v>33</v>
      </c>
    </row>
    <row r="61" spans="1:10">
      <c r="A61">
        <v>3.2169954476479516E-2</v>
      </c>
      <c r="B61">
        <v>1533</v>
      </c>
      <c r="C61" s="5"/>
      <c r="D61" s="5" t="s">
        <v>29</v>
      </c>
      <c r="E61" s="5" t="s">
        <v>30</v>
      </c>
    </row>
    <row r="62" spans="1:10">
      <c r="A62">
        <v>3.2837496491720464E-2</v>
      </c>
      <c r="B62">
        <v>1308</v>
      </c>
      <c r="C62" s="3" t="s">
        <v>29</v>
      </c>
      <c r="D62" s="3">
        <v>1</v>
      </c>
      <c r="E62" s="3"/>
    </row>
    <row r="63" spans="1:10" ht="21" thickBot="1">
      <c r="A63">
        <v>3.2636409994900563E-2</v>
      </c>
      <c r="B63">
        <v>1398</v>
      </c>
      <c r="C63" s="4" t="s">
        <v>30</v>
      </c>
      <c r="D63" s="4">
        <v>-0.73370764581771508</v>
      </c>
      <c r="E63" s="4">
        <v>1</v>
      </c>
    </row>
    <row r="64" spans="1:10">
      <c r="A64">
        <v>3.300023239600279E-2</v>
      </c>
      <c r="B64">
        <v>1628</v>
      </c>
    </row>
    <row r="65" spans="1:11">
      <c r="A65">
        <v>3.1981111826572227E-2</v>
      </c>
      <c r="B65">
        <v>972</v>
      </c>
      <c r="C65" t="s">
        <v>4</v>
      </c>
    </row>
    <row r="66" spans="1:11" ht="21" thickBot="1">
      <c r="A66">
        <v>2.8649673477986096E-2</v>
      </c>
      <c r="B66">
        <v>1656</v>
      </c>
    </row>
    <row r="67" spans="1:11">
      <c r="A67">
        <v>3.1804281345565746E-2</v>
      </c>
      <c r="B67">
        <v>1223</v>
      </c>
      <c r="C67" s="6" t="s">
        <v>5</v>
      </c>
      <c r="D67" s="6"/>
    </row>
    <row r="68" spans="1:11">
      <c r="A68">
        <v>3.2634493670886076E-2</v>
      </c>
      <c r="B68">
        <v>1186</v>
      </c>
      <c r="C68" s="3" t="s">
        <v>6</v>
      </c>
      <c r="D68" s="3">
        <v>0.73370764581771497</v>
      </c>
    </row>
    <row r="69" spans="1:11">
      <c r="A69">
        <v>3.3992094861660077E-2</v>
      </c>
      <c r="B69">
        <v>1203</v>
      </c>
      <c r="C69" s="3" t="s">
        <v>7</v>
      </c>
      <c r="D69" s="3">
        <v>0.53832690953137352</v>
      </c>
    </row>
    <row r="70" spans="1:11">
      <c r="A70">
        <v>3.5025580480125933E-2</v>
      </c>
      <c r="B70">
        <v>1239</v>
      </c>
      <c r="C70" s="3" t="s">
        <v>8</v>
      </c>
      <c r="D70" s="3">
        <v>0.49215960048451085</v>
      </c>
    </row>
    <row r="71" spans="1:11">
      <c r="A71">
        <v>3.6841073878110912E-2</v>
      </c>
      <c r="B71">
        <v>774</v>
      </c>
      <c r="C71" s="3" t="s">
        <v>9</v>
      </c>
      <c r="D71" s="3">
        <v>242.57564564967606</v>
      </c>
    </row>
    <row r="72" spans="1:11" ht="21" thickBot="1">
      <c r="A72">
        <v>3.6248561565017261E-2</v>
      </c>
      <c r="B72">
        <v>500</v>
      </c>
      <c r="C72" s="4" t="s">
        <v>10</v>
      </c>
      <c r="D72" s="4">
        <v>12</v>
      </c>
    </row>
    <row r="74" spans="1:11" ht="21" thickBot="1">
      <c r="C74" t="s">
        <v>11</v>
      </c>
    </row>
    <row r="75" spans="1:11">
      <c r="C75" s="5"/>
      <c r="D75" s="5" t="s">
        <v>16</v>
      </c>
      <c r="E75" s="5" t="s">
        <v>17</v>
      </c>
      <c r="F75" s="5" t="s">
        <v>18</v>
      </c>
      <c r="G75" s="5" t="s">
        <v>19</v>
      </c>
      <c r="H75" s="5" t="s">
        <v>20</v>
      </c>
    </row>
    <row r="76" spans="1:11">
      <c r="C76" s="3" t="s">
        <v>12</v>
      </c>
      <c r="D76" s="3">
        <v>1</v>
      </c>
      <c r="E76" s="3">
        <v>686129.22804309474</v>
      </c>
      <c r="F76" s="3">
        <v>686129.22804309474</v>
      </c>
      <c r="G76" s="3">
        <v>11.660348429338576</v>
      </c>
      <c r="H76" s="3">
        <v>6.6056629875392899E-3</v>
      </c>
    </row>
    <row r="77" spans="1:11">
      <c r="C77" s="3" t="s">
        <v>13</v>
      </c>
      <c r="D77" s="3">
        <v>10</v>
      </c>
      <c r="E77" s="3">
        <v>588429.438623572</v>
      </c>
      <c r="F77" s="3">
        <v>58842.943862357199</v>
      </c>
      <c r="G77" s="3"/>
      <c r="H77" s="3"/>
    </row>
    <row r="78" spans="1:11" ht="21" thickBot="1">
      <c r="C78" s="4" t="s">
        <v>14</v>
      </c>
      <c r="D78" s="4">
        <v>11</v>
      </c>
      <c r="E78" s="4">
        <v>1274558.6666666667</v>
      </c>
      <c r="F78" s="4"/>
      <c r="G78" s="4"/>
      <c r="H78" s="4"/>
    </row>
    <row r="79" spans="1:11" ht="21" thickBot="1"/>
    <row r="80" spans="1:11">
      <c r="C80" s="5"/>
      <c r="D80" s="5" t="s">
        <v>21</v>
      </c>
      <c r="E80" s="5" t="s">
        <v>9</v>
      </c>
      <c r="F80" s="5" t="s">
        <v>22</v>
      </c>
      <c r="G80" s="5" t="s">
        <v>23</v>
      </c>
      <c r="H80" s="5" t="s">
        <v>24</v>
      </c>
      <c r="I80" s="5" t="s">
        <v>25</v>
      </c>
      <c r="J80" s="5" t="s">
        <v>26</v>
      </c>
      <c r="K80" s="5" t="s">
        <v>27</v>
      </c>
    </row>
    <row r="81" spans="1:11">
      <c r="C81" s="3" t="s">
        <v>15</v>
      </c>
      <c r="D81" s="3">
        <v>5008.5286926872814</v>
      </c>
      <c r="E81" s="3">
        <v>1112.1628875517988</v>
      </c>
      <c r="F81" s="3">
        <v>4.5034128981884498</v>
      </c>
      <c r="G81" s="3">
        <v>1.1370930408809673E-3</v>
      </c>
      <c r="H81" s="3">
        <v>2530.4753531958763</v>
      </c>
      <c r="I81" s="3">
        <v>7486.5820321786869</v>
      </c>
      <c r="J81" s="3">
        <v>2530.4753531958763</v>
      </c>
      <c r="K81" s="3">
        <v>7486.5820321786869</v>
      </c>
    </row>
    <row r="82" spans="1:11" ht="21" thickBot="1">
      <c r="C82" s="4" t="s">
        <v>28</v>
      </c>
      <c r="D82" s="4">
        <v>-114328.67640198412</v>
      </c>
      <c r="E82" s="4">
        <v>33481.07637945941</v>
      </c>
      <c r="F82" s="4">
        <v>-3.4147252348232326</v>
      </c>
      <c r="G82" s="4">
        <v>6.6056629875392734E-3</v>
      </c>
      <c r="H82" s="4">
        <v>-188929.16348937759</v>
      </c>
      <c r="I82" s="4">
        <v>-39728.189314590665</v>
      </c>
      <c r="J82" s="4">
        <v>-188929.16348937759</v>
      </c>
      <c r="K82" s="4">
        <v>-39728.189314590665</v>
      </c>
    </row>
    <row r="84" spans="1:11">
      <c r="A84" t="s">
        <v>3</v>
      </c>
      <c r="B84" t="s">
        <v>34</v>
      </c>
    </row>
    <row r="85" spans="1:11">
      <c r="A85">
        <v>3.2169954476479516E-2</v>
      </c>
      <c r="B85">
        <v>1536</v>
      </c>
    </row>
    <row r="86" spans="1:11">
      <c r="A86">
        <v>3.2837496491720464E-2</v>
      </c>
      <c r="B86">
        <v>1329</v>
      </c>
      <c r="C86" t="s">
        <v>4</v>
      </c>
    </row>
    <row r="87" spans="1:11" ht="21" thickBot="1">
      <c r="A87">
        <v>3.2636409994900563E-2</v>
      </c>
      <c r="B87">
        <v>1367</v>
      </c>
    </row>
    <row r="88" spans="1:11">
      <c r="A88">
        <v>3.300023239600279E-2</v>
      </c>
      <c r="B88">
        <v>1641</v>
      </c>
      <c r="C88" s="6" t="s">
        <v>5</v>
      </c>
      <c r="D88" s="6"/>
    </row>
    <row r="89" spans="1:11">
      <c r="A89">
        <v>3.1981111826572227E-2</v>
      </c>
      <c r="B89">
        <v>994</v>
      </c>
      <c r="C89" s="3" t="s">
        <v>6</v>
      </c>
      <c r="D89" s="3">
        <v>0.70931339385568282</v>
      </c>
    </row>
    <row r="90" spans="1:11">
      <c r="A90">
        <v>2.8649673477986096E-2</v>
      </c>
      <c r="B90">
        <v>1615</v>
      </c>
      <c r="C90" s="3" t="s">
        <v>7</v>
      </c>
      <c r="D90" s="3">
        <v>0.503125490703067</v>
      </c>
    </row>
    <row r="91" spans="1:11">
      <c r="A91">
        <v>3.1804281345565746E-2</v>
      </c>
      <c r="B91">
        <v>1299</v>
      </c>
      <c r="C91" s="3" t="s">
        <v>8</v>
      </c>
      <c r="D91" s="3">
        <v>0.45343803977337371</v>
      </c>
    </row>
    <row r="92" spans="1:11">
      <c r="A92">
        <v>3.2634493670886076E-2</v>
      </c>
      <c r="B92">
        <v>1126</v>
      </c>
      <c r="C92" s="3" t="s">
        <v>9</v>
      </c>
      <c r="D92" s="3">
        <v>249.96509602545879</v>
      </c>
    </row>
    <row r="93" spans="1:11" ht="21" thickBot="1">
      <c r="A93">
        <v>3.3992094861660077E-2</v>
      </c>
      <c r="B93">
        <v>1224</v>
      </c>
      <c r="C93" s="4" t="s">
        <v>10</v>
      </c>
      <c r="D93" s="4">
        <v>12</v>
      </c>
    </row>
    <row r="94" spans="1:11">
      <c r="A94">
        <v>3.5025580480125933E-2</v>
      </c>
      <c r="B94">
        <v>1243</v>
      </c>
    </row>
    <row r="95" spans="1:11" ht="21" thickBot="1">
      <c r="A95">
        <v>3.6841073878110912E-2</v>
      </c>
      <c r="B95">
        <v>843</v>
      </c>
      <c r="C95" t="s">
        <v>11</v>
      </c>
    </row>
    <row r="96" spans="1:11">
      <c r="A96">
        <v>3.6248561565017261E-2</v>
      </c>
      <c r="B96">
        <v>457</v>
      </c>
      <c r="C96" s="5"/>
      <c r="D96" s="5" t="s">
        <v>16</v>
      </c>
      <c r="E96" s="5" t="s">
        <v>17</v>
      </c>
      <c r="F96" s="5" t="s">
        <v>18</v>
      </c>
      <c r="G96" s="5" t="s">
        <v>19</v>
      </c>
      <c r="H96" s="5" t="s">
        <v>20</v>
      </c>
    </row>
    <row r="97" spans="1:11">
      <c r="C97" s="3" t="s">
        <v>12</v>
      </c>
      <c r="D97" s="3">
        <v>1</v>
      </c>
      <c r="E97" s="3">
        <v>632686.17435649817</v>
      </c>
      <c r="F97" s="3">
        <v>632686.17435649817</v>
      </c>
      <c r="G97" s="3">
        <v>10.125806039335343</v>
      </c>
      <c r="H97" s="3">
        <v>9.7843782362193651E-3</v>
      </c>
    </row>
    <row r="98" spans="1:11">
      <c r="C98" s="3" t="s">
        <v>13</v>
      </c>
      <c r="D98" s="3">
        <v>10</v>
      </c>
      <c r="E98" s="3">
        <v>624825.49231016834</v>
      </c>
      <c r="F98" s="3">
        <v>62482.549231016834</v>
      </c>
      <c r="G98" s="3"/>
      <c r="H98" s="3"/>
    </row>
    <row r="99" spans="1:11" ht="21" thickBot="1">
      <c r="C99" s="4" t="s">
        <v>14</v>
      </c>
      <c r="D99" s="4">
        <v>11</v>
      </c>
      <c r="E99" s="4">
        <v>1257511.6666666665</v>
      </c>
      <c r="F99" s="4"/>
      <c r="G99" s="4"/>
      <c r="H99" s="4"/>
    </row>
    <row r="100" spans="1:11" ht="21" thickBot="1"/>
    <row r="101" spans="1:11">
      <c r="C101" s="5"/>
      <c r="D101" s="5" t="s">
        <v>21</v>
      </c>
      <c r="E101" s="5" t="s">
        <v>9</v>
      </c>
      <c r="F101" s="5" t="s">
        <v>22</v>
      </c>
      <c r="G101" s="5" t="s">
        <v>23</v>
      </c>
      <c r="H101" s="5" t="s">
        <v>24</v>
      </c>
      <c r="I101" s="5" t="s">
        <v>25</v>
      </c>
      <c r="J101" s="5" t="s">
        <v>26</v>
      </c>
      <c r="K101" s="5" t="s">
        <v>27</v>
      </c>
    </row>
    <row r="102" spans="1:11">
      <c r="C102" s="3" t="s">
        <v>15</v>
      </c>
      <c r="D102" s="3">
        <v>4862.4262207990887</v>
      </c>
      <c r="E102" s="3">
        <v>1146.0421026120771</v>
      </c>
      <c r="F102" s="3">
        <v>4.2427989423046242</v>
      </c>
      <c r="G102" s="3">
        <v>1.7088439726582853E-3</v>
      </c>
      <c r="H102" s="3">
        <v>2308.8852859570793</v>
      </c>
      <c r="I102" s="3">
        <v>7415.9671556410976</v>
      </c>
      <c r="J102" s="3">
        <v>2308.8852859570793</v>
      </c>
      <c r="K102" s="3">
        <v>7415.9671556410976</v>
      </c>
    </row>
    <row r="103" spans="1:11" ht="21" thickBot="1">
      <c r="C103" s="4" t="s">
        <v>28</v>
      </c>
      <c r="D103" s="4">
        <v>-109785.85482120444</v>
      </c>
      <c r="E103" s="4">
        <v>34500.992256715726</v>
      </c>
      <c r="F103" s="4">
        <v>-3.1821071696810193</v>
      </c>
      <c r="G103" s="4">
        <v>9.7843782362193564E-3</v>
      </c>
      <c r="H103" s="4">
        <v>-186658.85610047035</v>
      </c>
      <c r="I103" s="4">
        <v>-32912.853541938515</v>
      </c>
      <c r="J103" s="4">
        <v>-186658.85610047035</v>
      </c>
      <c r="K103" s="4">
        <v>-32912.853541938515</v>
      </c>
    </row>
    <row r="105" spans="1:11">
      <c r="A105" t="s">
        <v>3</v>
      </c>
      <c r="B105" t="s">
        <v>35</v>
      </c>
    </row>
    <row r="106" spans="1:11">
      <c r="A106">
        <v>3.2169954476479516E-2</v>
      </c>
      <c r="B106">
        <v>1539</v>
      </c>
    </row>
    <row r="107" spans="1:11">
      <c r="A107">
        <v>3.2837496491720464E-2</v>
      </c>
      <c r="B107">
        <v>1351</v>
      </c>
      <c r="C107" t="s">
        <v>4</v>
      </c>
    </row>
    <row r="108" spans="1:11" ht="21" thickBot="1">
      <c r="A108">
        <v>3.2636409994900563E-2</v>
      </c>
      <c r="B108">
        <v>1339</v>
      </c>
    </row>
    <row r="109" spans="1:11">
      <c r="A109">
        <v>3.300023239600279E-2</v>
      </c>
      <c r="B109">
        <v>1647</v>
      </c>
      <c r="C109" s="6" t="s">
        <v>5</v>
      </c>
      <c r="D109" s="6"/>
    </row>
    <row r="110" spans="1:11">
      <c r="A110">
        <v>3.1981111826572227E-2</v>
      </c>
      <c r="B110">
        <v>1036</v>
      </c>
      <c r="C110" s="3" t="s">
        <v>6</v>
      </c>
      <c r="D110" s="3">
        <v>0.67536195844907698</v>
      </c>
    </row>
    <row r="111" spans="1:11">
      <c r="A111">
        <v>2.8649673477986096E-2</v>
      </c>
      <c r="B111">
        <v>1559</v>
      </c>
      <c r="C111" s="3" t="s">
        <v>7</v>
      </c>
      <c r="D111" s="3">
        <v>0.45611377492017285</v>
      </c>
    </row>
    <row r="112" spans="1:11">
      <c r="A112">
        <v>3.1804281345565746E-2</v>
      </c>
      <c r="B112">
        <v>1372</v>
      </c>
      <c r="C112" s="3" t="s">
        <v>8</v>
      </c>
      <c r="D112" s="3">
        <v>0.40172515241219015</v>
      </c>
    </row>
    <row r="113" spans="1:11">
      <c r="A113">
        <v>3.2634493670886076E-2</v>
      </c>
      <c r="B113">
        <v>1048</v>
      </c>
      <c r="C113" s="3" t="s">
        <v>9</v>
      </c>
      <c r="D113" s="3">
        <v>256.73182189645127</v>
      </c>
    </row>
    <row r="114" spans="1:11" ht="21" thickBot="1">
      <c r="A114">
        <v>3.3992094861660077E-2</v>
      </c>
      <c r="B114">
        <v>1258</v>
      </c>
      <c r="C114" s="4" t="s">
        <v>10</v>
      </c>
      <c r="D114" s="4">
        <v>12</v>
      </c>
    </row>
    <row r="115" spans="1:11">
      <c r="A115">
        <v>3.5025580480125933E-2</v>
      </c>
      <c r="B115">
        <v>1247</v>
      </c>
    </row>
    <row r="116" spans="1:11" ht="21" thickBot="1">
      <c r="A116">
        <v>3.6841073878110912E-2</v>
      </c>
      <c r="B116">
        <v>900</v>
      </c>
      <c r="C116" t="s">
        <v>11</v>
      </c>
    </row>
    <row r="117" spans="1:11">
      <c r="A117">
        <v>3.6248561565017261E-2</v>
      </c>
      <c r="B117">
        <v>451</v>
      </c>
      <c r="C117" s="5"/>
      <c r="D117" s="5" t="s">
        <v>16</v>
      </c>
      <c r="E117" s="5" t="s">
        <v>17</v>
      </c>
      <c r="F117" s="5" t="s">
        <v>18</v>
      </c>
      <c r="G117" s="5" t="s">
        <v>19</v>
      </c>
      <c r="H117" s="5" t="s">
        <v>20</v>
      </c>
    </row>
    <row r="118" spans="1:11">
      <c r="C118" s="3" t="s">
        <v>12</v>
      </c>
      <c r="D118" s="3">
        <v>1</v>
      </c>
      <c r="E118" s="3">
        <v>552744.63292395463</v>
      </c>
      <c r="F118" s="3">
        <v>552744.63292395463</v>
      </c>
      <c r="G118" s="3">
        <v>8.3861983239827094</v>
      </c>
      <c r="H118" s="3">
        <v>1.5945372561270005E-2</v>
      </c>
    </row>
    <row r="119" spans="1:11">
      <c r="C119" s="3" t="s">
        <v>13</v>
      </c>
      <c r="D119" s="3">
        <v>10</v>
      </c>
      <c r="E119" s="3">
        <v>659112.28374271188</v>
      </c>
      <c r="F119" s="3">
        <v>65911.228374271188</v>
      </c>
      <c r="G119" s="3"/>
      <c r="H119" s="3"/>
    </row>
    <row r="120" spans="1:11" ht="21" thickBot="1">
      <c r="C120" s="4" t="s">
        <v>14</v>
      </c>
      <c r="D120" s="4">
        <v>11</v>
      </c>
      <c r="E120" s="4">
        <v>1211856.9166666665</v>
      </c>
      <c r="F120" s="4"/>
      <c r="G120" s="4"/>
      <c r="H120" s="4"/>
    </row>
    <row r="121" spans="1:11" ht="21" thickBot="1"/>
    <row r="122" spans="1:11">
      <c r="C122" s="5"/>
      <c r="D122" s="5" t="s">
        <v>21</v>
      </c>
      <c r="E122" s="5" t="s">
        <v>9</v>
      </c>
      <c r="F122" s="5" t="s">
        <v>22</v>
      </c>
      <c r="G122" s="5" t="s">
        <v>23</v>
      </c>
      <c r="H122" s="5" t="s">
        <v>24</v>
      </c>
      <c r="I122" s="5" t="s">
        <v>25</v>
      </c>
      <c r="J122" s="5" t="s">
        <v>26</v>
      </c>
      <c r="K122" s="5" t="s">
        <v>27</v>
      </c>
    </row>
    <row r="123" spans="1:11">
      <c r="C123" s="3" t="s">
        <v>15</v>
      </c>
      <c r="D123" s="3">
        <v>4630.8116493209445</v>
      </c>
      <c r="E123" s="3">
        <v>1177.0662450555565</v>
      </c>
      <c r="F123" s="3">
        <v>3.9341979848401603</v>
      </c>
      <c r="G123" s="3">
        <v>2.8010957222641842E-3</v>
      </c>
      <c r="H123" s="3">
        <v>2008.1446173510622</v>
      </c>
      <c r="I123" s="3">
        <v>7253.4786812908269</v>
      </c>
      <c r="J123" s="3">
        <v>2008.1446173510622</v>
      </c>
      <c r="K123" s="3">
        <v>7253.4786812908269</v>
      </c>
    </row>
    <row r="124" spans="1:11" ht="21" thickBot="1">
      <c r="C124" s="4" t="s">
        <v>28</v>
      </c>
      <c r="D124" s="4">
        <v>-102615.85848485379</v>
      </c>
      <c r="E124" s="4">
        <v>35434.957680650965</v>
      </c>
      <c r="F124" s="4">
        <v>-2.8958933550776194</v>
      </c>
      <c r="G124" s="4">
        <v>1.5945372561269985E-2</v>
      </c>
      <c r="H124" s="4">
        <v>-181569.86441160162</v>
      </c>
      <c r="I124" s="4">
        <v>-23661.852558105937</v>
      </c>
      <c r="J124" s="4">
        <v>-181569.86441160162</v>
      </c>
      <c r="K124" s="4">
        <v>-23661.852558105937</v>
      </c>
    </row>
    <row r="126" spans="1:11">
      <c r="A126" t="s">
        <v>3</v>
      </c>
      <c r="B126" t="s">
        <v>36</v>
      </c>
    </row>
    <row r="127" spans="1:11">
      <c r="A127">
        <v>3.2169954476479516E-2</v>
      </c>
      <c r="B127">
        <v>1521</v>
      </c>
      <c r="C127" t="s">
        <v>4</v>
      </c>
    </row>
    <row r="128" spans="1:11" ht="21" thickBot="1">
      <c r="A128">
        <v>3.2837496491720464E-2</v>
      </c>
      <c r="B128">
        <v>1278</v>
      </c>
    </row>
    <row r="129" spans="1:11">
      <c r="A129">
        <v>3.2636409994900563E-2</v>
      </c>
      <c r="B129">
        <v>1460</v>
      </c>
      <c r="C129" s="6" t="s">
        <v>5</v>
      </c>
      <c r="D129" s="6"/>
    </row>
    <row r="130" spans="1:11">
      <c r="A130">
        <v>3.300023239600279E-2</v>
      </c>
      <c r="B130">
        <v>1566</v>
      </c>
      <c r="C130" s="3" t="s">
        <v>6</v>
      </c>
      <c r="D130" s="3">
        <v>0.75246535914290902</v>
      </c>
    </row>
    <row r="131" spans="1:11">
      <c r="A131">
        <v>3.1981111826572227E-2</v>
      </c>
      <c r="B131">
        <v>965</v>
      </c>
      <c r="C131" s="3" t="s">
        <v>7</v>
      </c>
      <c r="D131" s="3">
        <v>0.56620411671006698</v>
      </c>
    </row>
    <row r="132" spans="1:11">
      <c r="A132">
        <v>2.8649673477986096E-2</v>
      </c>
      <c r="B132">
        <v>1724</v>
      </c>
      <c r="C132" s="3" t="s">
        <v>8</v>
      </c>
      <c r="D132" s="3">
        <v>0.52282452838107374</v>
      </c>
    </row>
    <row r="133" spans="1:11">
      <c r="A133">
        <v>3.1804281345565746E-2</v>
      </c>
      <c r="B133">
        <v>1054</v>
      </c>
      <c r="C133" s="3" t="s">
        <v>9</v>
      </c>
      <c r="D133" s="3">
        <v>242.60271445837995</v>
      </c>
    </row>
    <row r="134" spans="1:11" ht="21" thickBot="1">
      <c r="A134">
        <v>3.2634493670886076E-2</v>
      </c>
      <c r="B134">
        <v>1283</v>
      </c>
      <c r="C134" s="4" t="s">
        <v>10</v>
      </c>
      <c r="D134" s="4">
        <v>12</v>
      </c>
    </row>
    <row r="135" spans="1:11">
      <c r="A135">
        <v>3.3992094861660077E-2</v>
      </c>
      <c r="B135">
        <v>1154</v>
      </c>
    </row>
    <row r="136" spans="1:11" ht="21" thickBot="1">
      <c r="A136">
        <v>3.5025580480125933E-2</v>
      </c>
      <c r="B136">
        <v>1232</v>
      </c>
      <c r="C136" t="s">
        <v>11</v>
      </c>
    </row>
    <row r="137" spans="1:11">
      <c r="A137">
        <v>3.6841073878110912E-2</v>
      </c>
      <c r="B137">
        <v>681</v>
      </c>
      <c r="C137" s="5"/>
      <c r="D137" s="5" t="s">
        <v>16</v>
      </c>
      <c r="E137" s="5" t="s">
        <v>17</v>
      </c>
      <c r="F137" s="5" t="s">
        <v>18</v>
      </c>
      <c r="G137" s="5" t="s">
        <v>19</v>
      </c>
      <c r="H137" s="5" t="s">
        <v>20</v>
      </c>
    </row>
    <row r="138" spans="1:11">
      <c r="A138">
        <v>3.6248561565017261E-2</v>
      </c>
      <c r="B138">
        <v>555</v>
      </c>
      <c r="C138" s="3" t="s">
        <v>12</v>
      </c>
      <c r="D138" s="3">
        <v>1</v>
      </c>
      <c r="E138" s="3">
        <v>768208.14604092448</v>
      </c>
      <c r="F138" s="3">
        <v>768208.14604092448</v>
      </c>
      <c r="G138" s="3">
        <v>13.052316504618306</v>
      </c>
      <c r="H138" s="3">
        <v>4.7460141095754787E-3</v>
      </c>
    </row>
    <row r="139" spans="1:11">
      <c r="C139" s="3" t="s">
        <v>13</v>
      </c>
      <c r="D139" s="3">
        <v>10</v>
      </c>
      <c r="E139" s="3">
        <v>588560.77062574227</v>
      </c>
      <c r="F139" s="3">
        <v>58856.07706257423</v>
      </c>
      <c r="G139" s="3"/>
      <c r="H139" s="3"/>
    </row>
    <row r="140" spans="1:11" ht="21" thickBot="1">
      <c r="C140" s="4" t="s">
        <v>14</v>
      </c>
      <c r="D140" s="4">
        <v>11</v>
      </c>
      <c r="E140" s="4">
        <v>1356768.9166666667</v>
      </c>
      <c r="F140" s="4"/>
      <c r="G140" s="4"/>
      <c r="H140" s="4"/>
    </row>
    <row r="141" spans="1:11" ht="21" thickBot="1"/>
    <row r="142" spans="1:11">
      <c r="C142" s="5"/>
      <c r="D142" s="5" t="s">
        <v>21</v>
      </c>
      <c r="E142" s="5" t="s">
        <v>9</v>
      </c>
      <c r="F142" s="5" t="s">
        <v>22</v>
      </c>
      <c r="G142" s="5" t="s">
        <v>23</v>
      </c>
      <c r="H142" s="5" t="s">
        <v>24</v>
      </c>
      <c r="I142" s="5" t="s">
        <v>25</v>
      </c>
      <c r="J142" s="5" t="s">
        <v>26</v>
      </c>
      <c r="K142" s="5" t="s">
        <v>27</v>
      </c>
    </row>
    <row r="143" spans="1:11">
      <c r="C143" s="3" t="s">
        <v>15</v>
      </c>
      <c r="D143" s="3">
        <v>5216.5793524154169</v>
      </c>
      <c r="E143" s="3">
        <v>1112.2869928566411</v>
      </c>
      <c r="F143" s="3">
        <v>4.6899580647058459</v>
      </c>
      <c r="G143" s="3">
        <v>8.5449034122913985E-4</v>
      </c>
      <c r="H143" s="3">
        <v>2738.2494890725552</v>
      </c>
      <c r="I143" s="3">
        <v>7694.9092157582782</v>
      </c>
      <c r="J143" s="3">
        <v>2738.2494890725552</v>
      </c>
      <c r="K143" s="3">
        <v>7694.9092157582782</v>
      </c>
    </row>
    <row r="144" spans="1:11" ht="21" thickBot="1">
      <c r="C144" s="4" t="s">
        <v>28</v>
      </c>
      <c r="D144" s="4">
        <v>-120973.89662131728</v>
      </c>
      <c r="E144" s="4">
        <v>33484.812504119778</v>
      </c>
      <c r="F144" s="4">
        <v>-3.612798984806421</v>
      </c>
      <c r="G144" s="4">
        <v>4.7460141095754822E-3</v>
      </c>
      <c r="H144" s="4">
        <v>-195582.70831322236</v>
      </c>
      <c r="I144" s="4">
        <v>-46365.084929412202</v>
      </c>
      <c r="J144" s="4">
        <v>-195582.70831322236</v>
      </c>
      <c r="K144" s="4">
        <v>-46365.084929412202</v>
      </c>
    </row>
    <row r="146" spans="1:8">
      <c r="A146" t="s">
        <v>3</v>
      </c>
      <c r="B146" t="s">
        <v>37</v>
      </c>
    </row>
    <row r="147" spans="1:8">
      <c r="A147">
        <v>3.2169954476479516E-2</v>
      </c>
      <c r="B147">
        <v>1537</v>
      </c>
    </row>
    <row r="148" spans="1:8">
      <c r="A148">
        <v>3.2837496491720464E-2</v>
      </c>
      <c r="B148">
        <v>1403</v>
      </c>
      <c r="C148" t="s">
        <v>4</v>
      </c>
    </row>
    <row r="149" spans="1:8" ht="21" thickBot="1">
      <c r="A149">
        <v>3.2636409994900563E-2</v>
      </c>
      <c r="B149">
        <v>1301</v>
      </c>
    </row>
    <row r="150" spans="1:8">
      <c r="A150">
        <v>3.300023239600279E-2</v>
      </c>
      <c r="B150">
        <v>1627</v>
      </c>
      <c r="C150" s="6" t="s">
        <v>5</v>
      </c>
      <c r="D150" s="6"/>
    </row>
    <row r="151" spans="1:8">
      <c r="A151">
        <v>3.1981111826572227E-2</v>
      </c>
      <c r="B151">
        <v>1159</v>
      </c>
      <c r="C151" s="3" t="s">
        <v>6</v>
      </c>
      <c r="D151" s="3">
        <v>0.56460615616087539</v>
      </c>
    </row>
    <row r="152" spans="1:8">
      <c r="A152">
        <v>2.8649673477986096E-2</v>
      </c>
      <c r="B152">
        <v>1397</v>
      </c>
      <c r="C152" s="3" t="s">
        <v>7</v>
      </c>
      <c r="D152" s="3">
        <v>0.31878011157475877</v>
      </c>
    </row>
    <row r="153" spans="1:8">
      <c r="A153">
        <v>3.1804281345565746E-2</v>
      </c>
      <c r="B153">
        <v>1526</v>
      </c>
      <c r="C153" s="3" t="s">
        <v>8</v>
      </c>
      <c r="D153" s="3">
        <v>0.25065812273223465</v>
      </c>
    </row>
    <row r="154" spans="1:8">
      <c r="A154">
        <v>3.2634493670886076E-2</v>
      </c>
      <c r="B154">
        <v>899</v>
      </c>
      <c r="C154" s="3" t="s">
        <v>9</v>
      </c>
      <c r="D154" s="3">
        <v>283.89747459306983</v>
      </c>
    </row>
    <row r="155" spans="1:8" ht="21" thickBot="1">
      <c r="A155">
        <v>3.3992094861660077E-2</v>
      </c>
      <c r="B155">
        <v>1387</v>
      </c>
      <c r="C155" s="4" t="s">
        <v>10</v>
      </c>
      <c r="D155" s="4">
        <v>12</v>
      </c>
    </row>
    <row r="156" spans="1:8">
      <c r="A156">
        <v>3.5025580480125933E-2</v>
      </c>
      <c r="B156">
        <v>1208</v>
      </c>
    </row>
    <row r="157" spans="1:8" ht="21" thickBot="1">
      <c r="A157">
        <v>3.6841073878110912E-2</v>
      </c>
      <c r="B157">
        <v>1013</v>
      </c>
      <c r="C157" t="s">
        <v>11</v>
      </c>
    </row>
    <row r="158" spans="1:8">
      <c r="A158">
        <v>3.6248561565017261E-2</v>
      </c>
      <c r="B158">
        <v>458</v>
      </c>
      <c r="C158" s="5"/>
      <c r="D158" s="5" t="s">
        <v>16</v>
      </c>
      <c r="E158" s="5" t="s">
        <v>17</v>
      </c>
      <c r="F158" s="5" t="s">
        <v>18</v>
      </c>
      <c r="G158" s="5" t="s">
        <v>19</v>
      </c>
      <c r="H158" s="5" t="s">
        <v>20</v>
      </c>
    </row>
    <row r="159" spans="1:8">
      <c r="C159" s="3" t="s">
        <v>12</v>
      </c>
      <c r="D159" s="3">
        <v>1</v>
      </c>
      <c r="E159" s="3">
        <v>377161.1558634392</v>
      </c>
      <c r="F159" s="3">
        <v>377161.1558634392</v>
      </c>
      <c r="G159" s="3">
        <v>4.6795479255850081</v>
      </c>
      <c r="H159" s="3">
        <v>5.5804733348705587E-2</v>
      </c>
    </row>
    <row r="160" spans="1:8">
      <c r="C160" s="3" t="s">
        <v>13</v>
      </c>
      <c r="D160" s="3">
        <v>10</v>
      </c>
      <c r="E160" s="3">
        <v>805977.76080322731</v>
      </c>
      <c r="F160" s="3">
        <v>80597.776080322728</v>
      </c>
      <c r="G160" s="3"/>
      <c r="H160" s="3"/>
    </row>
    <row r="161" spans="1:11" ht="21" thickBot="1">
      <c r="C161" s="4" t="s">
        <v>14</v>
      </c>
      <c r="D161" s="4">
        <v>11</v>
      </c>
      <c r="E161" s="4">
        <v>1183138.9166666665</v>
      </c>
      <c r="F161" s="4"/>
      <c r="G161" s="4"/>
      <c r="H161" s="4"/>
    </row>
    <row r="162" spans="1:11" ht="21" thickBot="1"/>
    <row r="163" spans="1:11">
      <c r="C163" s="5"/>
      <c r="D163" s="5" t="s">
        <v>21</v>
      </c>
      <c r="E163" s="5" t="s">
        <v>9</v>
      </c>
      <c r="F163" s="5" t="s">
        <v>22</v>
      </c>
      <c r="G163" s="5" t="s">
        <v>23</v>
      </c>
      <c r="H163" s="5" t="s">
        <v>24</v>
      </c>
      <c r="I163" s="5" t="s">
        <v>25</v>
      </c>
      <c r="J163" s="5" t="s">
        <v>26</v>
      </c>
      <c r="K163" s="5" t="s">
        <v>27</v>
      </c>
    </row>
    <row r="164" spans="1:11">
      <c r="C164" s="3" t="s">
        <v>15</v>
      </c>
      <c r="D164" s="3">
        <v>4053.0188640583438</v>
      </c>
      <c r="E164" s="3">
        <v>1301.6155610612248</v>
      </c>
      <c r="F164" s="3">
        <v>3.1138371307990993</v>
      </c>
      <c r="G164" s="3">
        <v>1.0988654793593733E-2</v>
      </c>
      <c r="H164" s="3">
        <v>1152.8386621079162</v>
      </c>
      <c r="I164" s="3">
        <v>6953.1990660087713</v>
      </c>
      <c r="J164" s="3">
        <v>1152.8386621079162</v>
      </c>
      <c r="K164" s="3">
        <v>6953.1990660087713</v>
      </c>
    </row>
    <row r="165" spans="1:11" ht="21" thickBot="1">
      <c r="C165" s="4" t="s">
        <v>28</v>
      </c>
      <c r="D165" s="4">
        <v>-84764.829862717175</v>
      </c>
      <c r="E165" s="4">
        <v>39184.449062596577</v>
      </c>
      <c r="F165" s="4">
        <v>-2.1632262770188913</v>
      </c>
      <c r="G165" s="4">
        <v>5.580473334870549E-2</v>
      </c>
      <c r="H165" s="4">
        <v>-172073.22321276576</v>
      </c>
      <c r="I165" s="4">
        <v>2543.563487331412</v>
      </c>
      <c r="J165" s="4">
        <v>-172073.22321276576</v>
      </c>
      <c r="K165" s="4">
        <v>2543.563487331412</v>
      </c>
    </row>
    <row r="167" spans="1:11">
      <c r="A167" t="s">
        <v>3</v>
      </c>
      <c r="B167" t="s">
        <v>38</v>
      </c>
    </row>
    <row r="168" spans="1:11">
      <c r="A168">
        <v>3.2169954476479516E-2</v>
      </c>
      <c r="B168">
        <v>1535</v>
      </c>
    </row>
    <row r="169" spans="1:11">
      <c r="A169">
        <v>3.2837496491720464E-2</v>
      </c>
      <c r="B169">
        <v>1429</v>
      </c>
      <c r="C169" t="s">
        <v>4</v>
      </c>
    </row>
    <row r="170" spans="1:11" ht="21" thickBot="1">
      <c r="A170">
        <v>3.2636409994900563E-2</v>
      </c>
      <c r="B170">
        <v>1287</v>
      </c>
    </row>
    <row r="171" spans="1:11">
      <c r="A171">
        <v>3.300023239600279E-2</v>
      </c>
      <c r="B171">
        <v>1611</v>
      </c>
      <c r="C171" s="6" t="s">
        <v>5</v>
      </c>
      <c r="D171" s="6"/>
    </row>
    <row r="172" spans="1:11">
      <c r="A172">
        <v>3.1981111826572227E-2</v>
      </c>
      <c r="B172">
        <v>1225</v>
      </c>
      <c r="C172" s="3" t="s">
        <v>6</v>
      </c>
      <c r="D172" s="3">
        <v>0.49528819401713808</v>
      </c>
    </row>
    <row r="173" spans="1:11">
      <c r="A173">
        <v>2.8649673477986096E-2</v>
      </c>
      <c r="B173">
        <v>1318</v>
      </c>
      <c r="C173" s="3" t="s">
        <v>7</v>
      </c>
      <c r="D173" s="3">
        <v>0.24531039513275821</v>
      </c>
    </row>
    <row r="174" spans="1:11">
      <c r="A174">
        <v>3.1804281345565746E-2</v>
      </c>
      <c r="B174">
        <v>1587</v>
      </c>
      <c r="C174" s="3" t="s">
        <v>8</v>
      </c>
      <c r="D174" s="3">
        <v>0.16984143464603402</v>
      </c>
    </row>
    <row r="175" spans="1:11">
      <c r="A175">
        <v>3.2634493670886076E-2</v>
      </c>
      <c r="B175">
        <v>837</v>
      </c>
      <c r="C175" s="3" t="s">
        <v>9</v>
      </c>
      <c r="D175" s="3">
        <v>306.0053840554944</v>
      </c>
    </row>
    <row r="176" spans="1:11" ht="21" thickBot="1">
      <c r="A176">
        <v>3.3992094861660077E-2</v>
      </c>
      <c r="B176">
        <v>1461</v>
      </c>
      <c r="C176" s="4" t="s">
        <v>10</v>
      </c>
      <c r="D176" s="4">
        <v>12</v>
      </c>
    </row>
    <row r="177" spans="1:11">
      <c r="A177">
        <v>3.5025580480125933E-2</v>
      </c>
      <c r="B177">
        <v>1179</v>
      </c>
    </row>
    <row r="178" spans="1:11" ht="21" thickBot="1">
      <c r="A178">
        <v>3.6841073878110912E-2</v>
      </c>
      <c r="B178">
        <v>1069</v>
      </c>
      <c r="C178" t="s">
        <v>11</v>
      </c>
    </row>
    <row r="179" spans="1:11">
      <c r="A179">
        <v>3.6248561565017261E-2</v>
      </c>
      <c r="B179">
        <v>460</v>
      </c>
      <c r="C179" s="5"/>
      <c r="D179" s="5" t="s">
        <v>16</v>
      </c>
      <c r="E179" s="5" t="s">
        <v>17</v>
      </c>
      <c r="F179" s="5" t="s">
        <v>18</v>
      </c>
      <c r="G179" s="5" t="s">
        <v>19</v>
      </c>
      <c r="H179" s="5" t="s">
        <v>20</v>
      </c>
    </row>
    <row r="180" spans="1:11">
      <c r="C180" s="3" t="s">
        <v>12</v>
      </c>
      <c r="D180" s="3">
        <v>1</v>
      </c>
      <c r="E180" s="3">
        <v>304372.71595716011</v>
      </c>
      <c r="F180" s="3">
        <v>304372.71595716011</v>
      </c>
      <c r="G180" s="3">
        <v>3.2504806419840775</v>
      </c>
      <c r="H180" s="3">
        <v>0.1015697327000103</v>
      </c>
    </row>
    <row r="181" spans="1:11">
      <c r="C181" s="3" t="s">
        <v>13</v>
      </c>
      <c r="D181" s="3">
        <v>10</v>
      </c>
      <c r="E181" s="3">
        <v>936392.9507095064</v>
      </c>
      <c r="F181" s="3">
        <v>93639.29507095064</v>
      </c>
      <c r="G181" s="3"/>
      <c r="H181" s="3"/>
    </row>
    <row r="182" spans="1:11" ht="21" thickBot="1">
      <c r="C182" s="4" t="s">
        <v>14</v>
      </c>
      <c r="D182" s="4">
        <v>11</v>
      </c>
      <c r="E182" s="4">
        <v>1240765.6666666665</v>
      </c>
      <c r="F182" s="4"/>
      <c r="G182" s="4"/>
      <c r="H182" s="4"/>
    </row>
    <row r="183" spans="1:11" ht="21" thickBot="1"/>
    <row r="184" spans="1:11">
      <c r="C184" s="5"/>
      <c r="D184" s="5" t="s">
        <v>21</v>
      </c>
      <c r="E184" s="5" t="s">
        <v>9</v>
      </c>
      <c r="F184" s="5" t="s">
        <v>22</v>
      </c>
      <c r="G184" s="5" t="s">
        <v>23</v>
      </c>
      <c r="H184" s="5" t="s">
        <v>24</v>
      </c>
      <c r="I184" s="5" t="s">
        <v>25</v>
      </c>
      <c r="J184" s="5" t="s">
        <v>26</v>
      </c>
      <c r="K184" s="5" t="s">
        <v>27</v>
      </c>
    </row>
    <row r="185" spans="1:11">
      <c r="C185" s="3" t="s">
        <v>15</v>
      </c>
      <c r="D185" s="3">
        <v>3774.2526536419045</v>
      </c>
      <c r="E185" s="3">
        <v>1402.9760927815973</v>
      </c>
      <c r="F185" s="3">
        <v>2.6901760287011864</v>
      </c>
      <c r="G185" s="3">
        <v>2.2692840937115918E-2</v>
      </c>
      <c r="H185" s="3">
        <v>648.22711290732741</v>
      </c>
      <c r="I185" s="3">
        <v>6900.2781943764821</v>
      </c>
      <c r="J185" s="3">
        <v>648.22711290732741</v>
      </c>
      <c r="K185" s="3">
        <v>6900.2781943764821</v>
      </c>
    </row>
    <row r="186" spans="1:11" ht="21" thickBot="1">
      <c r="C186" s="4" t="s">
        <v>28</v>
      </c>
      <c r="D186" s="4">
        <v>-76147.399331856737</v>
      </c>
      <c r="E186" s="4">
        <v>42235.854339986181</v>
      </c>
      <c r="F186" s="4">
        <v>-1.8029089389051447</v>
      </c>
      <c r="G186" s="4">
        <v>0.1015697327000106</v>
      </c>
      <c r="H186" s="4">
        <v>-170254.74733361305</v>
      </c>
      <c r="I186" s="4">
        <v>17959.948669899575</v>
      </c>
      <c r="J186" s="4">
        <v>-170254.74733361305</v>
      </c>
      <c r="K186" s="4">
        <v>17959.948669899575</v>
      </c>
    </row>
    <row r="189" spans="1:11">
      <c r="A189" t="s">
        <v>3</v>
      </c>
      <c r="B189" t="s">
        <v>39</v>
      </c>
    </row>
    <row r="190" spans="1:11">
      <c r="A190">
        <v>3.2169954476479516E-2</v>
      </c>
      <c r="B190">
        <v>1534</v>
      </c>
    </row>
    <row r="191" spans="1:11">
      <c r="A191">
        <v>3.2837496491720464E-2</v>
      </c>
      <c r="B191">
        <v>1454</v>
      </c>
      <c r="C191" t="s">
        <v>4</v>
      </c>
    </row>
    <row r="192" spans="1:11" ht="21" thickBot="1">
      <c r="A192">
        <v>3.2636409994900563E-2</v>
      </c>
      <c r="B192">
        <v>1274</v>
      </c>
    </row>
    <row r="193" spans="1:11">
      <c r="A193">
        <v>3.300023239600279E-2</v>
      </c>
      <c r="B193">
        <v>1590</v>
      </c>
      <c r="C193" s="6" t="s">
        <v>5</v>
      </c>
      <c r="D193" s="6"/>
    </row>
    <row r="194" spans="1:11">
      <c r="A194">
        <v>3.1981111826572227E-2</v>
      </c>
      <c r="B194">
        <v>1291</v>
      </c>
      <c r="C194" s="3" t="s">
        <v>6</v>
      </c>
      <c r="D194" s="3">
        <v>0.431972970916563</v>
      </c>
    </row>
    <row r="195" spans="1:11">
      <c r="A195">
        <v>2.8649673477986096E-2</v>
      </c>
      <c r="B195">
        <v>1234</v>
      </c>
      <c r="C195" s="3" t="s">
        <v>7</v>
      </c>
      <c r="D195" s="3">
        <v>0.18660064760248177</v>
      </c>
    </row>
    <row r="196" spans="1:11">
      <c r="A196">
        <v>3.1804281345565746E-2</v>
      </c>
      <c r="B196">
        <v>1638</v>
      </c>
      <c r="C196" s="3" t="s">
        <v>8</v>
      </c>
      <c r="D196" s="3">
        <v>0.10526071236272996</v>
      </c>
    </row>
    <row r="197" spans="1:11">
      <c r="A197">
        <v>3.2634493670886076E-2</v>
      </c>
      <c r="B197">
        <v>818</v>
      </c>
      <c r="C197" s="3" t="s">
        <v>9</v>
      </c>
      <c r="D197" s="3">
        <v>321.35328622568738</v>
      </c>
    </row>
    <row r="198" spans="1:11" ht="21" thickBot="1">
      <c r="A198">
        <v>3.3992094861660077E-2</v>
      </c>
      <c r="B198">
        <v>1486</v>
      </c>
      <c r="C198" s="4" t="s">
        <v>10</v>
      </c>
      <c r="D198" s="4">
        <v>12</v>
      </c>
    </row>
    <row r="199" spans="1:11">
      <c r="A199">
        <v>3.5025580480125933E-2</v>
      </c>
      <c r="B199">
        <v>1172</v>
      </c>
    </row>
    <row r="200" spans="1:11" ht="21" thickBot="1">
      <c r="A200">
        <v>3.6841073878110912E-2</v>
      </c>
      <c r="B200">
        <v>1123</v>
      </c>
      <c r="C200" t="s">
        <v>11</v>
      </c>
    </row>
    <row r="201" spans="1:11">
      <c r="A201">
        <v>3.6248561565017261E-2</v>
      </c>
      <c r="B201">
        <v>466</v>
      </c>
      <c r="C201" s="5"/>
      <c r="D201" s="5" t="s">
        <v>16</v>
      </c>
      <c r="E201" s="5" t="s">
        <v>17</v>
      </c>
      <c r="F201" s="5" t="s">
        <v>18</v>
      </c>
      <c r="G201" s="5" t="s">
        <v>19</v>
      </c>
      <c r="H201" s="5" t="s">
        <v>20</v>
      </c>
    </row>
    <row r="202" spans="1:11">
      <c r="C202" s="3" t="s">
        <v>12</v>
      </c>
      <c r="D202" s="3">
        <v>1</v>
      </c>
      <c r="E202" s="3">
        <v>236905.32098618092</v>
      </c>
      <c r="F202" s="3">
        <v>236905.32098618092</v>
      </c>
      <c r="G202" s="3">
        <v>2.2940840443562065</v>
      </c>
      <c r="H202" s="3">
        <v>0.16081651678728445</v>
      </c>
    </row>
    <row r="203" spans="1:11">
      <c r="C203" s="3" t="s">
        <v>13</v>
      </c>
      <c r="D203" s="3">
        <v>10</v>
      </c>
      <c r="E203" s="3">
        <v>1032679.3456804856</v>
      </c>
      <c r="F203" s="3">
        <v>103267.93456804856</v>
      </c>
      <c r="G203" s="3"/>
      <c r="H203" s="3"/>
    </row>
    <row r="204" spans="1:11" ht="21" thickBot="1">
      <c r="C204" s="4" t="s">
        <v>14</v>
      </c>
      <c r="D204" s="4">
        <v>11</v>
      </c>
      <c r="E204" s="4">
        <v>1269584.6666666665</v>
      </c>
      <c r="F204" s="4"/>
      <c r="G204" s="4"/>
      <c r="H204" s="4"/>
    </row>
    <row r="205" spans="1:11" ht="21" thickBot="1"/>
    <row r="206" spans="1:11">
      <c r="C206" s="5"/>
      <c r="D206" s="5" t="s">
        <v>21</v>
      </c>
      <c r="E206" s="5" t="s">
        <v>9</v>
      </c>
      <c r="F206" s="5" t="s">
        <v>22</v>
      </c>
      <c r="G206" s="5" t="s">
        <v>23</v>
      </c>
      <c r="H206" s="5" t="s">
        <v>24</v>
      </c>
      <c r="I206" s="5" t="s">
        <v>25</v>
      </c>
      <c r="J206" s="5" t="s">
        <v>26</v>
      </c>
      <c r="K206" s="5" t="s">
        <v>27</v>
      </c>
    </row>
    <row r="207" spans="1:11">
      <c r="C207" s="3" t="s">
        <v>15</v>
      </c>
      <c r="D207" s="3">
        <v>3483.7991033244507</v>
      </c>
      <c r="E207" s="3">
        <v>1473.3432854556536</v>
      </c>
      <c r="F207" s="3">
        <v>2.36455355497618</v>
      </c>
      <c r="G207" s="3">
        <v>3.9644026325457958E-2</v>
      </c>
      <c r="H207" s="3">
        <v>200.98568668760481</v>
      </c>
      <c r="I207" s="3">
        <v>6766.6125199612961</v>
      </c>
      <c r="J207" s="3">
        <v>200.98568668760481</v>
      </c>
      <c r="K207" s="3">
        <v>6766.6125199612961</v>
      </c>
    </row>
    <row r="208" spans="1:11" ht="21" thickBot="1">
      <c r="C208" s="4" t="s">
        <v>28</v>
      </c>
      <c r="D208" s="4">
        <v>-67179.941800786721</v>
      </c>
      <c r="E208" s="4">
        <v>44354.221513444376</v>
      </c>
      <c r="F208" s="4">
        <v>-1.5146234001745145</v>
      </c>
      <c r="G208" s="4">
        <v>0.16081651678728431</v>
      </c>
      <c r="H208" s="4">
        <v>-166007.30600449757</v>
      </c>
      <c r="I208" s="4">
        <v>31647.422402924145</v>
      </c>
      <c r="J208" s="4">
        <v>-166007.30600449757</v>
      </c>
      <c r="K208" s="4">
        <v>31647.422402924145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2481-AD70-DD4A-B6CA-DB0804CD9014}">
  <dimension ref="A1:C181"/>
  <sheetViews>
    <sheetView topLeftCell="A187" workbookViewId="0">
      <selection activeCell="D176" sqref="D176"/>
    </sheetView>
  </sheetViews>
  <sheetFormatPr baseColWidth="10" defaultRowHeight="20"/>
  <sheetData>
    <row r="1" spans="1:3">
      <c r="A1" s="1">
        <v>36526</v>
      </c>
      <c r="B1">
        <f>C1/12</f>
        <v>4.708333333333333</v>
      </c>
      <c r="C1">
        <v>56.5</v>
      </c>
    </row>
    <row r="2" spans="1:3">
      <c r="A2" s="1">
        <v>36557</v>
      </c>
      <c r="B2">
        <f t="shared" ref="B2:B65" si="0">C2/12</f>
        <v>4.708333333333333</v>
      </c>
      <c r="C2">
        <v>56.5</v>
      </c>
    </row>
    <row r="3" spans="1:3">
      <c r="A3" s="1">
        <v>36586</v>
      </c>
      <c r="B3">
        <f t="shared" si="0"/>
        <v>4.708333333333333</v>
      </c>
      <c r="C3">
        <v>56.5</v>
      </c>
    </row>
    <row r="4" spans="1:3">
      <c r="A4" s="1">
        <v>36617</v>
      </c>
      <c r="B4">
        <f t="shared" si="0"/>
        <v>4.708333333333333</v>
      </c>
      <c r="C4">
        <v>56.5</v>
      </c>
    </row>
    <row r="5" spans="1:3">
      <c r="A5" s="1">
        <v>36647</v>
      </c>
      <c r="B5">
        <f t="shared" si="0"/>
        <v>4.708333333333333</v>
      </c>
      <c r="C5">
        <v>56.5</v>
      </c>
    </row>
    <row r="6" spans="1:3">
      <c r="A6" s="1">
        <v>36678</v>
      </c>
      <c r="B6">
        <f t="shared" si="0"/>
        <v>4.708333333333333</v>
      </c>
      <c r="C6">
        <v>56.5</v>
      </c>
    </row>
    <row r="7" spans="1:3">
      <c r="A7" s="1">
        <v>36708</v>
      </c>
      <c r="B7">
        <f t="shared" si="0"/>
        <v>4.708333333333333</v>
      </c>
      <c r="C7">
        <v>56.5</v>
      </c>
    </row>
    <row r="8" spans="1:3">
      <c r="A8" s="1">
        <v>36739</v>
      </c>
      <c r="B8">
        <f t="shared" si="0"/>
        <v>4.708333333333333</v>
      </c>
      <c r="C8">
        <v>56.5</v>
      </c>
    </row>
    <row r="9" spans="1:3">
      <c r="A9" s="1">
        <v>36770</v>
      </c>
      <c r="B9">
        <f t="shared" si="0"/>
        <v>4.708333333333333</v>
      </c>
      <c r="C9">
        <v>56.5</v>
      </c>
    </row>
    <row r="10" spans="1:3">
      <c r="A10" s="1">
        <v>36800</v>
      </c>
      <c r="B10">
        <f t="shared" si="0"/>
        <v>4.708333333333333</v>
      </c>
      <c r="C10">
        <v>56.5</v>
      </c>
    </row>
    <row r="11" spans="1:3">
      <c r="A11" s="1">
        <v>36831</v>
      </c>
      <c r="B11">
        <f t="shared" si="0"/>
        <v>4.708333333333333</v>
      </c>
      <c r="C11">
        <v>56.5</v>
      </c>
    </row>
    <row r="12" spans="1:3">
      <c r="A12" s="1">
        <v>36861</v>
      </c>
      <c r="B12">
        <f t="shared" si="0"/>
        <v>4.708333333333333</v>
      </c>
      <c r="C12">
        <v>56.5</v>
      </c>
    </row>
    <row r="13" spans="1:3">
      <c r="A13" s="1">
        <v>36892</v>
      </c>
      <c r="B13">
        <f t="shared" si="0"/>
        <v>4.8858333333333333</v>
      </c>
      <c r="C13">
        <v>58.63</v>
      </c>
    </row>
    <row r="14" spans="1:3">
      <c r="A14" s="1">
        <v>36923</v>
      </c>
      <c r="B14">
        <f t="shared" si="0"/>
        <v>4.8858333333333333</v>
      </c>
      <c r="C14">
        <v>58.63</v>
      </c>
    </row>
    <row r="15" spans="1:3">
      <c r="A15" s="1">
        <v>36951</v>
      </c>
      <c r="B15">
        <f t="shared" si="0"/>
        <v>4.8858333333333333</v>
      </c>
      <c r="C15">
        <v>58.63</v>
      </c>
    </row>
    <row r="16" spans="1:3">
      <c r="A16" s="1">
        <v>36982</v>
      </c>
      <c r="B16">
        <f t="shared" si="0"/>
        <v>4.8858333333333333</v>
      </c>
      <c r="C16">
        <v>58.63</v>
      </c>
    </row>
    <row r="17" spans="1:3">
      <c r="A17" s="1">
        <v>37012</v>
      </c>
      <c r="B17">
        <f t="shared" si="0"/>
        <v>4.8858333333333333</v>
      </c>
      <c r="C17">
        <v>58.63</v>
      </c>
    </row>
    <row r="18" spans="1:3">
      <c r="A18" s="1">
        <v>37043</v>
      </c>
      <c r="B18">
        <f t="shared" si="0"/>
        <v>4.8858333333333333</v>
      </c>
      <c r="C18">
        <v>58.63</v>
      </c>
    </row>
    <row r="19" spans="1:3">
      <c r="A19" s="1">
        <v>37073</v>
      </c>
      <c r="B19">
        <f t="shared" si="0"/>
        <v>4.8858333333333333</v>
      </c>
      <c r="C19">
        <v>58.63</v>
      </c>
    </row>
    <row r="20" spans="1:3">
      <c r="A20" s="1">
        <v>37104</v>
      </c>
      <c r="B20">
        <f t="shared" si="0"/>
        <v>4.8858333333333333</v>
      </c>
      <c r="C20">
        <v>58.63</v>
      </c>
    </row>
    <row r="21" spans="1:3">
      <c r="A21" s="1">
        <v>37135</v>
      </c>
      <c r="B21">
        <f t="shared" si="0"/>
        <v>4.8858333333333333</v>
      </c>
      <c r="C21">
        <v>58.63</v>
      </c>
    </row>
    <row r="22" spans="1:3">
      <c r="A22" s="1">
        <v>37165</v>
      </c>
      <c r="B22">
        <f t="shared" si="0"/>
        <v>4.8858333333333333</v>
      </c>
      <c r="C22">
        <v>58.63</v>
      </c>
    </row>
    <row r="23" spans="1:3">
      <c r="A23" s="1">
        <v>37196</v>
      </c>
      <c r="B23">
        <f t="shared" si="0"/>
        <v>4.8858333333333333</v>
      </c>
      <c r="C23">
        <v>58.63</v>
      </c>
    </row>
    <row r="24" spans="1:3">
      <c r="A24" s="1">
        <v>37226</v>
      </c>
      <c r="B24">
        <f t="shared" si="0"/>
        <v>4.8858333333333333</v>
      </c>
      <c r="C24">
        <v>58.63</v>
      </c>
    </row>
    <row r="25" spans="1:3">
      <c r="A25" s="1">
        <v>37257</v>
      </c>
      <c r="B25">
        <f t="shared" si="0"/>
        <v>5.270833333333333</v>
      </c>
      <c r="C25">
        <v>63.25</v>
      </c>
    </row>
    <row r="26" spans="1:3">
      <c r="A26" s="1">
        <v>37288</v>
      </c>
      <c r="B26">
        <f t="shared" si="0"/>
        <v>5.270833333333333</v>
      </c>
      <c r="C26">
        <v>63.25</v>
      </c>
    </row>
    <row r="27" spans="1:3">
      <c r="A27" s="1">
        <v>37316</v>
      </c>
      <c r="B27">
        <f t="shared" si="0"/>
        <v>5.270833333333333</v>
      </c>
      <c r="C27">
        <v>63.25</v>
      </c>
    </row>
    <row r="28" spans="1:3">
      <c r="A28" s="1">
        <v>37347</v>
      </c>
      <c r="B28">
        <f t="shared" si="0"/>
        <v>5.270833333333333</v>
      </c>
      <c r="C28">
        <v>63.25</v>
      </c>
    </row>
    <row r="29" spans="1:3">
      <c r="A29" s="1">
        <v>37377</v>
      </c>
      <c r="B29">
        <f t="shared" si="0"/>
        <v>5.270833333333333</v>
      </c>
      <c r="C29">
        <v>63.25</v>
      </c>
    </row>
    <row r="30" spans="1:3">
      <c r="A30" s="1">
        <v>37408</v>
      </c>
      <c r="B30">
        <f t="shared" si="0"/>
        <v>5.270833333333333</v>
      </c>
      <c r="C30">
        <v>63.25</v>
      </c>
    </row>
    <row r="31" spans="1:3">
      <c r="A31" s="1">
        <v>37438</v>
      </c>
      <c r="B31">
        <f t="shared" si="0"/>
        <v>5.270833333333333</v>
      </c>
      <c r="C31">
        <v>63.25</v>
      </c>
    </row>
    <row r="32" spans="1:3">
      <c r="A32" s="1">
        <v>37469</v>
      </c>
      <c r="B32">
        <f t="shared" si="0"/>
        <v>5.270833333333333</v>
      </c>
      <c r="C32">
        <v>63.25</v>
      </c>
    </row>
    <row r="33" spans="1:3">
      <c r="A33" s="1">
        <v>37500</v>
      </c>
      <c r="B33">
        <f t="shared" si="0"/>
        <v>5.270833333333333</v>
      </c>
      <c r="C33">
        <v>63.25</v>
      </c>
    </row>
    <row r="34" spans="1:3">
      <c r="A34" s="1">
        <v>37530</v>
      </c>
      <c r="B34">
        <f t="shared" si="0"/>
        <v>5.270833333333333</v>
      </c>
      <c r="C34">
        <v>63.25</v>
      </c>
    </row>
    <row r="35" spans="1:3">
      <c r="A35" s="1">
        <v>37561</v>
      </c>
      <c r="B35">
        <f t="shared" si="0"/>
        <v>5.270833333333333</v>
      </c>
      <c r="C35">
        <v>63.25</v>
      </c>
    </row>
    <row r="36" spans="1:3">
      <c r="A36" s="1">
        <v>37591</v>
      </c>
      <c r="B36">
        <f t="shared" si="0"/>
        <v>5.270833333333333</v>
      </c>
      <c r="C36">
        <v>63.25</v>
      </c>
    </row>
    <row r="37" spans="1:3">
      <c r="A37" s="1">
        <v>37622</v>
      </c>
      <c r="B37">
        <f t="shared" si="0"/>
        <v>5.7733333333333334</v>
      </c>
      <c r="C37">
        <v>69.28</v>
      </c>
    </row>
    <row r="38" spans="1:3">
      <c r="A38" s="1">
        <v>37653</v>
      </c>
      <c r="B38">
        <f t="shared" si="0"/>
        <v>5.7733333333333334</v>
      </c>
      <c r="C38">
        <v>69.28</v>
      </c>
    </row>
    <row r="39" spans="1:3">
      <c r="A39" s="1">
        <v>37681</v>
      </c>
      <c r="B39">
        <f t="shared" si="0"/>
        <v>5.7733333333333334</v>
      </c>
      <c r="C39">
        <v>69.28</v>
      </c>
    </row>
    <row r="40" spans="1:3">
      <c r="A40" s="1">
        <v>37712</v>
      </c>
      <c r="B40">
        <f t="shared" si="0"/>
        <v>5.7733333333333334</v>
      </c>
      <c r="C40">
        <v>69.28</v>
      </c>
    </row>
    <row r="41" spans="1:3">
      <c r="A41" s="1">
        <v>37742</v>
      </c>
      <c r="B41">
        <f t="shared" si="0"/>
        <v>5.7733333333333334</v>
      </c>
      <c r="C41">
        <v>69.28</v>
      </c>
    </row>
    <row r="42" spans="1:3">
      <c r="A42" s="1">
        <v>37773</v>
      </c>
      <c r="B42">
        <f t="shared" si="0"/>
        <v>5.7733333333333334</v>
      </c>
      <c r="C42">
        <v>69.28</v>
      </c>
    </row>
    <row r="43" spans="1:3">
      <c r="A43" s="1">
        <v>37803</v>
      </c>
      <c r="B43">
        <f t="shared" si="0"/>
        <v>5.7733333333333334</v>
      </c>
      <c r="C43">
        <v>69.28</v>
      </c>
    </row>
    <row r="44" spans="1:3">
      <c r="A44" s="1">
        <v>37834</v>
      </c>
      <c r="B44">
        <f t="shared" si="0"/>
        <v>5.7733333333333334</v>
      </c>
      <c r="C44">
        <v>69.28</v>
      </c>
    </row>
    <row r="45" spans="1:3">
      <c r="A45" s="1">
        <v>37865</v>
      </c>
      <c r="B45">
        <f t="shared" si="0"/>
        <v>5.7733333333333334</v>
      </c>
      <c r="C45">
        <v>69.28</v>
      </c>
    </row>
    <row r="46" spans="1:3">
      <c r="A46" s="1">
        <v>37895</v>
      </c>
      <c r="B46">
        <f t="shared" si="0"/>
        <v>5.7733333333333334</v>
      </c>
      <c r="C46">
        <v>69.28</v>
      </c>
    </row>
    <row r="47" spans="1:3">
      <c r="A47" s="1">
        <v>37926</v>
      </c>
      <c r="B47">
        <f t="shared" si="0"/>
        <v>5.7733333333333334</v>
      </c>
      <c r="C47">
        <v>69.28</v>
      </c>
    </row>
    <row r="48" spans="1:3">
      <c r="A48" s="1">
        <v>37956</v>
      </c>
      <c r="B48">
        <f t="shared" si="0"/>
        <v>5.7733333333333334</v>
      </c>
      <c r="C48">
        <v>69.28</v>
      </c>
    </row>
    <row r="49" spans="1:3">
      <c r="A49" s="1">
        <v>37987</v>
      </c>
      <c r="B49">
        <f t="shared" si="0"/>
        <v>6.6091666666666669</v>
      </c>
      <c r="C49">
        <v>79.31</v>
      </c>
    </row>
    <row r="50" spans="1:3">
      <c r="A50" s="1">
        <v>38018</v>
      </c>
      <c r="B50">
        <f t="shared" si="0"/>
        <v>6.6091666666666669</v>
      </c>
      <c r="C50">
        <v>79.31</v>
      </c>
    </row>
    <row r="51" spans="1:3">
      <c r="A51" s="1">
        <v>38047</v>
      </c>
      <c r="B51">
        <f t="shared" si="0"/>
        <v>6.6091666666666669</v>
      </c>
      <c r="C51">
        <v>79.31</v>
      </c>
    </row>
    <row r="52" spans="1:3">
      <c r="A52" s="1">
        <v>38078</v>
      </c>
      <c r="B52">
        <f t="shared" si="0"/>
        <v>6.6091666666666669</v>
      </c>
      <c r="C52">
        <v>79.31</v>
      </c>
    </row>
    <row r="53" spans="1:3">
      <c r="A53" s="1">
        <v>38108</v>
      </c>
      <c r="B53">
        <f t="shared" si="0"/>
        <v>6.6091666666666669</v>
      </c>
      <c r="C53">
        <v>79.31</v>
      </c>
    </row>
    <row r="54" spans="1:3">
      <c r="A54" s="1">
        <v>38139</v>
      </c>
      <c r="B54">
        <f t="shared" si="0"/>
        <v>6.6091666666666669</v>
      </c>
      <c r="C54">
        <v>79.31</v>
      </c>
    </row>
    <row r="55" spans="1:3">
      <c r="A55" s="1">
        <v>38169</v>
      </c>
      <c r="B55">
        <f t="shared" si="0"/>
        <v>6.6091666666666669</v>
      </c>
      <c r="C55">
        <v>79.31</v>
      </c>
    </row>
    <row r="56" spans="1:3">
      <c r="A56" s="1">
        <v>38200</v>
      </c>
      <c r="B56">
        <f t="shared" si="0"/>
        <v>6.6091666666666669</v>
      </c>
      <c r="C56">
        <v>79.31</v>
      </c>
    </row>
    <row r="57" spans="1:3">
      <c r="A57" s="1">
        <v>38231</v>
      </c>
      <c r="B57">
        <f t="shared" si="0"/>
        <v>6.6091666666666669</v>
      </c>
      <c r="C57">
        <v>79.31</v>
      </c>
    </row>
    <row r="58" spans="1:3">
      <c r="A58" s="1">
        <v>38261</v>
      </c>
      <c r="B58">
        <f t="shared" si="0"/>
        <v>6.6091666666666669</v>
      </c>
      <c r="C58">
        <v>79.31</v>
      </c>
    </row>
    <row r="59" spans="1:3">
      <c r="A59" s="1">
        <v>38292</v>
      </c>
      <c r="B59">
        <f t="shared" si="0"/>
        <v>6.6091666666666669</v>
      </c>
      <c r="C59">
        <v>79.31</v>
      </c>
    </row>
    <row r="60" spans="1:3">
      <c r="A60" s="1">
        <v>38322</v>
      </c>
      <c r="B60">
        <f t="shared" si="0"/>
        <v>6.6091666666666669</v>
      </c>
      <c r="C60">
        <v>79.31</v>
      </c>
    </row>
    <row r="61" spans="1:3">
      <c r="A61" s="1">
        <v>38353</v>
      </c>
      <c r="B61">
        <f t="shared" si="0"/>
        <v>7.0616666666666665</v>
      </c>
      <c r="C61">
        <v>84.74</v>
      </c>
    </row>
    <row r="62" spans="1:3">
      <c r="A62" s="1">
        <v>38384</v>
      </c>
      <c r="B62">
        <f t="shared" si="0"/>
        <v>7.0616666666666665</v>
      </c>
      <c r="C62">
        <v>84.74</v>
      </c>
    </row>
    <row r="63" spans="1:3">
      <c r="A63" s="1">
        <v>38412</v>
      </c>
      <c r="B63">
        <f t="shared" si="0"/>
        <v>7.0616666666666665</v>
      </c>
      <c r="C63">
        <v>84.74</v>
      </c>
    </row>
    <row r="64" spans="1:3">
      <c r="A64" s="1">
        <v>38443</v>
      </c>
      <c r="B64">
        <f t="shared" si="0"/>
        <v>7.0616666666666665</v>
      </c>
      <c r="C64">
        <v>84.74</v>
      </c>
    </row>
    <row r="65" spans="1:3">
      <c r="A65" s="1">
        <v>38473</v>
      </c>
      <c r="B65">
        <f t="shared" si="0"/>
        <v>7.0616666666666665</v>
      </c>
      <c r="C65">
        <v>84.74</v>
      </c>
    </row>
    <row r="66" spans="1:3">
      <c r="A66" s="1">
        <v>38504</v>
      </c>
      <c r="B66">
        <f t="shared" ref="B66:B129" si="1">C66/12</f>
        <v>7.0616666666666665</v>
      </c>
      <c r="C66">
        <v>84.74</v>
      </c>
    </row>
    <row r="67" spans="1:3">
      <c r="A67" s="1">
        <v>38534</v>
      </c>
      <c r="B67">
        <f t="shared" si="1"/>
        <v>7.0616666666666665</v>
      </c>
      <c r="C67">
        <v>84.74</v>
      </c>
    </row>
    <row r="68" spans="1:3">
      <c r="A68" s="1">
        <v>38565</v>
      </c>
      <c r="B68">
        <f t="shared" si="1"/>
        <v>7.0616666666666665</v>
      </c>
      <c r="C68">
        <v>84.74</v>
      </c>
    </row>
    <row r="69" spans="1:3">
      <c r="A69" s="1">
        <v>38596</v>
      </c>
      <c r="B69">
        <f t="shared" si="1"/>
        <v>7.0616666666666665</v>
      </c>
      <c r="C69">
        <v>84.74</v>
      </c>
    </row>
    <row r="70" spans="1:3">
      <c r="A70" s="1">
        <v>38626</v>
      </c>
      <c r="B70">
        <f t="shared" si="1"/>
        <v>7.0616666666666665</v>
      </c>
      <c r="C70">
        <v>84.74</v>
      </c>
    </row>
    <row r="71" spans="1:3">
      <c r="A71" s="1">
        <v>38657</v>
      </c>
      <c r="B71">
        <f t="shared" si="1"/>
        <v>7.0616666666666665</v>
      </c>
      <c r="C71">
        <v>84.74</v>
      </c>
    </row>
    <row r="72" spans="1:3">
      <c r="A72" s="1">
        <v>38687</v>
      </c>
      <c r="B72">
        <f t="shared" si="1"/>
        <v>7.0616666666666665</v>
      </c>
      <c r="C72">
        <v>84.74</v>
      </c>
    </row>
    <row r="73" spans="1:3">
      <c r="A73" s="1">
        <v>38718</v>
      </c>
      <c r="B73">
        <f t="shared" si="1"/>
        <v>7.6966666666666663</v>
      </c>
      <c r="C73">
        <v>92.36</v>
      </c>
    </row>
    <row r="74" spans="1:3">
      <c r="A74" s="1">
        <v>38749</v>
      </c>
      <c r="B74">
        <f t="shared" si="1"/>
        <v>7.6966666666666663</v>
      </c>
      <c r="C74">
        <v>92.36</v>
      </c>
    </row>
    <row r="75" spans="1:3">
      <c r="A75" s="1">
        <v>38777</v>
      </c>
      <c r="B75">
        <f t="shared" si="1"/>
        <v>7.6966666666666663</v>
      </c>
      <c r="C75">
        <v>92.36</v>
      </c>
    </row>
    <row r="76" spans="1:3">
      <c r="A76" s="1">
        <v>38808</v>
      </c>
      <c r="B76">
        <f t="shared" si="1"/>
        <v>7.6966666666666663</v>
      </c>
      <c r="C76">
        <v>92.36</v>
      </c>
    </row>
    <row r="77" spans="1:3">
      <c r="A77" s="1">
        <v>38838</v>
      </c>
      <c r="B77">
        <f t="shared" si="1"/>
        <v>7.6966666666666663</v>
      </c>
      <c r="C77">
        <v>92.36</v>
      </c>
    </row>
    <row r="78" spans="1:3">
      <c r="A78" s="1">
        <v>38869</v>
      </c>
      <c r="B78">
        <f t="shared" si="1"/>
        <v>7.6966666666666663</v>
      </c>
      <c r="C78">
        <v>92.36</v>
      </c>
    </row>
    <row r="79" spans="1:3">
      <c r="A79" s="1">
        <v>38899</v>
      </c>
      <c r="B79">
        <f t="shared" si="1"/>
        <v>7.6966666666666663</v>
      </c>
      <c r="C79">
        <v>92.36</v>
      </c>
    </row>
    <row r="80" spans="1:3">
      <c r="A80" s="1">
        <v>38930</v>
      </c>
      <c r="B80">
        <f t="shared" si="1"/>
        <v>7.6966666666666663</v>
      </c>
      <c r="C80">
        <v>92.36</v>
      </c>
    </row>
    <row r="81" spans="1:3">
      <c r="A81" s="1">
        <v>38961</v>
      </c>
      <c r="B81">
        <f t="shared" si="1"/>
        <v>7.6966666666666663</v>
      </c>
      <c r="C81">
        <v>92.36</v>
      </c>
    </row>
    <row r="82" spans="1:3">
      <c r="A82" s="1">
        <v>38991</v>
      </c>
      <c r="B82">
        <f t="shared" si="1"/>
        <v>7.6966666666666663</v>
      </c>
      <c r="C82">
        <v>92.36</v>
      </c>
    </row>
    <row r="83" spans="1:3">
      <c r="A83" s="1">
        <v>39022</v>
      </c>
      <c r="B83">
        <f t="shared" si="1"/>
        <v>7.6966666666666663</v>
      </c>
      <c r="C83">
        <v>92.36</v>
      </c>
    </row>
    <row r="84" spans="1:3">
      <c r="A84" s="1">
        <v>39052</v>
      </c>
      <c r="B84">
        <f t="shared" si="1"/>
        <v>7.6966666666666663</v>
      </c>
      <c r="C84">
        <v>92.36</v>
      </c>
    </row>
    <row r="85" spans="1:3">
      <c r="A85" s="1">
        <v>39083</v>
      </c>
      <c r="B85">
        <f t="shared" si="1"/>
        <v>8.4958333333333336</v>
      </c>
      <c r="C85">
        <v>101.95</v>
      </c>
    </row>
    <row r="86" spans="1:3">
      <c r="A86" s="1">
        <v>39114</v>
      </c>
      <c r="B86">
        <f t="shared" si="1"/>
        <v>8.4958333333333336</v>
      </c>
      <c r="C86">
        <v>101.95</v>
      </c>
    </row>
    <row r="87" spans="1:3">
      <c r="A87" s="1">
        <v>39142</v>
      </c>
      <c r="B87">
        <f t="shared" si="1"/>
        <v>8.4958333333333336</v>
      </c>
      <c r="C87">
        <v>101.95</v>
      </c>
    </row>
    <row r="88" spans="1:3">
      <c r="A88" s="1">
        <v>39173</v>
      </c>
      <c r="B88">
        <f t="shared" si="1"/>
        <v>8.4958333333333336</v>
      </c>
      <c r="C88">
        <v>101.95</v>
      </c>
    </row>
    <row r="89" spans="1:3">
      <c r="A89" s="1">
        <v>39203</v>
      </c>
      <c r="B89">
        <f t="shared" si="1"/>
        <v>8.4958333333333336</v>
      </c>
      <c r="C89">
        <v>101.95</v>
      </c>
    </row>
    <row r="90" spans="1:3">
      <c r="A90" s="1">
        <v>39234</v>
      </c>
      <c r="B90">
        <f t="shared" si="1"/>
        <v>8.4958333333333336</v>
      </c>
      <c r="C90">
        <v>101.95</v>
      </c>
    </row>
    <row r="91" spans="1:3">
      <c r="A91" s="1">
        <v>39264</v>
      </c>
      <c r="B91">
        <f t="shared" si="1"/>
        <v>8.4958333333333336</v>
      </c>
      <c r="C91">
        <v>101.95</v>
      </c>
    </row>
    <row r="92" spans="1:3">
      <c r="A92" s="1">
        <v>39295</v>
      </c>
      <c r="B92">
        <f t="shared" si="1"/>
        <v>8.4958333333333336</v>
      </c>
      <c r="C92">
        <v>101.95</v>
      </c>
    </row>
    <row r="93" spans="1:3">
      <c r="A93" s="1">
        <v>39326</v>
      </c>
      <c r="B93">
        <f t="shared" si="1"/>
        <v>8.4958333333333336</v>
      </c>
      <c r="C93">
        <v>101.95</v>
      </c>
    </row>
    <row r="94" spans="1:3">
      <c r="A94" s="1">
        <v>39356</v>
      </c>
      <c r="B94">
        <f t="shared" si="1"/>
        <v>8.4958333333333336</v>
      </c>
      <c r="C94">
        <v>101.95</v>
      </c>
    </row>
    <row r="95" spans="1:3">
      <c r="A95" s="1">
        <v>39387</v>
      </c>
      <c r="B95">
        <f t="shared" si="1"/>
        <v>8.4958333333333336</v>
      </c>
      <c r="C95">
        <v>101.95</v>
      </c>
    </row>
    <row r="96" spans="1:3">
      <c r="A96" s="1">
        <v>39417</v>
      </c>
      <c r="B96">
        <f t="shared" si="1"/>
        <v>8.4958333333333336</v>
      </c>
      <c r="C96">
        <v>101.95</v>
      </c>
    </row>
    <row r="97" spans="1:3">
      <c r="A97" s="1">
        <v>39448</v>
      </c>
      <c r="B97">
        <f t="shared" si="1"/>
        <v>8.7991666666666664</v>
      </c>
      <c r="C97">
        <v>105.59</v>
      </c>
    </row>
    <row r="98" spans="1:3">
      <c r="A98" s="1">
        <v>39479</v>
      </c>
      <c r="B98">
        <f t="shared" si="1"/>
        <v>8.7991666666666664</v>
      </c>
      <c r="C98">
        <v>105.59</v>
      </c>
    </row>
    <row r="99" spans="1:3">
      <c r="A99" s="1">
        <v>39508</v>
      </c>
      <c r="B99">
        <f t="shared" si="1"/>
        <v>8.7991666666666664</v>
      </c>
      <c r="C99">
        <v>105.59</v>
      </c>
    </row>
    <row r="100" spans="1:3">
      <c r="A100" s="1">
        <v>39539</v>
      </c>
      <c r="B100">
        <f t="shared" si="1"/>
        <v>8.7991666666666664</v>
      </c>
      <c r="C100">
        <v>105.59</v>
      </c>
    </row>
    <row r="101" spans="1:3">
      <c r="A101" s="1">
        <v>39569</v>
      </c>
      <c r="B101">
        <f t="shared" si="1"/>
        <v>8.7991666666666664</v>
      </c>
      <c r="C101">
        <v>105.59</v>
      </c>
    </row>
    <row r="102" spans="1:3">
      <c r="A102" s="1">
        <v>39600</v>
      </c>
      <c r="B102">
        <f t="shared" si="1"/>
        <v>8.7991666666666664</v>
      </c>
      <c r="C102">
        <v>105.59</v>
      </c>
    </row>
    <row r="103" spans="1:3">
      <c r="A103" s="1">
        <v>39630</v>
      </c>
      <c r="B103">
        <f t="shared" si="1"/>
        <v>8.7991666666666664</v>
      </c>
      <c r="C103">
        <v>105.59</v>
      </c>
    </row>
    <row r="104" spans="1:3">
      <c r="A104" s="1">
        <v>39661</v>
      </c>
      <c r="B104">
        <f t="shared" si="1"/>
        <v>8.7991666666666664</v>
      </c>
      <c r="C104">
        <v>105.59</v>
      </c>
    </row>
    <row r="105" spans="1:3">
      <c r="A105" s="1">
        <v>39692</v>
      </c>
      <c r="B105">
        <f t="shared" si="1"/>
        <v>8.7991666666666664</v>
      </c>
      <c r="C105">
        <v>105.59</v>
      </c>
    </row>
    <row r="106" spans="1:3">
      <c r="A106" s="1">
        <v>39722</v>
      </c>
      <c r="B106">
        <f t="shared" si="1"/>
        <v>8.7991666666666664</v>
      </c>
      <c r="C106">
        <v>105.59</v>
      </c>
    </row>
    <row r="107" spans="1:3">
      <c r="A107" s="1">
        <v>39753</v>
      </c>
      <c r="B107">
        <f t="shared" si="1"/>
        <v>8.7991666666666664</v>
      </c>
      <c r="C107">
        <v>105.59</v>
      </c>
    </row>
    <row r="108" spans="1:3">
      <c r="A108" s="1">
        <v>39783</v>
      </c>
      <c r="B108">
        <f t="shared" si="1"/>
        <v>8.7991666666666664</v>
      </c>
      <c r="C108">
        <v>105.59</v>
      </c>
    </row>
    <row r="109" spans="1:3">
      <c r="A109" s="1">
        <v>39814</v>
      </c>
      <c r="B109">
        <f t="shared" si="1"/>
        <v>7.9208333333333334</v>
      </c>
      <c r="C109">
        <v>95.05</v>
      </c>
    </row>
    <row r="110" spans="1:3">
      <c r="A110" s="1">
        <v>39845</v>
      </c>
      <c r="B110">
        <f t="shared" si="1"/>
        <v>7.9208333333333334</v>
      </c>
      <c r="C110">
        <v>95.05</v>
      </c>
    </row>
    <row r="111" spans="1:3">
      <c r="A111" s="1">
        <v>39873</v>
      </c>
      <c r="B111">
        <f t="shared" si="1"/>
        <v>7.9208333333333334</v>
      </c>
      <c r="C111">
        <v>95.05</v>
      </c>
    </row>
    <row r="112" spans="1:3">
      <c r="A112" s="1">
        <v>39904</v>
      </c>
      <c r="B112">
        <f t="shared" si="1"/>
        <v>7.9208333333333334</v>
      </c>
      <c r="C112">
        <v>95.05</v>
      </c>
    </row>
    <row r="113" spans="1:3">
      <c r="A113" s="1">
        <v>39934</v>
      </c>
      <c r="B113">
        <f t="shared" si="1"/>
        <v>7.9208333333333334</v>
      </c>
      <c r="C113">
        <v>95.05</v>
      </c>
    </row>
    <row r="114" spans="1:3">
      <c r="A114" s="1">
        <v>39965</v>
      </c>
      <c r="B114">
        <f t="shared" si="1"/>
        <v>7.9208333333333334</v>
      </c>
      <c r="C114">
        <v>95.05</v>
      </c>
    </row>
    <row r="115" spans="1:3">
      <c r="A115" s="1">
        <v>39995</v>
      </c>
      <c r="B115">
        <f t="shared" si="1"/>
        <v>7.9208333333333334</v>
      </c>
      <c r="C115">
        <v>95.05</v>
      </c>
    </row>
    <row r="116" spans="1:3">
      <c r="A116" s="1">
        <v>40026</v>
      </c>
      <c r="B116">
        <f t="shared" si="1"/>
        <v>7.9208333333333334</v>
      </c>
      <c r="C116">
        <v>95.05</v>
      </c>
    </row>
    <row r="117" spans="1:3">
      <c r="A117" s="1">
        <v>40057</v>
      </c>
      <c r="B117">
        <f t="shared" si="1"/>
        <v>7.9208333333333334</v>
      </c>
      <c r="C117">
        <v>95.05</v>
      </c>
    </row>
    <row r="118" spans="1:3">
      <c r="A118" s="1">
        <v>40087</v>
      </c>
      <c r="B118">
        <f t="shared" si="1"/>
        <v>7.9208333333333334</v>
      </c>
      <c r="C118">
        <v>95.05</v>
      </c>
    </row>
    <row r="119" spans="1:3">
      <c r="A119" s="1">
        <v>40118</v>
      </c>
      <c r="B119">
        <f t="shared" si="1"/>
        <v>7.9208333333333334</v>
      </c>
      <c r="C119">
        <v>95.05</v>
      </c>
    </row>
    <row r="120" spans="1:3">
      <c r="A120" s="1">
        <v>40148</v>
      </c>
      <c r="B120">
        <f t="shared" si="1"/>
        <v>7.9208333333333334</v>
      </c>
      <c r="C120">
        <v>95.05</v>
      </c>
    </row>
    <row r="121" spans="1:3">
      <c r="A121" s="1">
        <v>40179</v>
      </c>
      <c r="B121">
        <f t="shared" si="1"/>
        <v>9.2083333333333339</v>
      </c>
      <c r="C121">
        <v>110.5</v>
      </c>
    </row>
    <row r="122" spans="1:3">
      <c r="A122" s="1">
        <v>40210</v>
      </c>
      <c r="B122">
        <f t="shared" si="1"/>
        <v>9.2083333333333339</v>
      </c>
      <c r="C122">
        <v>110.5</v>
      </c>
    </row>
    <row r="123" spans="1:3">
      <c r="A123" s="1">
        <v>40238</v>
      </c>
      <c r="B123">
        <f t="shared" si="1"/>
        <v>9.2083333333333339</v>
      </c>
      <c r="C123">
        <v>110.5</v>
      </c>
    </row>
    <row r="124" spans="1:3">
      <c r="A124" s="1">
        <v>40269</v>
      </c>
      <c r="B124">
        <f t="shared" si="1"/>
        <v>9.2083333333333339</v>
      </c>
      <c r="C124">
        <v>110.5</v>
      </c>
    </row>
    <row r="125" spans="1:3">
      <c r="A125" s="1">
        <v>40299</v>
      </c>
      <c r="B125">
        <f t="shared" si="1"/>
        <v>9.2083333333333339</v>
      </c>
      <c r="C125">
        <v>110.5</v>
      </c>
    </row>
    <row r="126" spans="1:3">
      <c r="A126" s="1">
        <v>40330</v>
      </c>
      <c r="B126">
        <f t="shared" si="1"/>
        <v>9.2083333333333339</v>
      </c>
      <c r="C126">
        <v>110.5</v>
      </c>
    </row>
    <row r="127" spans="1:3">
      <c r="A127" s="1">
        <v>40360</v>
      </c>
      <c r="B127">
        <f t="shared" si="1"/>
        <v>9.2083333333333339</v>
      </c>
      <c r="C127">
        <v>110.5</v>
      </c>
    </row>
    <row r="128" spans="1:3">
      <c r="A128" s="1">
        <v>40391</v>
      </c>
      <c r="B128">
        <f t="shared" si="1"/>
        <v>9.2083333333333339</v>
      </c>
      <c r="C128">
        <v>110.5</v>
      </c>
    </row>
    <row r="129" spans="1:3">
      <c r="A129" s="1">
        <v>40422</v>
      </c>
      <c r="B129">
        <f t="shared" si="1"/>
        <v>9.2083333333333339</v>
      </c>
      <c r="C129">
        <v>110.5</v>
      </c>
    </row>
    <row r="130" spans="1:3">
      <c r="A130" s="1">
        <v>40452</v>
      </c>
      <c r="B130">
        <f t="shared" ref="B130:B181" si="2">C130/12</f>
        <v>9.2083333333333339</v>
      </c>
      <c r="C130">
        <v>110.5</v>
      </c>
    </row>
    <row r="131" spans="1:3">
      <c r="A131" s="1">
        <v>40483</v>
      </c>
      <c r="B131">
        <f t="shared" si="2"/>
        <v>9.2083333333333339</v>
      </c>
      <c r="C131">
        <v>110.5</v>
      </c>
    </row>
    <row r="132" spans="1:3">
      <c r="A132" s="1">
        <v>40513</v>
      </c>
      <c r="B132">
        <f t="shared" si="2"/>
        <v>9.2083333333333339</v>
      </c>
      <c r="C132">
        <v>110.5</v>
      </c>
    </row>
    <row r="133" spans="1:3">
      <c r="A133" s="1">
        <v>40544</v>
      </c>
      <c r="B133">
        <f t="shared" si="2"/>
        <v>9.8275000000000006</v>
      </c>
      <c r="C133">
        <v>117.93</v>
      </c>
    </row>
    <row r="134" spans="1:3">
      <c r="A134" s="1">
        <v>40575</v>
      </c>
      <c r="B134">
        <f t="shared" si="2"/>
        <v>9.8275000000000006</v>
      </c>
      <c r="C134">
        <v>117.93</v>
      </c>
    </row>
    <row r="135" spans="1:3">
      <c r="A135" s="1">
        <v>40603</v>
      </c>
      <c r="B135">
        <f t="shared" si="2"/>
        <v>9.8275000000000006</v>
      </c>
      <c r="C135">
        <v>117.93</v>
      </c>
    </row>
    <row r="136" spans="1:3">
      <c r="A136" s="1">
        <v>40634</v>
      </c>
      <c r="B136">
        <f t="shared" si="2"/>
        <v>9.8275000000000006</v>
      </c>
      <c r="C136">
        <v>117.93</v>
      </c>
    </row>
    <row r="137" spans="1:3">
      <c r="A137" s="1">
        <v>40664</v>
      </c>
      <c r="B137">
        <f t="shared" si="2"/>
        <v>9.8275000000000006</v>
      </c>
      <c r="C137">
        <v>117.93</v>
      </c>
    </row>
    <row r="138" spans="1:3">
      <c r="A138" s="1">
        <v>40695</v>
      </c>
      <c r="B138">
        <f t="shared" si="2"/>
        <v>9.8275000000000006</v>
      </c>
      <c r="C138">
        <v>117.93</v>
      </c>
    </row>
    <row r="139" spans="1:3">
      <c r="A139" s="1">
        <v>40725</v>
      </c>
      <c r="B139">
        <f t="shared" si="2"/>
        <v>9.8275000000000006</v>
      </c>
      <c r="C139">
        <v>117.93</v>
      </c>
    </row>
    <row r="140" spans="1:3">
      <c r="A140" s="1">
        <v>40756</v>
      </c>
      <c r="B140">
        <f t="shared" si="2"/>
        <v>9.8275000000000006</v>
      </c>
      <c r="C140">
        <v>117.93</v>
      </c>
    </row>
    <row r="141" spans="1:3">
      <c r="A141" s="1">
        <v>40787</v>
      </c>
      <c r="B141">
        <f t="shared" si="2"/>
        <v>9.8275000000000006</v>
      </c>
      <c r="C141">
        <v>117.93</v>
      </c>
    </row>
    <row r="142" spans="1:3">
      <c r="A142" s="1">
        <v>40817</v>
      </c>
      <c r="B142">
        <f t="shared" si="2"/>
        <v>9.8275000000000006</v>
      </c>
      <c r="C142">
        <v>117.93</v>
      </c>
    </row>
    <row r="143" spans="1:3">
      <c r="A143" s="1">
        <v>40848</v>
      </c>
      <c r="B143">
        <f t="shared" si="2"/>
        <v>9.8275000000000006</v>
      </c>
      <c r="C143">
        <v>117.93</v>
      </c>
    </row>
    <row r="144" spans="1:3">
      <c r="A144" s="1">
        <v>40878</v>
      </c>
      <c r="B144">
        <f t="shared" si="2"/>
        <v>9.8275000000000006</v>
      </c>
      <c r="C144">
        <v>117.93</v>
      </c>
    </row>
    <row r="145" spans="1:3">
      <c r="A145" s="1">
        <v>40909</v>
      </c>
      <c r="B145">
        <f t="shared" si="2"/>
        <v>10.026666666666666</v>
      </c>
      <c r="C145">
        <v>120.32</v>
      </c>
    </row>
    <row r="146" spans="1:3">
      <c r="A146" s="1">
        <v>40940</v>
      </c>
      <c r="B146">
        <f t="shared" si="2"/>
        <v>10.026666666666666</v>
      </c>
      <c r="C146">
        <v>120.32</v>
      </c>
    </row>
    <row r="147" spans="1:3">
      <c r="A147" s="1">
        <v>40969</v>
      </c>
      <c r="B147">
        <f t="shared" si="2"/>
        <v>10.026666666666666</v>
      </c>
      <c r="C147">
        <v>120.32</v>
      </c>
    </row>
    <row r="148" spans="1:3">
      <c r="A148" s="1">
        <v>41000</v>
      </c>
      <c r="B148">
        <f t="shared" si="2"/>
        <v>10.026666666666666</v>
      </c>
      <c r="C148">
        <v>120.32</v>
      </c>
    </row>
    <row r="149" spans="1:3">
      <c r="A149" s="1">
        <v>41030</v>
      </c>
      <c r="B149">
        <f t="shared" si="2"/>
        <v>10.026666666666666</v>
      </c>
      <c r="C149">
        <v>120.32</v>
      </c>
    </row>
    <row r="150" spans="1:3">
      <c r="A150" s="1">
        <v>41061</v>
      </c>
      <c r="B150">
        <f t="shared" si="2"/>
        <v>10.026666666666666</v>
      </c>
      <c r="C150">
        <v>120.32</v>
      </c>
    </row>
    <row r="151" spans="1:3">
      <c r="A151" s="1">
        <v>41091</v>
      </c>
      <c r="B151">
        <f t="shared" si="2"/>
        <v>10.026666666666666</v>
      </c>
      <c r="C151">
        <v>120.32</v>
      </c>
    </row>
    <row r="152" spans="1:3">
      <c r="A152" s="1">
        <v>41122</v>
      </c>
      <c r="B152">
        <f t="shared" si="2"/>
        <v>10.026666666666666</v>
      </c>
      <c r="C152">
        <v>120.32</v>
      </c>
    </row>
    <row r="153" spans="1:3">
      <c r="A153" s="1">
        <v>41153</v>
      </c>
      <c r="B153">
        <f t="shared" si="2"/>
        <v>10.026666666666666</v>
      </c>
      <c r="C153">
        <v>120.32</v>
      </c>
    </row>
    <row r="154" spans="1:3">
      <c r="A154" s="1">
        <v>41183</v>
      </c>
      <c r="B154">
        <f t="shared" si="2"/>
        <v>10.026666666666666</v>
      </c>
      <c r="C154">
        <v>120.32</v>
      </c>
    </row>
    <row r="155" spans="1:3">
      <c r="A155" s="1">
        <v>41214</v>
      </c>
      <c r="B155">
        <f t="shared" si="2"/>
        <v>10.026666666666666</v>
      </c>
      <c r="C155">
        <v>120.32</v>
      </c>
    </row>
    <row r="156" spans="1:3">
      <c r="A156" s="1">
        <v>41244</v>
      </c>
      <c r="B156">
        <f t="shared" si="2"/>
        <v>10.026666666666666</v>
      </c>
      <c r="C156">
        <v>120.32</v>
      </c>
    </row>
    <row r="157" spans="1:3">
      <c r="A157" s="1">
        <v>41275</v>
      </c>
      <c r="B157">
        <f t="shared" si="2"/>
        <v>10.2425</v>
      </c>
      <c r="C157">
        <v>122.91</v>
      </c>
    </row>
    <row r="158" spans="1:3">
      <c r="A158" s="1">
        <v>41306</v>
      </c>
      <c r="B158">
        <f t="shared" si="2"/>
        <v>10.2425</v>
      </c>
      <c r="C158">
        <v>122.91</v>
      </c>
    </row>
    <row r="159" spans="1:3">
      <c r="A159" s="1">
        <v>41334</v>
      </c>
      <c r="B159">
        <f t="shared" si="2"/>
        <v>10.2425</v>
      </c>
      <c r="C159">
        <v>122.91</v>
      </c>
    </row>
    <row r="160" spans="1:3">
      <c r="A160" s="1">
        <v>41365</v>
      </c>
      <c r="B160">
        <f t="shared" si="2"/>
        <v>10.2425</v>
      </c>
      <c r="C160">
        <v>122.91</v>
      </c>
    </row>
    <row r="161" spans="1:3">
      <c r="A161" s="1">
        <v>41395</v>
      </c>
      <c r="B161">
        <f t="shared" si="2"/>
        <v>10.2425</v>
      </c>
      <c r="C161">
        <v>122.91</v>
      </c>
    </row>
    <row r="162" spans="1:3">
      <c r="A162" s="1">
        <v>41426</v>
      </c>
      <c r="B162">
        <f t="shared" si="2"/>
        <v>10.2425</v>
      </c>
      <c r="C162">
        <v>122.91</v>
      </c>
    </row>
    <row r="163" spans="1:3">
      <c r="A163" s="1">
        <v>41456</v>
      </c>
      <c r="B163">
        <f t="shared" si="2"/>
        <v>10.2425</v>
      </c>
      <c r="C163">
        <v>122.91</v>
      </c>
    </row>
    <row r="164" spans="1:3">
      <c r="A164" s="1">
        <v>41487</v>
      </c>
      <c r="B164">
        <f t="shared" si="2"/>
        <v>10.2425</v>
      </c>
      <c r="C164">
        <v>122.91</v>
      </c>
    </row>
    <row r="165" spans="1:3">
      <c r="A165" s="1">
        <v>41518</v>
      </c>
      <c r="B165">
        <f t="shared" si="2"/>
        <v>10.2425</v>
      </c>
      <c r="C165">
        <v>122.91</v>
      </c>
    </row>
    <row r="166" spans="1:3">
      <c r="A166" s="1">
        <v>41548</v>
      </c>
      <c r="B166">
        <f t="shared" si="2"/>
        <v>10.2425</v>
      </c>
      <c r="C166">
        <v>122.91</v>
      </c>
    </row>
    <row r="167" spans="1:3">
      <c r="A167" s="1">
        <v>41579</v>
      </c>
      <c r="B167">
        <f t="shared" si="2"/>
        <v>10.2425</v>
      </c>
      <c r="C167">
        <v>122.91</v>
      </c>
    </row>
    <row r="168" spans="1:3">
      <c r="A168" s="1">
        <v>41609</v>
      </c>
      <c r="B168">
        <f t="shared" si="2"/>
        <v>10.2425</v>
      </c>
      <c r="C168">
        <v>122.91</v>
      </c>
    </row>
    <row r="169" spans="1:3">
      <c r="A169" s="1">
        <v>41640</v>
      </c>
      <c r="B169">
        <f t="shared" si="2"/>
        <v>10.65</v>
      </c>
      <c r="C169">
        <v>127.8</v>
      </c>
    </row>
    <row r="170" spans="1:3">
      <c r="A170" s="1">
        <v>41671</v>
      </c>
      <c r="B170">
        <f t="shared" si="2"/>
        <v>10.65</v>
      </c>
      <c r="C170">
        <v>127.8</v>
      </c>
    </row>
    <row r="171" spans="1:3">
      <c r="A171" s="1">
        <v>41699</v>
      </c>
      <c r="B171">
        <f t="shared" si="2"/>
        <v>10.65</v>
      </c>
      <c r="C171">
        <v>127.8</v>
      </c>
    </row>
    <row r="172" spans="1:3">
      <c r="A172" s="1">
        <v>41730</v>
      </c>
      <c r="B172">
        <f t="shared" si="2"/>
        <v>10.65</v>
      </c>
      <c r="C172">
        <v>127.8</v>
      </c>
    </row>
    <row r="173" spans="1:3">
      <c r="A173" s="1">
        <v>41760</v>
      </c>
      <c r="B173">
        <f t="shared" si="2"/>
        <v>10.65</v>
      </c>
      <c r="C173">
        <v>127.8</v>
      </c>
    </row>
    <row r="174" spans="1:3">
      <c r="A174" s="1">
        <v>41791</v>
      </c>
      <c r="B174">
        <f t="shared" si="2"/>
        <v>10.65</v>
      </c>
      <c r="C174">
        <v>127.8</v>
      </c>
    </row>
    <row r="175" spans="1:3">
      <c r="A175" s="1">
        <v>41821</v>
      </c>
      <c r="B175">
        <f t="shared" si="2"/>
        <v>10.65</v>
      </c>
      <c r="C175">
        <v>127.8</v>
      </c>
    </row>
    <row r="176" spans="1:3">
      <c r="A176" s="1">
        <v>41852</v>
      </c>
      <c r="B176">
        <f t="shared" si="2"/>
        <v>10.65</v>
      </c>
      <c r="C176">
        <v>127.8</v>
      </c>
    </row>
    <row r="177" spans="1:3">
      <c r="A177" s="1">
        <v>41883</v>
      </c>
      <c r="B177">
        <f t="shared" si="2"/>
        <v>10.65</v>
      </c>
      <c r="C177">
        <v>127.8</v>
      </c>
    </row>
    <row r="178" spans="1:3">
      <c r="A178" s="1">
        <v>41913</v>
      </c>
      <c r="B178">
        <f t="shared" si="2"/>
        <v>10.65</v>
      </c>
      <c r="C178">
        <v>127.8</v>
      </c>
    </row>
    <row r="179" spans="1:3">
      <c r="A179" s="1">
        <v>41944</v>
      </c>
      <c r="B179">
        <f t="shared" si="2"/>
        <v>10.65</v>
      </c>
      <c r="C179">
        <v>127.8</v>
      </c>
    </row>
    <row r="180" spans="1:3">
      <c r="A180" s="1">
        <v>41974</v>
      </c>
      <c r="B180">
        <f t="shared" si="2"/>
        <v>10.65</v>
      </c>
      <c r="C180">
        <v>127.8</v>
      </c>
    </row>
    <row r="181" spans="1:3">
      <c r="A181" s="1">
        <v>42005</v>
      </c>
      <c r="B181">
        <f t="shared" si="2"/>
        <v>10.774166666666666</v>
      </c>
      <c r="C181">
        <v>129.29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A3161-C53B-D449-8D05-D4CED1462FF7}">
  <dimension ref="A1:C312"/>
  <sheetViews>
    <sheetView workbookViewId="0">
      <selection activeCell="B15" sqref="B1:B1048576"/>
    </sheetView>
  </sheetViews>
  <sheetFormatPr baseColWidth="10" defaultRowHeight="20"/>
  <sheetData>
    <row r="1" spans="1:2">
      <c r="A1" s="1">
        <v>32874</v>
      </c>
      <c r="B1">
        <v>29</v>
      </c>
    </row>
    <row r="2" spans="1:2">
      <c r="A2" s="1">
        <v>32905</v>
      </c>
      <c r="B2">
        <f>1*($B$13-$B$1)/12 + $B$1</f>
        <v>29.25</v>
      </c>
    </row>
    <row r="3" spans="1:2">
      <c r="A3" s="1">
        <v>32933</v>
      </c>
      <c r="B3">
        <f>2*($B$13-$B$1)/12 + $B$1</f>
        <v>29.5</v>
      </c>
    </row>
    <row r="4" spans="1:2">
      <c r="A4" s="1">
        <v>32964</v>
      </c>
      <c r="B4">
        <f>3*($B$13-$B$1)/12 + $B$1</f>
        <v>29.75</v>
      </c>
    </row>
    <row r="5" spans="1:2">
      <c r="A5" s="1">
        <v>32994</v>
      </c>
      <c r="B5">
        <f>4*($B$13-$B$1)/12 + $B$1</f>
        <v>30</v>
      </c>
    </row>
    <row r="6" spans="1:2">
      <c r="A6" s="1">
        <v>33025</v>
      </c>
      <c r="B6">
        <f>5*($B$13-$B$1)/12 + $B$1</f>
        <v>30.25</v>
      </c>
    </row>
    <row r="7" spans="1:2">
      <c r="A7" s="1">
        <v>33055</v>
      </c>
      <c r="B7">
        <f>6*($B$13-$B$1)/12 + $B$1</f>
        <v>30.5</v>
      </c>
    </row>
    <row r="8" spans="1:2">
      <c r="A8" s="1">
        <v>33086</v>
      </c>
      <c r="B8">
        <f>7*($B$13-$B$1)/12 + $B$1</f>
        <v>30.75</v>
      </c>
    </row>
    <row r="9" spans="1:2">
      <c r="A9" s="1">
        <v>33117</v>
      </c>
      <c r="B9">
        <f>8*($B$13-$B$1)/12 + $B$1</f>
        <v>31</v>
      </c>
    </row>
    <row r="10" spans="1:2">
      <c r="A10" s="1">
        <v>33147</v>
      </c>
      <c r="B10">
        <f>9*($B$13-$B$1)/12 + $B$1</f>
        <v>31.25</v>
      </c>
    </row>
    <row r="11" spans="1:2">
      <c r="A11" s="1">
        <v>33178</v>
      </c>
      <c r="B11">
        <f>10*($B$13-$B$1)/12 + $B$1</f>
        <v>31.5</v>
      </c>
    </row>
    <row r="12" spans="1:2">
      <c r="A12" s="1">
        <v>33208</v>
      </c>
      <c r="B12">
        <f>11*($B$13-$B$1)/12 + $B$1</f>
        <v>31.75</v>
      </c>
    </row>
    <row r="13" spans="1:2">
      <c r="A13" s="1">
        <v>33239</v>
      </c>
      <c r="B13">
        <v>32</v>
      </c>
    </row>
    <row r="14" spans="1:2">
      <c r="A14" s="1">
        <v>33270</v>
      </c>
      <c r="B14">
        <f>1*($B$25-$B$13)/12 + $B$13</f>
        <v>32.166666666666664</v>
      </c>
    </row>
    <row r="15" spans="1:2">
      <c r="A15" s="1">
        <v>33298</v>
      </c>
      <c r="B15">
        <f>2*($B$25-$B$13)/12 + $B$13</f>
        <v>32.333333333333336</v>
      </c>
    </row>
    <row r="16" spans="1:2">
      <c r="A16" s="1">
        <v>33329</v>
      </c>
      <c r="B16">
        <f>3*($B$25-$B$13)/12 + $B$13</f>
        <v>32.5</v>
      </c>
    </row>
    <row r="17" spans="1:2">
      <c r="A17" s="1">
        <v>33359</v>
      </c>
      <c r="B17">
        <f>4*($B$25-$B$13)/12 + $B$13</f>
        <v>32.666666666666664</v>
      </c>
    </row>
    <row r="18" spans="1:2">
      <c r="A18" s="1">
        <v>33390</v>
      </c>
      <c r="B18">
        <f>5*($B$25-$B$13)/12 + $B$13</f>
        <v>32.833333333333336</v>
      </c>
    </row>
    <row r="19" spans="1:2">
      <c r="A19" s="1">
        <v>33420</v>
      </c>
      <c r="B19">
        <f>6*($B$25-$B$13)/12 + $B$13</f>
        <v>33</v>
      </c>
    </row>
    <row r="20" spans="1:2">
      <c r="A20" s="1">
        <v>33451</v>
      </c>
      <c r="B20">
        <f>7*($B$25-$B$13)/12 + $B$13</f>
        <v>33.166666666666664</v>
      </c>
    </row>
    <row r="21" spans="1:2">
      <c r="A21" s="1">
        <v>33482</v>
      </c>
      <c r="B21">
        <f>8*($B$25-$B$13)/12 + $B$13</f>
        <v>33.333333333333336</v>
      </c>
    </row>
    <row r="22" spans="1:2">
      <c r="A22" s="1">
        <v>33512</v>
      </c>
      <c r="B22">
        <f>9*($B$25-$B$13)/12 + $B$13</f>
        <v>33.5</v>
      </c>
    </row>
    <row r="23" spans="1:2">
      <c r="A23" s="1">
        <v>33543</v>
      </c>
      <c r="B23">
        <f>10*($B$25-$B$13)/12 + $B$13</f>
        <v>33.666666666666664</v>
      </c>
    </row>
    <row r="24" spans="1:2">
      <c r="A24" s="1">
        <v>33573</v>
      </c>
      <c r="B24">
        <f>11*($B$25-$B$13)/12 + $B$13</f>
        <v>33.833333333333336</v>
      </c>
    </row>
    <row r="25" spans="1:2">
      <c r="A25" s="1">
        <v>33604</v>
      </c>
      <c r="B25">
        <v>34</v>
      </c>
    </row>
    <row r="26" spans="1:2">
      <c r="A26" s="1">
        <v>33635</v>
      </c>
      <c r="B26">
        <f>1*($B$37-$B$25)/12 + $B$25</f>
        <v>34.333333333333336</v>
      </c>
    </row>
    <row r="27" spans="1:2">
      <c r="A27" s="1">
        <v>33664</v>
      </c>
      <c r="B27">
        <f>2*($B$37-$B$25)/12 + $B$25</f>
        <v>34.666666666666664</v>
      </c>
    </row>
    <row r="28" spans="1:2">
      <c r="A28" s="1">
        <v>33695</v>
      </c>
      <c r="B28">
        <f>3*($B$37-$B$25)/12 + $B$25</f>
        <v>35</v>
      </c>
    </row>
    <row r="29" spans="1:2">
      <c r="A29" s="1">
        <v>33725</v>
      </c>
      <c r="B29">
        <f>4*($B$37-$B$25)/12 + $B$25</f>
        <v>35.333333333333336</v>
      </c>
    </row>
    <row r="30" spans="1:2">
      <c r="A30" s="1">
        <v>33756</v>
      </c>
      <c r="B30">
        <f>5*($B$37-$B$25)/12 + $B$25</f>
        <v>35.666666666666664</v>
      </c>
    </row>
    <row r="31" spans="1:2">
      <c r="A31" s="1">
        <v>33786</v>
      </c>
      <c r="B31">
        <f>6*($B$37-$B$25)/12 + $B$25</f>
        <v>36</v>
      </c>
    </row>
    <row r="32" spans="1:2">
      <c r="A32" s="1">
        <v>33817</v>
      </c>
      <c r="B32">
        <f>7*($B$37-$B$25)/12 + $B$25</f>
        <v>36.333333333333336</v>
      </c>
    </row>
    <row r="33" spans="1:2">
      <c r="A33" s="1">
        <v>33848</v>
      </c>
      <c r="B33">
        <f>8*($B$37-$B$25)/12 + $B$25</f>
        <v>36.666666666666664</v>
      </c>
    </row>
    <row r="34" spans="1:2">
      <c r="A34" s="1">
        <v>33878</v>
      </c>
      <c r="B34">
        <f>9*($B$37-$B$25)/12 + $B$25</f>
        <v>37</v>
      </c>
    </row>
    <row r="35" spans="1:2">
      <c r="A35" s="1">
        <v>33909</v>
      </c>
      <c r="B35">
        <f>10*($B$37-$B$25)/12 + $B$25</f>
        <v>37.333333333333336</v>
      </c>
    </row>
    <row r="36" spans="1:2">
      <c r="A36" s="1">
        <v>33939</v>
      </c>
      <c r="B36">
        <f>11*($B$37-$B$25)/12 + $B$25</f>
        <v>37.666666666666664</v>
      </c>
    </row>
    <row r="37" spans="1:2">
      <c r="A37" s="1">
        <v>33970</v>
      </c>
      <c r="B37">
        <v>38</v>
      </c>
    </row>
    <row r="38" spans="1:2">
      <c r="A38" s="1">
        <v>34001</v>
      </c>
      <c r="B38">
        <f>1*($B$49-$B$37)/12 + $B$37</f>
        <v>38.333333333333336</v>
      </c>
    </row>
    <row r="39" spans="1:2">
      <c r="A39" s="1">
        <v>34029</v>
      </c>
      <c r="B39">
        <f>2*($B$49-$B$37)/12 + $B$37</f>
        <v>38.666666666666664</v>
      </c>
    </row>
    <row r="40" spans="1:2">
      <c r="A40" s="1">
        <v>34060</v>
      </c>
      <c r="B40">
        <f>3*($B$49-$B$37)/12 + $B$37</f>
        <v>39</v>
      </c>
    </row>
    <row r="41" spans="1:2">
      <c r="A41" s="1">
        <v>34090</v>
      </c>
      <c r="B41">
        <f>4*($B$49-$B$37)/12 + $B$37</f>
        <v>39.333333333333336</v>
      </c>
    </row>
    <row r="42" spans="1:2">
      <c r="A42" s="1">
        <v>34121</v>
      </c>
      <c r="B42">
        <f>5*($B$49-$B$37)/12 + $B$37</f>
        <v>39.666666666666664</v>
      </c>
    </row>
    <row r="43" spans="1:2">
      <c r="A43" s="1">
        <v>34151</v>
      </c>
      <c r="B43">
        <f>6*($B$49-$B$37)/12 + $B$37</f>
        <v>40</v>
      </c>
    </row>
    <row r="44" spans="1:2">
      <c r="A44" s="1">
        <v>34182</v>
      </c>
      <c r="B44">
        <f>7*($B$49-$B$37)/12 + $B$37</f>
        <v>40.333333333333336</v>
      </c>
    </row>
    <row r="45" spans="1:2">
      <c r="A45" s="1">
        <v>34213</v>
      </c>
      <c r="B45">
        <f>8*($B$49-$B$37)/12 + $B$37</f>
        <v>40.666666666666664</v>
      </c>
    </row>
    <row r="46" spans="1:2">
      <c r="A46" s="1">
        <v>34243</v>
      </c>
      <c r="B46">
        <f>9*($B$49-$B$37)/12 + $B$37</f>
        <v>41</v>
      </c>
    </row>
    <row r="47" spans="1:2">
      <c r="A47" s="1">
        <v>34274</v>
      </c>
      <c r="B47">
        <f>10*($B$49-$B$37)/12 + $B$37</f>
        <v>41.333333333333336</v>
      </c>
    </row>
    <row r="48" spans="1:2">
      <c r="A48" s="1">
        <v>34304</v>
      </c>
      <c r="B48">
        <f>11*($B$49-$B$37)/12 + $B$37</f>
        <v>41.666666666666664</v>
      </c>
    </row>
    <row r="49" spans="1:3">
      <c r="A49" s="1">
        <v>34335</v>
      </c>
      <c r="B49">
        <v>42</v>
      </c>
    </row>
    <row r="50" spans="1:3">
      <c r="A50" s="1">
        <v>34366</v>
      </c>
      <c r="B50">
        <f>1*($B$61-$B$49)/12 + $B$49</f>
        <v>42.416666666666664</v>
      </c>
    </row>
    <row r="51" spans="1:3">
      <c r="A51" s="1">
        <v>34394</v>
      </c>
      <c r="B51">
        <f>2*($B$61-$B$49)/12 + $B$49</f>
        <v>42.833333333333336</v>
      </c>
    </row>
    <row r="52" spans="1:3">
      <c r="A52" s="1">
        <v>34425</v>
      </c>
      <c r="B52">
        <f>3*($B$61-$B$49)/12 + $B$49</f>
        <v>43.25</v>
      </c>
    </row>
    <row r="53" spans="1:3">
      <c r="A53" s="1">
        <v>34455</v>
      </c>
      <c r="B53">
        <f>4*($B$61-$B$49)/12 + $B$49</f>
        <v>43.666666666666664</v>
      </c>
    </row>
    <row r="54" spans="1:3">
      <c r="A54" s="1">
        <v>34486</v>
      </c>
      <c r="B54">
        <f>5*($B$61-$B$49)/12 + $B$49</f>
        <v>44.083333333333336</v>
      </c>
    </row>
    <row r="55" spans="1:3">
      <c r="A55" s="1">
        <v>34516</v>
      </c>
      <c r="B55">
        <f>6*($B$61-$B$49)/12 + $B$49</f>
        <v>44.5</v>
      </c>
    </row>
    <row r="56" spans="1:3">
      <c r="A56" s="1">
        <v>34547</v>
      </c>
      <c r="B56">
        <f>7*($B$61-$B$49)/12 + $B$49</f>
        <v>44.916666666666664</v>
      </c>
    </row>
    <row r="57" spans="1:3">
      <c r="A57" s="1">
        <v>34578</v>
      </c>
      <c r="B57">
        <f>8*($B$61-$B$49)/12 + $B$49</f>
        <v>45.333333333333336</v>
      </c>
    </row>
    <row r="58" spans="1:3">
      <c r="A58" s="1">
        <v>34608</v>
      </c>
      <c r="B58">
        <f>9*($B$61-$B$49)/12 + $B$49</f>
        <v>45.75</v>
      </c>
    </row>
    <row r="59" spans="1:3">
      <c r="A59" s="1">
        <v>34639</v>
      </c>
      <c r="B59">
        <f>10*($B$61-$B$49)/12 + $B$49</f>
        <v>46.166666666666664</v>
      </c>
    </row>
    <row r="60" spans="1:3">
      <c r="A60" s="1">
        <v>34669</v>
      </c>
      <c r="B60">
        <f>11*($B$61-$B$49)/12 + $B$49</f>
        <v>46.583333333333336</v>
      </c>
    </row>
    <row r="61" spans="1:3">
      <c r="A61" s="1">
        <v>34700</v>
      </c>
      <c r="B61">
        <v>47</v>
      </c>
    </row>
    <row r="62" spans="1:3">
      <c r="A62" s="1">
        <v>34731</v>
      </c>
      <c r="B62">
        <f>C62*($B$73-$B$61)/12 + $B$61</f>
        <v>47.25</v>
      </c>
      <c r="C62">
        <v>1</v>
      </c>
    </row>
    <row r="63" spans="1:3">
      <c r="A63" s="1">
        <v>34759</v>
      </c>
      <c r="B63">
        <f t="shared" ref="B63:B72" si="0">C63*($B$73-$B$61)/12 + $B$61</f>
        <v>47.5</v>
      </c>
      <c r="C63">
        <v>2</v>
      </c>
    </row>
    <row r="64" spans="1:3">
      <c r="A64" s="1">
        <v>34790</v>
      </c>
      <c r="B64">
        <f t="shared" si="0"/>
        <v>47.75</v>
      </c>
      <c r="C64">
        <v>3</v>
      </c>
    </row>
    <row r="65" spans="1:3">
      <c r="A65" s="1">
        <v>34820</v>
      </c>
      <c r="B65">
        <f t="shared" si="0"/>
        <v>48</v>
      </c>
      <c r="C65">
        <v>4</v>
      </c>
    </row>
    <row r="66" spans="1:3">
      <c r="A66" s="1">
        <v>34851</v>
      </c>
      <c r="B66">
        <f t="shared" si="0"/>
        <v>48.25</v>
      </c>
      <c r="C66">
        <v>5</v>
      </c>
    </row>
    <row r="67" spans="1:3">
      <c r="A67" s="1">
        <v>34881</v>
      </c>
      <c r="B67">
        <f t="shared" si="0"/>
        <v>48.5</v>
      </c>
      <c r="C67">
        <v>6</v>
      </c>
    </row>
    <row r="68" spans="1:3">
      <c r="A68" s="1">
        <v>34912</v>
      </c>
      <c r="B68">
        <f t="shared" si="0"/>
        <v>48.75</v>
      </c>
      <c r="C68">
        <v>7</v>
      </c>
    </row>
    <row r="69" spans="1:3">
      <c r="A69" s="1">
        <v>34943</v>
      </c>
      <c r="B69">
        <f t="shared" si="0"/>
        <v>49</v>
      </c>
      <c r="C69">
        <v>8</v>
      </c>
    </row>
    <row r="70" spans="1:3">
      <c r="A70" s="1">
        <v>34973</v>
      </c>
      <c r="B70">
        <f t="shared" si="0"/>
        <v>49.25</v>
      </c>
      <c r="C70">
        <v>9</v>
      </c>
    </row>
    <row r="71" spans="1:3">
      <c r="A71" s="1">
        <v>35004</v>
      </c>
      <c r="B71">
        <f t="shared" si="0"/>
        <v>49.5</v>
      </c>
      <c r="C71">
        <v>10</v>
      </c>
    </row>
    <row r="72" spans="1:3">
      <c r="A72" s="1">
        <v>35034</v>
      </c>
      <c r="B72">
        <f t="shared" si="0"/>
        <v>49.75</v>
      </c>
      <c r="C72">
        <v>11</v>
      </c>
    </row>
    <row r="73" spans="1:3">
      <c r="A73" s="1">
        <v>35065</v>
      </c>
      <c r="B73">
        <v>50</v>
      </c>
    </row>
    <row r="74" spans="1:3">
      <c r="A74" s="1">
        <v>35096</v>
      </c>
      <c r="B74">
        <f>C74*($B$85-$B$73)/12 + $B$73</f>
        <v>50.416666666666664</v>
      </c>
      <c r="C74">
        <v>1</v>
      </c>
    </row>
    <row r="75" spans="1:3">
      <c r="A75" s="1">
        <v>35125</v>
      </c>
      <c r="B75">
        <f t="shared" ref="B75:B84" si="1">C75*($B$85-$B$73)/12 + $B$73</f>
        <v>50.833333333333336</v>
      </c>
      <c r="C75">
        <v>2</v>
      </c>
    </row>
    <row r="76" spans="1:3">
      <c r="A76" s="1">
        <v>35156</v>
      </c>
      <c r="B76">
        <f t="shared" si="1"/>
        <v>51.25</v>
      </c>
      <c r="C76">
        <v>3</v>
      </c>
    </row>
    <row r="77" spans="1:3">
      <c r="A77" s="1">
        <v>35186</v>
      </c>
      <c r="B77">
        <f t="shared" si="1"/>
        <v>51.666666666666664</v>
      </c>
      <c r="C77">
        <v>4</v>
      </c>
    </row>
    <row r="78" spans="1:3">
      <c r="A78" s="1">
        <v>35217</v>
      </c>
      <c r="B78">
        <f t="shared" si="1"/>
        <v>52.083333333333336</v>
      </c>
      <c r="C78">
        <v>5</v>
      </c>
    </row>
    <row r="79" spans="1:3">
      <c r="A79" s="1">
        <v>35247</v>
      </c>
      <c r="B79">
        <f t="shared" si="1"/>
        <v>52.5</v>
      </c>
      <c r="C79">
        <v>6</v>
      </c>
    </row>
    <row r="80" spans="1:3">
      <c r="A80" s="1">
        <v>35278</v>
      </c>
      <c r="B80">
        <f t="shared" si="1"/>
        <v>52.916666666666664</v>
      </c>
      <c r="C80">
        <v>7</v>
      </c>
    </row>
    <row r="81" spans="1:3">
      <c r="A81" s="1">
        <v>35309</v>
      </c>
      <c r="B81">
        <f t="shared" si="1"/>
        <v>53.333333333333336</v>
      </c>
      <c r="C81">
        <v>8</v>
      </c>
    </row>
    <row r="82" spans="1:3">
      <c r="A82" s="1">
        <v>35339</v>
      </c>
      <c r="B82">
        <f t="shared" si="1"/>
        <v>53.75</v>
      </c>
      <c r="C82">
        <v>9</v>
      </c>
    </row>
    <row r="83" spans="1:3">
      <c r="A83" s="1">
        <v>35370</v>
      </c>
      <c r="B83">
        <f t="shared" si="1"/>
        <v>54.166666666666664</v>
      </c>
      <c r="C83">
        <v>10</v>
      </c>
    </row>
    <row r="84" spans="1:3">
      <c r="A84" s="1">
        <v>35400</v>
      </c>
      <c r="B84">
        <f t="shared" si="1"/>
        <v>54.583333333333336</v>
      </c>
      <c r="C84">
        <v>11</v>
      </c>
    </row>
    <row r="85" spans="1:3">
      <c r="A85" s="1">
        <v>35431</v>
      </c>
      <c r="B85">
        <v>55</v>
      </c>
    </row>
    <row r="86" spans="1:3">
      <c r="A86" s="1">
        <v>35462</v>
      </c>
      <c r="B86">
        <f>C86*($B$97-$B$85)/12 + $B$85</f>
        <v>55.166666666666664</v>
      </c>
      <c r="C86">
        <v>1</v>
      </c>
    </row>
    <row r="87" spans="1:3">
      <c r="A87" s="1">
        <v>35490</v>
      </c>
      <c r="B87">
        <f t="shared" ref="B87:B96" si="2">C87*($B$97-$B$85)/12 + $B$85</f>
        <v>55.333333333333336</v>
      </c>
      <c r="C87">
        <v>2</v>
      </c>
    </row>
    <row r="88" spans="1:3">
      <c r="A88" s="1">
        <v>35521</v>
      </c>
      <c r="B88">
        <f t="shared" si="2"/>
        <v>55.5</v>
      </c>
      <c r="C88">
        <v>3</v>
      </c>
    </row>
    <row r="89" spans="1:3">
      <c r="A89" s="1">
        <v>35551</v>
      </c>
      <c r="B89">
        <f t="shared" si="2"/>
        <v>55.666666666666664</v>
      </c>
      <c r="C89">
        <v>4</v>
      </c>
    </row>
    <row r="90" spans="1:3">
      <c r="A90" s="1">
        <v>35582</v>
      </c>
      <c r="B90">
        <f t="shared" si="2"/>
        <v>55.833333333333336</v>
      </c>
      <c r="C90">
        <v>5</v>
      </c>
    </row>
    <row r="91" spans="1:3">
      <c r="A91" s="1">
        <v>35612</v>
      </c>
      <c r="B91">
        <f t="shared" si="2"/>
        <v>56</v>
      </c>
      <c r="C91">
        <v>6</v>
      </c>
    </row>
    <row r="92" spans="1:3">
      <c r="A92" s="1">
        <v>35643</v>
      </c>
      <c r="B92">
        <f t="shared" si="2"/>
        <v>56.166666666666664</v>
      </c>
      <c r="C92">
        <v>7</v>
      </c>
    </row>
    <row r="93" spans="1:3">
      <c r="A93" s="1">
        <v>35674</v>
      </c>
      <c r="B93">
        <f t="shared" si="2"/>
        <v>56.333333333333336</v>
      </c>
      <c r="C93">
        <v>8</v>
      </c>
    </row>
    <row r="94" spans="1:3">
      <c r="A94" s="1">
        <v>35704</v>
      </c>
      <c r="B94">
        <f t="shared" si="2"/>
        <v>56.5</v>
      </c>
      <c r="C94">
        <v>9</v>
      </c>
    </row>
    <row r="95" spans="1:3">
      <c r="A95" s="1">
        <v>35735</v>
      </c>
      <c r="B95">
        <f t="shared" si="2"/>
        <v>56.666666666666664</v>
      </c>
      <c r="C95">
        <v>10</v>
      </c>
    </row>
    <row r="96" spans="1:3">
      <c r="A96" s="1">
        <v>35765</v>
      </c>
      <c r="B96">
        <f t="shared" si="2"/>
        <v>56.833333333333336</v>
      </c>
      <c r="C96">
        <v>11</v>
      </c>
    </row>
    <row r="97" spans="1:3">
      <c r="A97" s="1">
        <v>35796</v>
      </c>
      <c r="B97">
        <v>57</v>
      </c>
    </row>
    <row r="98" spans="1:3">
      <c r="A98" s="1">
        <v>35827</v>
      </c>
      <c r="B98">
        <f>C98*($B$109-$B$97)/12 + $B$97</f>
        <v>57.416666666666664</v>
      </c>
      <c r="C98">
        <v>1</v>
      </c>
    </row>
    <row r="99" spans="1:3">
      <c r="A99" s="1">
        <v>35855</v>
      </c>
      <c r="B99">
        <f t="shared" ref="B99:B108" si="3">C99*($B$109-$B$97)/12 + $B$97</f>
        <v>57.833333333333336</v>
      </c>
      <c r="C99">
        <v>2</v>
      </c>
    </row>
    <row r="100" spans="1:3">
      <c r="A100" s="1">
        <v>35886</v>
      </c>
      <c r="B100">
        <f t="shared" si="3"/>
        <v>58.25</v>
      </c>
      <c r="C100">
        <v>3</v>
      </c>
    </row>
    <row r="101" spans="1:3">
      <c r="A101" s="1">
        <v>35916</v>
      </c>
      <c r="B101">
        <f t="shared" si="3"/>
        <v>58.666666666666664</v>
      </c>
      <c r="C101">
        <v>4</v>
      </c>
    </row>
    <row r="102" spans="1:3">
      <c r="A102" s="1">
        <v>35947</v>
      </c>
      <c r="B102">
        <f t="shared" si="3"/>
        <v>59.083333333333336</v>
      </c>
      <c r="C102">
        <v>5</v>
      </c>
    </row>
    <row r="103" spans="1:3">
      <c r="A103" s="1">
        <v>35977</v>
      </c>
      <c r="B103">
        <f t="shared" si="3"/>
        <v>59.5</v>
      </c>
      <c r="C103">
        <v>6</v>
      </c>
    </row>
    <row r="104" spans="1:3">
      <c r="A104" s="1">
        <v>36008</v>
      </c>
      <c r="B104">
        <f t="shared" si="3"/>
        <v>59.916666666666664</v>
      </c>
      <c r="C104">
        <v>7</v>
      </c>
    </row>
    <row r="105" spans="1:3">
      <c r="A105" s="1">
        <v>36039</v>
      </c>
      <c r="B105">
        <f t="shared" si="3"/>
        <v>60.333333333333336</v>
      </c>
      <c r="C105">
        <v>8</v>
      </c>
    </row>
    <row r="106" spans="1:3">
      <c r="A106" s="1">
        <v>36069</v>
      </c>
      <c r="B106">
        <f t="shared" si="3"/>
        <v>60.75</v>
      </c>
      <c r="C106">
        <v>9</v>
      </c>
    </row>
    <row r="107" spans="1:3">
      <c r="A107" s="1">
        <v>36100</v>
      </c>
      <c r="B107">
        <f t="shared" si="3"/>
        <v>61.166666666666664</v>
      </c>
      <c r="C107">
        <v>10</v>
      </c>
    </row>
    <row r="108" spans="1:3">
      <c r="A108" s="1">
        <v>36130</v>
      </c>
      <c r="B108">
        <f t="shared" si="3"/>
        <v>61.583333333333336</v>
      </c>
      <c r="C108">
        <v>11</v>
      </c>
    </row>
    <row r="109" spans="1:3">
      <c r="A109" s="1">
        <v>36161</v>
      </c>
      <c r="B109">
        <v>62</v>
      </c>
    </row>
    <row r="110" spans="1:3">
      <c r="A110" s="1">
        <v>36192</v>
      </c>
      <c r="B110">
        <f>C110*($B$121-$B$109)/12 + $B$109</f>
        <v>62.666666666666664</v>
      </c>
      <c r="C110">
        <v>1</v>
      </c>
    </row>
    <row r="111" spans="1:3">
      <c r="A111" s="1">
        <v>36220</v>
      </c>
      <c r="B111">
        <f t="shared" ref="B111:B120" si="4">C111*($B$121-$B$109)/12 + $B$109</f>
        <v>63.333333333333336</v>
      </c>
      <c r="C111">
        <v>2</v>
      </c>
    </row>
    <row r="112" spans="1:3">
      <c r="A112" s="1">
        <v>36251</v>
      </c>
      <c r="B112">
        <f t="shared" si="4"/>
        <v>64</v>
      </c>
      <c r="C112">
        <v>3</v>
      </c>
    </row>
    <row r="113" spans="1:3">
      <c r="A113" s="1">
        <v>36281</v>
      </c>
      <c r="B113">
        <f t="shared" si="4"/>
        <v>64.666666666666671</v>
      </c>
      <c r="C113">
        <v>4</v>
      </c>
    </row>
    <row r="114" spans="1:3">
      <c r="A114" s="1">
        <v>36312</v>
      </c>
      <c r="B114">
        <f t="shared" si="4"/>
        <v>65.333333333333329</v>
      </c>
      <c r="C114">
        <v>5</v>
      </c>
    </row>
    <row r="115" spans="1:3">
      <c r="A115" s="1">
        <v>36342</v>
      </c>
      <c r="B115">
        <f t="shared" si="4"/>
        <v>66</v>
      </c>
      <c r="C115">
        <v>6</v>
      </c>
    </row>
    <row r="116" spans="1:3">
      <c r="A116" s="1">
        <v>36373</v>
      </c>
      <c r="B116">
        <f t="shared" si="4"/>
        <v>66.666666666666671</v>
      </c>
      <c r="C116">
        <v>7</v>
      </c>
    </row>
    <row r="117" spans="1:3">
      <c r="A117" s="1">
        <v>36404</v>
      </c>
      <c r="B117">
        <f t="shared" si="4"/>
        <v>67.333333333333329</v>
      </c>
      <c r="C117">
        <v>8</v>
      </c>
    </row>
    <row r="118" spans="1:3">
      <c r="A118" s="1">
        <v>36434</v>
      </c>
      <c r="B118">
        <f t="shared" si="4"/>
        <v>68</v>
      </c>
      <c r="C118">
        <v>9</v>
      </c>
    </row>
    <row r="119" spans="1:3">
      <c r="A119" s="1">
        <v>36465</v>
      </c>
      <c r="B119">
        <f t="shared" si="4"/>
        <v>68.666666666666671</v>
      </c>
      <c r="C119">
        <v>10</v>
      </c>
    </row>
    <row r="120" spans="1:3">
      <c r="A120" s="1">
        <v>36495</v>
      </c>
      <c r="B120">
        <f t="shared" si="4"/>
        <v>69.333333333333329</v>
      </c>
      <c r="C120">
        <v>11</v>
      </c>
    </row>
    <row r="121" spans="1:3">
      <c r="A121" s="1">
        <v>36526</v>
      </c>
      <c r="B121">
        <v>70</v>
      </c>
    </row>
    <row r="122" spans="1:3">
      <c r="A122" s="1">
        <v>36557</v>
      </c>
      <c r="B122">
        <f>C122*($B$133-$B$121)/12 + $B$121</f>
        <v>70.166666666666671</v>
      </c>
      <c r="C122">
        <v>1</v>
      </c>
    </row>
    <row r="123" spans="1:3">
      <c r="A123" s="1">
        <v>36586</v>
      </c>
      <c r="B123">
        <f t="shared" ref="B123:B132" si="5">C123*($B$133-$B$121)/12 + $B$121</f>
        <v>70.333333333333329</v>
      </c>
      <c r="C123">
        <v>2</v>
      </c>
    </row>
    <row r="124" spans="1:3">
      <c r="A124" s="1">
        <v>36617</v>
      </c>
      <c r="B124">
        <f t="shared" si="5"/>
        <v>70.5</v>
      </c>
      <c r="C124">
        <v>3</v>
      </c>
    </row>
    <row r="125" spans="1:3">
      <c r="A125" s="1">
        <v>36647</v>
      </c>
      <c r="B125">
        <f t="shared" si="5"/>
        <v>70.666666666666671</v>
      </c>
      <c r="C125">
        <v>4</v>
      </c>
    </row>
    <row r="126" spans="1:3">
      <c r="A126" s="1">
        <v>36678</v>
      </c>
      <c r="B126">
        <f t="shared" si="5"/>
        <v>70.833333333333329</v>
      </c>
      <c r="C126">
        <v>5</v>
      </c>
    </row>
    <row r="127" spans="1:3">
      <c r="A127" s="1">
        <v>36708</v>
      </c>
      <c r="B127">
        <f t="shared" si="5"/>
        <v>71</v>
      </c>
      <c r="C127">
        <v>6</v>
      </c>
    </row>
    <row r="128" spans="1:3">
      <c r="A128" s="1">
        <v>36739</v>
      </c>
      <c r="B128">
        <f t="shared" si="5"/>
        <v>71.166666666666671</v>
      </c>
      <c r="C128">
        <v>7</v>
      </c>
    </row>
    <row r="129" spans="1:3">
      <c r="A129" s="1">
        <v>36770</v>
      </c>
      <c r="B129">
        <f t="shared" si="5"/>
        <v>71.333333333333329</v>
      </c>
      <c r="C129">
        <v>8</v>
      </c>
    </row>
    <row r="130" spans="1:3">
      <c r="A130" s="1">
        <v>36800</v>
      </c>
      <c r="B130">
        <f t="shared" si="5"/>
        <v>71.5</v>
      </c>
      <c r="C130">
        <v>9</v>
      </c>
    </row>
    <row r="131" spans="1:3">
      <c r="A131" s="1">
        <v>36831</v>
      </c>
      <c r="B131">
        <f t="shared" si="5"/>
        <v>71.666666666666671</v>
      </c>
      <c r="C131">
        <v>10</v>
      </c>
    </row>
    <row r="132" spans="1:3">
      <c r="A132" s="1">
        <v>36861</v>
      </c>
      <c r="B132">
        <f t="shared" si="5"/>
        <v>71.833333333333329</v>
      </c>
      <c r="C132">
        <v>11</v>
      </c>
    </row>
    <row r="133" spans="1:3">
      <c r="A133" s="1">
        <v>36892</v>
      </c>
      <c r="B133">
        <v>72</v>
      </c>
    </row>
    <row r="134" spans="1:3">
      <c r="A134" s="1">
        <v>36923</v>
      </c>
      <c r="B134">
        <f>C134*($B$145-$B$133)/12 + $B$133</f>
        <v>72.75</v>
      </c>
      <c r="C134">
        <v>1</v>
      </c>
    </row>
    <row r="135" spans="1:3">
      <c r="A135" s="1">
        <v>36951</v>
      </c>
      <c r="B135">
        <f t="shared" ref="B135:B144" si="6">C135*($B$145-$B$133)/12 + $B$133</f>
        <v>73.5</v>
      </c>
      <c r="C135">
        <v>2</v>
      </c>
    </row>
    <row r="136" spans="1:3">
      <c r="A136" s="1">
        <v>36982</v>
      </c>
      <c r="B136">
        <f t="shared" si="6"/>
        <v>74.25</v>
      </c>
      <c r="C136">
        <v>3</v>
      </c>
    </row>
    <row r="137" spans="1:3">
      <c r="A137" s="1">
        <v>37012</v>
      </c>
      <c r="B137">
        <f t="shared" si="6"/>
        <v>75</v>
      </c>
      <c r="C137">
        <v>4</v>
      </c>
    </row>
    <row r="138" spans="1:3">
      <c r="A138" s="1">
        <v>37043</v>
      </c>
      <c r="B138">
        <f t="shared" si="6"/>
        <v>75.75</v>
      </c>
      <c r="C138">
        <v>5</v>
      </c>
    </row>
    <row r="139" spans="1:3">
      <c r="A139" s="1">
        <v>37073</v>
      </c>
      <c r="B139">
        <f t="shared" si="6"/>
        <v>76.5</v>
      </c>
      <c r="C139">
        <v>6</v>
      </c>
    </row>
    <row r="140" spans="1:3">
      <c r="A140" s="1">
        <v>37104</v>
      </c>
      <c r="B140">
        <f t="shared" si="6"/>
        <v>77.25</v>
      </c>
      <c r="C140">
        <v>7</v>
      </c>
    </row>
    <row r="141" spans="1:3">
      <c r="A141" s="1">
        <v>37135</v>
      </c>
      <c r="B141">
        <f t="shared" si="6"/>
        <v>78</v>
      </c>
      <c r="C141">
        <v>8</v>
      </c>
    </row>
    <row r="142" spans="1:3">
      <c r="A142" s="1">
        <v>37165</v>
      </c>
      <c r="B142">
        <f t="shared" si="6"/>
        <v>78.75</v>
      </c>
      <c r="C142">
        <v>9</v>
      </c>
    </row>
    <row r="143" spans="1:3">
      <c r="A143" s="1">
        <v>37196</v>
      </c>
      <c r="B143">
        <f t="shared" si="6"/>
        <v>79.5</v>
      </c>
      <c r="C143">
        <v>10</v>
      </c>
    </row>
    <row r="144" spans="1:3">
      <c r="A144" s="1">
        <v>37226</v>
      </c>
      <c r="B144">
        <f t="shared" si="6"/>
        <v>80.25</v>
      </c>
      <c r="C144">
        <v>11</v>
      </c>
    </row>
    <row r="145" spans="1:3">
      <c r="A145" s="1">
        <v>37257</v>
      </c>
      <c r="B145">
        <v>81</v>
      </c>
    </row>
    <row r="146" spans="1:3">
      <c r="A146" s="1">
        <v>37288</v>
      </c>
      <c r="B146">
        <f>C146*($B$157-$B$145)/12 + $B$145</f>
        <v>81.916666666666671</v>
      </c>
      <c r="C146">
        <v>1</v>
      </c>
    </row>
    <row r="147" spans="1:3">
      <c r="A147" s="1">
        <v>37316</v>
      </c>
      <c r="B147">
        <f t="shared" ref="B147:B156" si="7">C147*($B$157-$B$145)/12 + $B$145</f>
        <v>82.833333333333329</v>
      </c>
      <c r="C147">
        <v>2</v>
      </c>
    </row>
    <row r="148" spans="1:3">
      <c r="A148" s="1">
        <v>37347</v>
      </c>
      <c r="B148">
        <f t="shared" si="7"/>
        <v>83.75</v>
      </c>
      <c r="C148">
        <v>3</v>
      </c>
    </row>
    <row r="149" spans="1:3">
      <c r="A149" s="1">
        <v>37377</v>
      </c>
      <c r="B149">
        <f t="shared" si="7"/>
        <v>84.666666666666671</v>
      </c>
      <c r="C149">
        <v>4</v>
      </c>
    </row>
    <row r="150" spans="1:3">
      <c r="A150" s="1">
        <v>37408</v>
      </c>
      <c r="B150">
        <f t="shared" si="7"/>
        <v>85.583333333333329</v>
      </c>
      <c r="C150">
        <v>5</v>
      </c>
    </row>
    <row r="151" spans="1:3">
      <c r="A151" s="1">
        <v>37438</v>
      </c>
      <c r="B151">
        <f t="shared" si="7"/>
        <v>86.5</v>
      </c>
      <c r="C151">
        <v>6</v>
      </c>
    </row>
    <row r="152" spans="1:3">
      <c r="A152" s="1">
        <v>37469</v>
      </c>
      <c r="B152">
        <f t="shared" si="7"/>
        <v>87.416666666666671</v>
      </c>
      <c r="C152">
        <v>7</v>
      </c>
    </row>
    <row r="153" spans="1:3">
      <c r="A153" s="1">
        <v>37500</v>
      </c>
      <c r="B153">
        <f t="shared" si="7"/>
        <v>88.333333333333329</v>
      </c>
      <c r="C153">
        <v>8</v>
      </c>
    </row>
    <row r="154" spans="1:3">
      <c r="A154" s="1">
        <v>37530</v>
      </c>
      <c r="B154">
        <f t="shared" si="7"/>
        <v>89.25</v>
      </c>
      <c r="C154">
        <v>9</v>
      </c>
    </row>
    <row r="155" spans="1:3">
      <c r="A155" s="1">
        <v>37561</v>
      </c>
      <c r="B155">
        <f t="shared" si="7"/>
        <v>90.166666666666671</v>
      </c>
      <c r="C155">
        <v>10</v>
      </c>
    </row>
    <row r="156" spans="1:3">
      <c r="A156" s="1">
        <v>37591</v>
      </c>
      <c r="B156">
        <f t="shared" si="7"/>
        <v>91.083333333333329</v>
      </c>
      <c r="C156">
        <v>11</v>
      </c>
    </row>
    <row r="157" spans="1:3">
      <c r="A157" s="1">
        <v>37622</v>
      </c>
      <c r="B157">
        <v>92</v>
      </c>
    </row>
    <row r="158" spans="1:3">
      <c r="A158" s="1">
        <v>37653</v>
      </c>
      <c r="B158">
        <f>C158*($B$169-$B$157)/12 + $B$157</f>
        <v>93.166666666666671</v>
      </c>
      <c r="C158">
        <v>1</v>
      </c>
    </row>
    <row r="159" spans="1:3">
      <c r="A159" s="1">
        <v>37681</v>
      </c>
      <c r="B159">
        <f t="shared" ref="B159:B168" si="8">C159*($B$169-$B$157)/12 + $B$157</f>
        <v>94.333333333333329</v>
      </c>
      <c r="C159">
        <v>2</v>
      </c>
    </row>
    <row r="160" spans="1:3">
      <c r="A160" s="1">
        <v>37712</v>
      </c>
      <c r="B160">
        <f t="shared" si="8"/>
        <v>95.5</v>
      </c>
      <c r="C160">
        <v>3</v>
      </c>
    </row>
    <row r="161" spans="1:3">
      <c r="A161" s="1">
        <v>37742</v>
      </c>
      <c r="B161">
        <f t="shared" si="8"/>
        <v>96.666666666666671</v>
      </c>
      <c r="C161">
        <v>4</v>
      </c>
    </row>
    <row r="162" spans="1:3">
      <c r="A162" s="1">
        <v>37773</v>
      </c>
      <c r="B162">
        <f t="shared" si="8"/>
        <v>97.833333333333329</v>
      </c>
      <c r="C162">
        <v>5</v>
      </c>
    </row>
    <row r="163" spans="1:3">
      <c r="A163" s="1">
        <v>37803</v>
      </c>
      <c r="B163">
        <f t="shared" si="8"/>
        <v>99</v>
      </c>
      <c r="C163">
        <v>6</v>
      </c>
    </row>
    <row r="164" spans="1:3">
      <c r="A164" s="1">
        <v>37834</v>
      </c>
      <c r="B164">
        <f t="shared" si="8"/>
        <v>100.16666666666667</v>
      </c>
      <c r="C164">
        <v>7</v>
      </c>
    </row>
    <row r="165" spans="1:3">
      <c r="A165" s="1">
        <v>37865</v>
      </c>
      <c r="B165">
        <f t="shared" si="8"/>
        <v>101.33333333333333</v>
      </c>
      <c r="C165">
        <v>8</v>
      </c>
    </row>
    <row r="166" spans="1:3">
      <c r="A166" s="1">
        <v>37895</v>
      </c>
      <c r="B166">
        <f t="shared" si="8"/>
        <v>102.5</v>
      </c>
      <c r="C166">
        <v>9</v>
      </c>
    </row>
    <row r="167" spans="1:3">
      <c r="A167" s="1">
        <v>37926</v>
      </c>
      <c r="B167">
        <f t="shared" si="8"/>
        <v>103.66666666666667</v>
      </c>
      <c r="C167">
        <v>10</v>
      </c>
    </row>
    <row r="168" spans="1:3">
      <c r="A168" s="1">
        <v>37956</v>
      </c>
      <c r="B168">
        <f t="shared" si="8"/>
        <v>104.83333333333333</v>
      </c>
      <c r="C168">
        <v>11</v>
      </c>
    </row>
    <row r="169" spans="1:3">
      <c r="A169" s="1">
        <v>37987</v>
      </c>
      <c r="B169">
        <v>106</v>
      </c>
    </row>
    <row r="170" spans="1:3">
      <c r="A170" s="1">
        <v>38018</v>
      </c>
      <c r="B170">
        <f>C170*($B$181-$B$169)/12 + $B$169</f>
        <v>106.91666666666667</v>
      </c>
      <c r="C170">
        <v>1</v>
      </c>
    </row>
    <row r="171" spans="1:3">
      <c r="A171" s="1">
        <v>38047</v>
      </c>
      <c r="B171">
        <f t="shared" ref="B171:B180" si="9">C171*($B$181-$B$169)/12 + $B$169</f>
        <v>107.83333333333333</v>
      </c>
      <c r="C171">
        <v>2</v>
      </c>
    </row>
    <row r="172" spans="1:3">
      <c r="A172" s="1">
        <v>38078</v>
      </c>
      <c r="B172">
        <f t="shared" si="9"/>
        <v>108.75</v>
      </c>
      <c r="C172">
        <v>3</v>
      </c>
    </row>
    <row r="173" spans="1:3">
      <c r="A173" s="1">
        <v>38108</v>
      </c>
      <c r="B173">
        <f t="shared" si="9"/>
        <v>109.66666666666667</v>
      </c>
      <c r="C173">
        <v>4</v>
      </c>
    </row>
    <row r="174" spans="1:3">
      <c r="A174" s="1">
        <v>38139</v>
      </c>
      <c r="B174">
        <f t="shared" si="9"/>
        <v>110.58333333333333</v>
      </c>
      <c r="C174">
        <v>5</v>
      </c>
    </row>
    <row r="175" spans="1:3">
      <c r="A175" s="1">
        <v>38169</v>
      </c>
      <c r="B175">
        <f t="shared" si="9"/>
        <v>111.5</v>
      </c>
      <c r="C175">
        <v>6</v>
      </c>
    </row>
    <row r="176" spans="1:3">
      <c r="A176" s="1">
        <v>38200</v>
      </c>
      <c r="B176">
        <f t="shared" si="9"/>
        <v>112.41666666666667</v>
      </c>
      <c r="C176">
        <v>7</v>
      </c>
    </row>
    <row r="177" spans="1:3">
      <c r="A177" s="1">
        <v>38231</v>
      </c>
      <c r="B177">
        <f t="shared" si="9"/>
        <v>113.33333333333333</v>
      </c>
      <c r="C177">
        <v>8</v>
      </c>
    </row>
    <row r="178" spans="1:3">
      <c r="A178" s="1">
        <v>38261</v>
      </c>
      <c r="B178">
        <f t="shared" si="9"/>
        <v>114.25</v>
      </c>
      <c r="C178">
        <v>9</v>
      </c>
    </row>
    <row r="179" spans="1:3">
      <c r="A179" s="1">
        <v>38292</v>
      </c>
      <c r="B179">
        <f t="shared" si="9"/>
        <v>115.16666666666667</v>
      </c>
      <c r="C179">
        <v>10</v>
      </c>
    </row>
    <row r="180" spans="1:3">
      <c r="A180" s="1">
        <v>38322</v>
      </c>
      <c r="B180">
        <f t="shared" si="9"/>
        <v>116.08333333333333</v>
      </c>
      <c r="C180">
        <v>11</v>
      </c>
    </row>
    <row r="181" spans="1:3">
      <c r="A181" s="1">
        <v>38353</v>
      </c>
      <c r="B181">
        <v>117</v>
      </c>
    </row>
    <row r="182" spans="1:3">
      <c r="A182" s="1">
        <v>38384</v>
      </c>
      <c r="B182">
        <f>C182*($B$193-$B$181)/12 + $B$181</f>
        <v>117.91666666666667</v>
      </c>
      <c r="C182">
        <v>1</v>
      </c>
    </row>
    <row r="183" spans="1:3">
      <c r="A183" s="1">
        <v>38412</v>
      </c>
      <c r="B183">
        <f t="shared" ref="B183:B192" si="10">C183*($B$193-$B$181)/12 + $B$181</f>
        <v>118.83333333333333</v>
      </c>
      <c r="C183">
        <v>2</v>
      </c>
    </row>
    <row r="184" spans="1:3">
      <c r="A184" s="1">
        <v>38443</v>
      </c>
      <c r="B184">
        <f t="shared" si="10"/>
        <v>119.75</v>
      </c>
      <c r="C184">
        <v>3</v>
      </c>
    </row>
    <row r="185" spans="1:3">
      <c r="A185" s="1">
        <v>38473</v>
      </c>
      <c r="B185">
        <f t="shared" si="10"/>
        <v>120.66666666666667</v>
      </c>
      <c r="C185">
        <v>4</v>
      </c>
    </row>
    <row r="186" spans="1:3">
      <c r="A186" s="1">
        <v>38504</v>
      </c>
      <c r="B186">
        <f t="shared" si="10"/>
        <v>121.58333333333333</v>
      </c>
      <c r="C186">
        <v>5</v>
      </c>
    </row>
    <row r="187" spans="1:3">
      <c r="A187" s="1">
        <v>38534</v>
      </c>
      <c r="B187">
        <f t="shared" si="10"/>
        <v>122.5</v>
      </c>
      <c r="C187">
        <v>6</v>
      </c>
    </row>
    <row r="188" spans="1:3">
      <c r="A188" s="1">
        <v>38565</v>
      </c>
      <c r="B188">
        <f t="shared" si="10"/>
        <v>123.41666666666667</v>
      </c>
      <c r="C188">
        <v>7</v>
      </c>
    </row>
    <row r="189" spans="1:3">
      <c r="A189" s="1">
        <v>38596</v>
      </c>
      <c r="B189">
        <f t="shared" si="10"/>
        <v>124.33333333333333</v>
      </c>
      <c r="C189">
        <v>8</v>
      </c>
    </row>
    <row r="190" spans="1:3">
      <c r="A190" s="1">
        <v>38626</v>
      </c>
      <c r="B190">
        <f t="shared" si="10"/>
        <v>125.25</v>
      </c>
      <c r="C190">
        <v>9</v>
      </c>
    </row>
    <row r="191" spans="1:3">
      <c r="A191" s="1">
        <v>38657</v>
      </c>
      <c r="B191">
        <f t="shared" si="10"/>
        <v>126.16666666666667</v>
      </c>
      <c r="C191">
        <v>10</v>
      </c>
    </row>
    <row r="192" spans="1:3">
      <c r="A192" s="1">
        <v>38687</v>
      </c>
      <c r="B192">
        <f t="shared" si="10"/>
        <v>127.08333333333333</v>
      </c>
      <c r="C192">
        <v>11</v>
      </c>
    </row>
    <row r="193" spans="1:3">
      <c r="A193" s="1">
        <v>38718</v>
      </c>
      <c r="B193">
        <v>128</v>
      </c>
    </row>
    <row r="194" spans="1:3">
      <c r="A194" s="1">
        <v>38749</v>
      </c>
      <c r="B194">
        <f>C194*($B$205-$B$193)/12 + $B$193</f>
        <v>129.16666666666666</v>
      </c>
      <c r="C194">
        <v>1</v>
      </c>
    </row>
    <row r="195" spans="1:3">
      <c r="A195" s="1">
        <v>38777</v>
      </c>
      <c r="B195">
        <f t="shared" ref="B195:B204" si="11">C195*($B$205-$B$193)/12 + $B$193</f>
        <v>130.33333333333334</v>
      </c>
      <c r="C195">
        <v>2</v>
      </c>
    </row>
    <row r="196" spans="1:3">
      <c r="A196" s="1">
        <v>38808</v>
      </c>
      <c r="B196">
        <f t="shared" si="11"/>
        <v>131.5</v>
      </c>
      <c r="C196">
        <v>3</v>
      </c>
    </row>
    <row r="197" spans="1:3">
      <c r="A197" s="1">
        <v>38838</v>
      </c>
      <c r="B197">
        <f t="shared" si="11"/>
        <v>132.66666666666666</v>
      </c>
      <c r="C197">
        <v>4</v>
      </c>
    </row>
    <row r="198" spans="1:3">
      <c r="A198" s="1">
        <v>38869</v>
      </c>
      <c r="B198">
        <f t="shared" si="11"/>
        <v>133.83333333333334</v>
      </c>
      <c r="C198">
        <v>5</v>
      </c>
    </row>
    <row r="199" spans="1:3">
      <c r="A199" s="1">
        <v>38899</v>
      </c>
      <c r="B199">
        <f t="shared" si="11"/>
        <v>135</v>
      </c>
      <c r="C199">
        <v>6</v>
      </c>
    </row>
    <row r="200" spans="1:3">
      <c r="A200" s="1">
        <v>38930</v>
      </c>
      <c r="B200">
        <f t="shared" si="11"/>
        <v>136.16666666666666</v>
      </c>
      <c r="C200">
        <v>7</v>
      </c>
    </row>
    <row r="201" spans="1:3">
      <c r="A201" s="1">
        <v>38961</v>
      </c>
      <c r="B201">
        <f t="shared" si="11"/>
        <v>137.33333333333334</v>
      </c>
      <c r="C201">
        <v>8</v>
      </c>
    </row>
    <row r="202" spans="1:3">
      <c r="A202" s="1">
        <v>38991</v>
      </c>
      <c r="B202">
        <f t="shared" si="11"/>
        <v>138.5</v>
      </c>
      <c r="C202">
        <v>9</v>
      </c>
    </row>
    <row r="203" spans="1:3">
      <c r="A203" s="1">
        <v>39022</v>
      </c>
      <c r="B203">
        <f t="shared" si="11"/>
        <v>139.66666666666666</v>
      </c>
      <c r="C203">
        <v>10</v>
      </c>
    </row>
    <row r="204" spans="1:3">
      <c r="A204" s="1">
        <v>39052</v>
      </c>
      <c r="B204">
        <f t="shared" si="11"/>
        <v>140.83333333333334</v>
      </c>
      <c r="C204">
        <v>11</v>
      </c>
    </row>
    <row r="205" spans="1:3">
      <c r="A205" s="1">
        <v>39083</v>
      </c>
      <c r="B205">
        <v>142</v>
      </c>
    </row>
    <row r="206" spans="1:3">
      <c r="A206" s="1">
        <v>39114</v>
      </c>
      <c r="B206">
        <f>C206*($B$217-$B$205)/12 + $B$205</f>
        <v>142.58333333333334</v>
      </c>
      <c r="C206">
        <v>1</v>
      </c>
    </row>
    <row r="207" spans="1:3">
      <c r="A207" s="1">
        <v>39142</v>
      </c>
      <c r="B207">
        <f t="shared" ref="B207:B216" si="12">C207*($B$217-$B$205)/12 + $B$205</f>
        <v>143.16666666666666</v>
      </c>
      <c r="C207">
        <v>2</v>
      </c>
    </row>
    <row r="208" spans="1:3">
      <c r="A208" s="1">
        <v>39173</v>
      </c>
      <c r="B208">
        <f t="shared" si="12"/>
        <v>143.75</v>
      </c>
      <c r="C208">
        <v>3</v>
      </c>
    </row>
    <row r="209" spans="1:3">
      <c r="A209" s="1">
        <v>39203</v>
      </c>
      <c r="B209">
        <f t="shared" si="12"/>
        <v>144.33333333333334</v>
      </c>
      <c r="C209">
        <v>4</v>
      </c>
    </row>
    <row r="210" spans="1:3">
      <c r="A210" s="1">
        <v>39234</v>
      </c>
      <c r="B210">
        <f t="shared" si="12"/>
        <v>144.91666666666666</v>
      </c>
      <c r="C210">
        <v>5</v>
      </c>
    </row>
    <row r="211" spans="1:3">
      <c r="A211" s="1">
        <v>39264</v>
      </c>
      <c r="B211">
        <f t="shared" si="12"/>
        <v>145.5</v>
      </c>
      <c r="C211">
        <v>6</v>
      </c>
    </row>
    <row r="212" spans="1:3">
      <c r="A212" s="1">
        <v>39295</v>
      </c>
      <c r="B212">
        <f t="shared" si="12"/>
        <v>146.08333333333334</v>
      </c>
      <c r="C212">
        <v>7</v>
      </c>
    </row>
    <row r="213" spans="1:3">
      <c r="A213" s="1">
        <v>39326</v>
      </c>
      <c r="B213">
        <f t="shared" si="12"/>
        <v>146.66666666666666</v>
      </c>
      <c r="C213">
        <v>8</v>
      </c>
    </row>
    <row r="214" spans="1:3">
      <c r="A214" s="1">
        <v>39356</v>
      </c>
      <c r="B214">
        <f t="shared" si="12"/>
        <v>147.25</v>
      </c>
      <c r="C214">
        <v>9</v>
      </c>
    </row>
    <row r="215" spans="1:3">
      <c r="A215" s="1">
        <v>39387</v>
      </c>
      <c r="B215">
        <f t="shared" si="12"/>
        <v>147.83333333333334</v>
      </c>
      <c r="C215">
        <v>10</v>
      </c>
    </row>
    <row r="216" spans="1:3">
      <c r="A216" s="1">
        <v>39417</v>
      </c>
      <c r="B216">
        <f t="shared" si="12"/>
        <v>148.41666666666666</v>
      </c>
      <c r="C216">
        <v>11</v>
      </c>
    </row>
    <row r="217" spans="1:3">
      <c r="A217" s="1">
        <v>39448</v>
      </c>
      <c r="B217">
        <v>149</v>
      </c>
    </row>
    <row r="218" spans="1:3">
      <c r="A218" s="1">
        <v>39479</v>
      </c>
      <c r="B218">
        <f>C218*($B$229-$B$217)/12 + $B$217</f>
        <v>147.91666666666666</v>
      </c>
      <c r="C218">
        <v>1</v>
      </c>
    </row>
    <row r="219" spans="1:3">
      <c r="A219" s="1">
        <v>39508</v>
      </c>
      <c r="B219">
        <f t="shared" ref="B219:B228" si="13">C219*($B$229-$B$217)/12 + $B$217</f>
        <v>146.83333333333334</v>
      </c>
      <c r="C219">
        <v>2</v>
      </c>
    </row>
    <row r="220" spans="1:3">
      <c r="A220" s="1">
        <v>39539</v>
      </c>
      <c r="B220">
        <f t="shared" si="13"/>
        <v>145.75</v>
      </c>
      <c r="C220">
        <v>3</v>
      </c>
    </row>
    <row r="221" spans="1:3">
      <c r="A221" s="1">
        <v>39569</v>
      </c>
      <c r="B221">
        <f t="shared" si="13"/>
        <v>144.66666666666666</v>
      </c>
      <c r="C221">
        <v>4</v>
      </c>
    </row>
    <row r="222" spans="1:3">
      <c r="A222" s="1">
        <v>39600</v>
      </c>
      <c r="B222">
        <f t="shared" si="13"/>
        <v>143.58333333333334</v>
      </c>
      <c r="C222">
        <v>5</v>
      </c>
    </row>
    <row r="223" spans="1:3">
      <c r="A223" s="1">
        <v>39630</v>
      </c>
      <c r="B223">
        <f t="shared" si="13"/>
        <v>142.5</v>
      </c>
      <c r="C223">
        <v>6</v>
      </c>
    </row>
    <row r="224" spans="1:3">
      <c r="A224" s="1">
        <v>39661</v>
      </c>
      <c r="B224">
        <f t="shared" si="13"/>
        <v>141.41666666666666</v>
      </c>
      <c r="C224">
        <v>7</v>
      </c>
    </row>
    <row r="225" spans="1:3">
      <c r="A225" s="1">
        <v>39692</v>
      </c>
      <c r="B225">
        <f t="shared" si="13"/>
        <v>140.33333333333334</v>
      </c>
      <c r="C225">
        <v>8</v>
      </c>
    </row>
    <row r="226" spans="1:3">
      <c r="A226" s="1">
        <v>39722</v>
      </c>
      <c r="B226">
        <f t="shared" si="13"/>
        <v>139.25</v>
      </c>
      <c r="C226">
        <v>9</v>
      </c>
    </row>
    <row r="227" spans="1:3">
      <c r="A227" s="1">
        <v>39753</v>
      </c>
      <c r="B227">
        <f t="shared" si="13"/>
        <v>138.16666666666666</v>
      </c>
      <c r="C227">
        <v>10</v>
      </c>
    </row>
    <row r="228" spans="1:3">
      <c r="A228" s="1">
        <v>39783</v>
      </c>
      <c r="B228">
        <f t="shared" si="13"/>
        <v>137.08333333333334</v>
      </c>
      <c r="C228">
        <v>11</v>
      </c>
    </row>
    <row r="229" spans="1:3">
      <c r="A229" s="1">
        <v>39814</v>
      </c>
      <c r="B229">
        <v>136</v>
      </c>
    </row>
    <row r="230" spans="1:3">
      <c r="A230" s="1">
        <v>39845</v>
      </c>
      <c r="B230">
        <f>C230*($B$241-$B$229)/12 + $B$229</f>
        <v>137.66666666666666</v>
      </c>
      <c r="C230">
        <v>1</v>
      </c>
    </row>
    <row r="231" spans="1:3">
      <c r="A231" s="1">
        <v>39873</v>
      </c>
      <c r="B231">
        <f t="shared" ref="B231:B240" si="14">C231*($B$241-$B$229)/12 + $B$229</f>
        <v>139.33333333333334</v>
      </c>
      <c r="C231">
        <v>2</v>
      </c>
    </row>
    <row r="232" spans="1:3">
      <c r="A232" s="1">
        <v>39904</v>
      </c>
      <c r="B232">
        <f t="shared" si="14"/>
        <v>141</v>
      </c>
      <c r="C232">
        <v>3</v>
      </c>
    </row>
    <row r="233" spans="1:3">
      <c r="A233" s="1">
        <v>39934</v>
      </c>
      <c r="B233">
        <f t="shared" si="14"/>
        <v>142.66666666666666</v>
      </c>
      <c r="C233">
        <v>4</v>
      </c>
    </row>
    <row r="234" spans="1:3">
      <c r="A234" s="1">
        <v>39965</v>
      </c>
      <c r="B234">
        <f t="shared" si="14"/>
        <v>144.33333333333334</v>
      </c>
      <c r="C234">
        <v>5</v>
      </c>
    </row>
    <row r="235" spans="1:3">
      <c r="A235" s="1">
        <v>39995</v>
      </c>
      <c r="B235">
        <f t="shared" si="14"/>
        <v>146</v>
      </c>
      <c r="C235">
        <v>6</v>
      </c>
    </row>
    <row r="236" spans="1:3">
      <c r="A236" s="1">
        <v>40026</v>
      </c>
      <c r="B236">
        <f t="shared" si="14"/>
        <v>147.66666666666666</v>
      </c>
      <c r="C236">
        <v>7</v>
      </c>
    </row>
    <row r="237" spans="1:3">
      <c r="A237" s="1">
        <v>40057</v>
      </c>
      <c r="B237">
        <f t="shared" si="14"/>
        <v>149.33333333333334</v>
      </c>
      <c r="C237">
        <v>8</v>
      </c>
    </row>
    <row r="238" spans="1:3">
      <c r="A238" s="1">
        <v>40087</v>
      </c>
      <c r="B238">
        <f t="shared" si="14"/>
        <v>151</v>
      </c>
      <c r="C238">
        <v>9</v>
      </c>
    </row>
    <row r="239" spans="1:3">
      <c r="A239" s="1">
        <v>40118</v>
      </c>
      <c r="B239">
        <f t="shared" si="14"/>
        <v>152.66666666666666</v>
      </c>
      <c r="C239">
        <v>10</v>
      </c>
    </row>
    <row r="240" spans="1:3">
      <c r="A240" s="1">
        <v>40148</v>
      </c>
      <c r="B240">
        <f t="shared" si="14"/>
        <v>154.33333333333334</v>
      </c>
      <c r="C240">
        <v>11</v>
      </c>
    </row>
    <row r="241" spans="1:3">
      <c r="A241" s="1">
        <v>40179</v>
      </c>
      <c r="B241">
        <v>156</v>
      </c>
    </row>
    <row r="242" spans="1:3">
      <c r="A242" s="1">
        <v>40210</v>
      </c>
      <c r="B242">
        <f>C242*($B$253-$B$241)/12 + $B$241</f>
        <v>156.75</v>
      </c>
      <c r="C242">
        <v>1</v>
      </c>
    </row>
    <row r="243" spans="1:3">
      <c r="A243" s="1">
        <v>40238</v>
      </c>
      <c r="B243">
        <f t="shared" ref="B243:B252" si="15">C243*($B$253-$B$241)/12 + $B$241</f>
        <v>157.5</v>
      </c>
      <c r="C243">
        <v>2</v>
      </c>
    </row>
    <row r="244" spans="1:3">
      <c r="A244" s="1">
        <v>40269</v>
      </c>
      <c r="B244">
        <f t="shared" si="15"/>
        <v>158.25</v>
      </c>
      <c r="C244">
        <v>3</v>
      </c>
    </row>
    <row r="245" spans="1:3">
      <c r="A245" s="1">
        <v>40299</v>
      </c>
      <c r="B245">
        <f t="shared" si="15"/>
        <v>159</v>
      </c>
      <c r="C245">
        <v>4</v>
      </c>
    </row>
    <row r="246" spans="1:3">
      <c r="A246" s="1">
        <v>40330</v>
      </c>
      <c r="B246">
        <f t="shared" si="15"/>
        <v>159.75</v>
      </c>
      <c r="C246">
        <v>5</v>
      </c>
    </row>
    <row r="247" spans="1:3">
      <c r="A247" s="1">
        <v>40360</v>
      </c>
      <c r="B247">
        <f t="shared" si="15"/>
        <v>160.5</v>
      </c>
      <c r="C247">
        <v>6</v>
      </c>
    </row>
    <row r="248" spans="1:3">
      <c r="A248" s="1">
        <v>40391</v>
      </c>
      <c r="B248">
        <f t="shared" si="15"/>
        <v>161.25</v>
      </c>
      <c r="C248">
        <v>7</v>
      </c>
    </row>
    <row r="249" spans="1:3">
      <c r="A249" s="1">
        <v>40422</v>
      </c>
      <c r="B249">
        <f t="shared" si="15"/>
        <v>162</v>
      </c>
      <c r="C249">
        <v>8</v>
      </c>
    </row>
    <row r="250" spans="1:3">
      <c r="A250" s="1">
        <v>40452</v>
      </c>
      <c r="B250">
        <f t="shared" si="15"/>
        <v>162.75</v>
      </c>
      <c r="C250">
        <v>9</v>
      </c>
    </row>
    <row r="251" spans="1:3">
      <c r="A251" s="1">
        <v>40483</v>
      </c>
      <c r="B251">
        <f t="shared" si="15"/>
        <v>163.5</v>
      </c>
      <c r="C251">
        <v>10</v>
      </c>
    </row>
    <row r="252" spans="1:3">
      <c r="A252" s="1">
        <v>40513</v>
      </c>
      <c r="B252">
        <f t="shared" si="15"/>
        <v>164.25</v>
      </c>
      <c r="C252">
        <v>11</v>
      </c>
    </row>
    <row r="253" spans="1:3">
      <c r="A253" s="1">
        <v>40544</v>
      </c>
      <c r="B253">
        <v>165</v>
      </c>
    </row>
    <row r="254" spans="1:3">
      <c r="A254" s="1">
        <v>40575</v>
      </c>
      <c r="B254">
        <f>C254*($B$265-$B$253)/12 + $B$253</f>
        <v>165.58333333333334</v>
      </c>
      <c r="C254">
        <v>1</v>
      </c>
    </row>
    <row r="255" spans="1:3">
      <c r="A255" s="1">
        <v>40603</v>
      </c>
      <c r="B255">
        <f t="shared" ref="B255:B264" si="16">C255*($B$265-$B$253)/12 + $B$253</f>
        <v>166.16666666666666</v>
      </c>
      <c r="C255">
        <v>2</v>
      </c>
    </row>
    <row r="256" spans="1:3">
      <c r="A256" s="1">
        <v>40634</v>
      </c>
      <c r="B256">
        <f t="shared" si="16"/>
        <v>166.75</v>
      </c>
      <c r="C256">
        <v>3</v>
      </c>
    </row>
    <row r="257" spans="1:3">
      <c r="A257" s="1">
        <v>40664</v>
      </c>
      <c r="B257">
        <f t="shared" si="16"/>
        <v>167.33333333333334</v>
      </c>
      <c r="C257">
        <v>4</v>
      </c>
    </row>
    <row r="258" spans="1:3">
      <c r="A258" s="1">
        <v>40695</v>
      </c>
      <c r="B258">
        <f t="shared" si="16"/>
        <v>167.91666666666666</v>
      </c>
      <c r="C258">
        <v>5</v>
      </c>
    </row>
    <row r="259" spans="1:3">
      <c r="A259" s="1">
        <v>40725</v>
      </c>
      <c r="B259">
        <f t="shared" si="16"/>
        <v>168.5</v>
      </c>
      <c r="C259">
        <v>6</v>
      </c>
    </row>
    <row r="260" spans="1:3">
      <c r="A260" s="1">
        <v>40756</v>
      </c>
      <c r="B260">
        <f t="shared" si="16"/>
        <v>169.08333333333334</v>
      </c>
      <c r="C260">
        <v>7</v>
      </c>
    </row>
    <row r="261" spans="1:3">
      <c r="A261" s="1">
        <v>40787</v>
      </c>
      <c r="B261">
        <f t="shared" si="16"/>
        <v>169.66666666666666</v>
      </c>
      <c r="C261">
        <v>8</v>
      </c>
    </row>
    <row r="262" spans="1:3">
      <c r="A262" s="1">
        <v>40817</v>
      </c>
      <c r="B262">
        <f t="shared" si="16"/>
        <v>170.25</v>
      </c>
      <c r="C262">
        <v>9</v>
      </c>
    </row>
    <row r="263" spans="1:3">
      <c r="A263" s="1">
        <v>40848</v>
      </c>
      <c r="B263">
        <f t="shared" si="16"/>
        <v>170.83333333333334</v>
      </c>
      <c r="C263">
        <v>10</v>
      </c>
    </row>
    <row r="264" spans="1:3">
      <c r="A264" s="1">
        <v>40878</v>
      </c>
      <c r="B264">
        <f t="shared" si="16"/>
        <v>171.41666666666666</v>
      </c>
      <c r="C264">
        <v>11</v>
      </c>
    </row>
    <row r="265" spans="1:3">
      <c r="A265" s="1">
        <v>40909</v>
      </c>
      <c r="B265">
        <v>172</v>
      </c>
    </row>
    <row r="266" spans="1:3">
      <c r="A266" s="1">
        <v>40940</v>
      </c>
      <c r="B266">
        <f>C266*($B$277-$B$265)/12 + $B$265</f>
        <v>172.5</v>
      </c>
      <c r="C266">
        <v>1</v>
      </c>
    </row>
    <row r="267" spans="1:3">
      <c r="A267" s="1">
        <v>40969</v>
      </c>
      <c r="B267">
        <f t="shared" ref="B267:B276" si="17">C267*($B$277-$B$265)/12 + $B$265</f>
        <v>173</v>
      </c>
      <c r="C267">
        <v>2</v>
      </c>
    </row>
    <row r="268" spans="1:3">
      <c r="A268" s="1">
        <v>41000</v>
      </c>
      <c r="B268">
        <f t="shared" si="17"/>
        <v>173.5</v>
      </c>
      <c r="C268">
        <v>3</v>
      </c>
    </row>
    <row r="269" spans="1:3">
      <c r="A269" s="1">
        <v>41030</v>
      </c>
      <c r="B269">
        <f t="shared" si="17"/>
        <v>174</v>
      </c>
      <c r="C269">
        <v>4</v>
      </c>
    </row>
    <row r="270" spans="1:3">
      <c r="A270" s="1">
        <v>41061</v>
      </c>
      <c r="B270">
        <f t="shared" si="17"/>
        <v>174.5</v>
      </c>
      <c r="C270">
        <v>5</v>
      </c>
    </row>
    <row r="271" spans="1:3">
      <c r="A271" s="1">
        <v>41091</v>
      </c>
      <c r="B271">
        <f t="shared" si="17"/>
        <v>175</v>
      </c>
      <c r="C271">
        <v>6</v>
      </c>
    </row>
    <row r="272" spans="1:3">
      <c r="A272" s="1">
        <v>41122</v>
      </c>
      <c r="B272">
        <f t="shared" si="17"/>
        <v>175.5</v>
      </c>
      <c r="C272">
        <v>7</v>
      </c>
    </row>
    <row r="273" spans="1:3">
      <c r="A273" s="1">
        <v>41153</v>
      </c>
      <c r="B273">
        <f t="shared" si="17"/>
        <v>176</v>
      </c>
      <c r="C273">
        <v>8</v>
      </c>
    </row>
    <row r="274" spans="1:3">
      <c r="A274" s="1">
        <v>41183</v>
      </c>
      <c r="B274">
        <f t="shared" si="17"/>
        <v>176.5</v>
      </c>
      <c r="C274">
        <v>9</v>
      </c>
    </row>
    <row r="275" spans="1:3">
      <c r="A275" s="1">
        <v>41214</v>
      </c>
      <c r="B275">
        <f t="shared" si="17"/>
        <v>177</v>
      </c>
      <c r="C275">
        <v>10</v>
      </c>
    </row>
    <row r="276" spans="1:3">
      <c r="A276" s="1">
        <v>41244</v>
      </c>
      <c r="B276">
        <f t="shared" si="17"/>
        <v>177.5</v>
      </c>
      <c r="C276">
        <v>11</v>
      </c>
    </row>
    <row r="277" spans="1:3">
      <c r="A277" s="1">
        <v>41275</v>
      </c>
      <c r="B277">
        <v>178</v>
      </c>
    </row>
    <row r="278" spans="1:3">
      <c r="A278" s="1">
        <v>41306</v>
      </c>
      <c r="B278">
        <f>C278*($B$289-$B$277)/12 + $B$277</f>
        <v>178.83333333333334</v>
      </c>
      <c r="C278">
        <v>1</v>
      </c>
    </row>
    <row r="279" spans="1:3">
      <c r="A279" s="1">
        <v>41334</v>
      </c>
      <c r="B279">
        <f t="shared" ref="B279:B288" si="18">C279*($B$289-$B$277)/12 + $B$277</f>
        <v>179.66666666666666</v>
      </c>
      <c r="C279">
        <v>2</v>
      </c>
    </row>
    <row r="280" spans="1:3">
      <c r="A280" s="1">
        <v>41365</v>
      </c>
      <c r="B280">
        <f t="shared" si="18"/>
        <v>180.5</v>
      </c>
      <c r="C280">
        <v>3</v>
      </c>
    </row>
    <row r="281" spans="1:3">
      <c r="A281" s="1">
        <v>41395</v>
      </c>
      <c r="B281">
        <f t="shared" si="18"/>
        <v>181.33333333333334</v>
      </c>
      <c r="C281">
        <v>4</v>
      </c>
    </row>
    <row r="282" spans="1:3">
      <c r="A282" s="1">
        <v>41426</v>
      </c>
      <c r="B282">
        <f t="shared" si="18"/>
        <v>182.16666666666666</v>
      </c>
      <c r="C282">
        <v>5</v>
      </c>
    </row>
    <row r="283" spans="1:3">
      <c r="A283" s="1">
        <v>41456</v>
      </c>
      <c r="B283">
        <f t="shared" si="18"/>
        <v>183</v>
      </c>
      <c r="C283">
        <v>6</v>
      </c>
    </row>
    <row r="284" spans="1:3">
      <c r="A284" s="1">
        <v>41487</v>
      </c>
      <c r="B284">
        <f t="shared" si="18"/>
        <v>183.83333333333334</v>
      </c>
      <c r="C284">
        <v>7</v>
      </c>
    </row>
    <row r="285" spans="1:3">
      <c r="A285" s="1">
        <v>41518</v>
      </c>
      <c r="B285">
        <f t="shared" si="18"/>
        <v>184.66666666666666</v>
      </c>
      <c r="C285">
        <v>8</v>
      </c>
    </row>
    <row r="286" spans="1:3">
      <c r="A286" s="1">
        <v>41548</v>
      </c>
      <c r="B286">
        <f t="shared" si="18"/>
        <v>185.5</v>
      </c>
      <c r="C286">
        <v>9</v>
      </c>
    </row>
    <row r="287" spans="1:3">
      <c r="A287" s="1">
        <v>41579</v>
      </c>
      <c r="B287">
        <f t="shared" si="18"/>
        <v>186.33333333333334</v>
      </c>
      <c r="C287">
        <v>10</v>
      </c>
    </row>
    <row r="288" spans="1:3">
      <c r="A288" s="1">
        <v>41609</v>
      </c>
      <c r="B288">
        <f t="shared" si="18"/>
        <v>187.16666666666666</v>
      </c>
      <c r="C288">
        <v>11</v>
      </c>
    </row>
    <row r="289" spans="1:3">
      <c r="A289" s="1">
        <v>41640</v>
      </c>
      <c r="B289">
        <v>188</v>
      </c>
    </row>
    <row r="290" spans="1:3">
      <c r="A290" s="1">
        <v>41671</v>
      </c>
      <c r="B290">
        <f>C290*($B$301-$B$289)/12 + $B$289</f>
        <v>188.08333333333334</v>
      </c>
      <c r="C290">
        <v>1</v>
      </c>
    </row>
    <row r="291" spans="1:3">
      <c r="A291" s="1">
        <v>41699</v>
      </c>
      <c r="B291">
        <f t="shared" ref="B291:B300" si="19">C291*($B$301-$B$289)/12 + $B$289</f>
        <v>188.16666666666666</v>
      </c>
      <c r="C291">
        <v>2</v>
      </c>
    </row>
    <row r="292" spans="1:3">
      <c r="A292" s="1">
        <v>41730</v>
      </c>
      <c r="B292">
        <f t="shared" si="19"/>
        <v>188.25</v>
      </c>
      <c r="C292">
        <v>3</v>
      </c>
    </row>
    <row r="293" spans="1:3">
      <c r="A293" s="1">
        <v>41760</v>
      </c>
      <c r="B293">
        <f t="shared" si="19"/>
        <v>188.33333333333334</v>
      </c>
      <c r="C293">
        <v>4</v>
      </c>
    </row>
    <row r="294" spans="1:3">
      <c r="A294" s="1">
        <v>41791</v>
      </c>
      <c r="B294">
        <f t="shared" si="19"/>
        <v>188.41666666666666</v>
      </c>
      <c r="C294">
        <v>5</v>
      </c>
    </row>
    <row r="295" spans="1:3">
      <c r="A295" s="1">
        <v>41821</v>
      </c>
      <c r="B295">
        <f t="shared" si="19"/>
        <v>188.5</v>
      </c>
      <c r="C295">
        <v>6</v>
      </c>
    </row>
    <row r="296" spans="1:3">
      <c r="A296" s="1">
        <v>41852</v>
      </c>
      <c r="B296">
        <f t="shared" si="19"/>
        <v>188.58333333333334</v>
      </c>
      <c r="C296">
        <v>7</v>
      </c>
    </row>
    <row r="297" spans="1:3">
      <c r="A297" s="1">
        <v>41883</v>
      </c>
      <c r="B297">
        <f t="shared" si="19"/>
        <v>188.66666666666666</v>
      </c>
      <c r="C297">
        <v>8</v>
      </c>
    </row>
    <row r="298" spans="1:3">
      <c r="A298" s="1">
        <v>41913</v>
      </c>
      <c r="B298">
        <f t="shared" si="19"/>
        <v>188.75</v>
      </c>
      <c r="C298">
        <v>9</v>
      </c>
    </row>
    <row r="299" spans="1:3">
      <c r="A299" s="1">
        <v>41944</v>
      </c>
      <c r="B299">
        <f t="shared" si="19"/>
        <v>188.83333333333334</v>
      </c>
      <c r="C299">
        <v>10</v>
      </c>
    </row>
    <row r="300" spans="1:3">
      <c r="A300" s="1">
        <v>41974</v>
      </c>
      <c r="B300">
        <f t="shared" si="19"/>
        <v>188.91666666666666</v>
      </c>
      <c r="C300">
        <v>11</v>
      </c>
    </row>
    <row r="301" spans="1:3">
      <c r="A301" s="1">
        <v>42005</v>
      </c>
      <c r="B301">
        <v>189</v>
      </c>
    </row>
    <row r="302" spans="1:3">
      <c r="A302" s="1"/>
    </row>
    <row r="303" spans="1:3">
      <c r="A303" s="1"/>
    </row>
    <row r="304" spans="1:3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D617-CD77-8E4D-948F-9B57BF5D174F}">
  <dimension ref="A1:P213"/>
  <sheetViews>
    <sheetView tabSelected="1" topLeftCell="B77" workbookViewId="0">
      <selection activeCell="I90" sqref="I90"/>
    </sheetView>
  </sheetViews>
  <sheetFormatPr baseColWidth="10" defaultRowHeight="20"/>
  <sheetData>
    <row r="1" spans="1:1">
      <c r="A1">
        <v>4.708333333333333</v>
      </c>
    </row>
    <row r="2" spans="1:1">
      <c r="A2">
        <v>4.708333333333333</v>
      </c>
    </row>
    <row r="3" spans="1:1">
      <c r="A3">
        <v>4.708333333333333</v>
      </c>
    </row>
    <row r="4" spans="1:1">
      <c r="A4">
        <v>4.708333333333333</v>
      </c>
    </row>
    <row r="5" spans="1:1">
      <c r="A5">
        <v>4.708333333333333</v>
      </c>
    </row>
    <row r="6" spans="1:1">
      <c r="A6">
        <v>4.708333333333333</v>
      </c>
    </row>
    <row r="7" spans="1:1">
      <c r="A7">
        <v>4.708333333333333</v>
      </c>
    </row>
    <row r="8" spans="1:1">
      <c r="A8">
        <v>4.708333333333333</v>
      </c>
    </row>
    <row r="9" spans="1:1">
      <c r="A9">
        <v>4.708333333333333</v>
      </c>
    </row>
    <row r="10" spans="1:1">
      <c r="A10">
        <v>4.708333333333333</v>
      </c>
    </row>
    <row r="11" spans="1:1">
      <c r="A11">
        <v>4.708333333333333</v>
      </c>
    </row>
    <row r="12" spans="1:1">
      <c r="A12">
        <v>4.708333333333333</v>
      </c>
    </row>
    <row r="13" spans="1:1">
      <c r="A13">
        <v>4.8858333333333333</v>
      </c>
    </row>
    <row r="14" spans="1:1">
      <c r="A14">
        <v>4.8858333333333333</v>
      </c>
    </row>
    <row r="15" spans="1:1">
      <c r="A15">
        <v>4.8858333333333333</v>
      </c>
    </row>
    <row r="16" spans="1:1">
      <c r="A16">
        <v>4.8858333333333333</v>
      </c>
    </row>
    <row r="17" spans="1:1">
      <c r="A17">
        <v>4.8858333333333333</v>
      </c>
    </row>
    <row r="18" spans="1:1">
      <c r="A18">
        <v>4.8858333333333333</v>
      </c>
    </row>
    <row r="19" spans="1:1">
      <c r="A19">
        <v>4.8858333333333333</v>
      </c>
    </row>
    <row r="20" spans="1:1">
      <c r="A20">
        <v>4.8858333333333333</v>
      </c>
    </row>
    <row r="21" spans="1:1">
      <c r="A21">
        <v>4.8858333333333333</v>
      </c>
    </row>
    <row r="22" spans="1:1">
      <c r="A22">
        <v>4.8858333333333333</v>
      </c>
    </row>
    <row r="23" spans="1:1">
      <c r="A23">
        <v>4.8858333333333333</v>
      </c>
    </row>
    <row r="24" spans="1:1">
      <c r="A24">
        <v>4.8858333333333333</v>
      </c>
    </row>
    <row r="25" spans="1:1">
      <c r="A25">
        <v>5.270833333333333</v>
      </c>
    </row>
    <row r="26" spans="1:1">
      <c r="A26">
        <v>5.270833333333333</v>
      </c>
    </row>
    <row r="27" spans="1:1">
      <c r="A27">
        <v>5.270833333333333</v>
      </c>
    </row>
    <row r="28" spans="1:1">
      <c r="A28">
        <v>5.270833333333333</v>
      </c>
    </row>
    <row r="29" spans="1:1">
      <c r="A29">
        <v>5.270833333333333</v>
      </c>
    </row>
    <row r="30" spans="1:1">
      <c r="A30">
        <v>5.270833333333333</v>
      </c>
    </row>
    <row r="31" spans="1:1">
      <c r="A31">
        <v>5.270833333333333</v>
      </c>
    </row>
    <row r="32" spans="1:1">
      <c r="A32">
        <v>5.270833333333333</v>
      </c>
    </row>
    <row r="33" spans="1:1">
      <c r="A33">
        <v>5.270833333333333</v>
      </c>
    </row>
    <row r="34" spans="1:1">
      <c r="A34">
        <v>5.270833333333333</v>
      </c>
    </row>
    <row r="35" spans="1:1">
      <c r="A35">
        <v>5.270833333333333</v>
      </c>
    </row>
    <row r="36" spans="1:1">
      <c r="A36">
        <v>5.270833333333333</v>
      </c>
    </row>
    <row r="37" spans="1:1">
      <c r="A37">
        <v>5.7733333333333334</v>
      </c>
    </row>
    <row r="38" spans="1:1">
      <c r="A38">
        <v>5.7733333333333334</v>
      </c>
    </row>
    <row r="39" spans="1:1">
      <c r="A39">
        <v>5.7733333333333334</v>
      </c>
    </row>
    <row r="40" spans="1:1">
      <c r="A40">
        <v>5.7733333333333334</v>
      </c>
    </row>
    <row r="41" spans="1:1">
      <c r="A41">
        <v>5.7733333333333334</v>
      </c>
    </row>
    <row r="42" spans="1:1">
      <c r="A42">
        <v>5.7733333333333334</v>
      </c>
    </row>
    <row r="43" spans="1:1">
      <c r="A43">
        <v>5.7733333333333334</v>
      </c>
    </row>
    <row r="44" spans="1:1">
      <c r="A44">
        <v>5.7733333333333334</v>
      </c>
    </row>
    <row r="45" spans="1:1">
      <c r="A45">
        <v>5.7733333333333334</v>
      </c>
    </row>
    <row r="46" spans="1:1">
      <c r="A46">
        <v>5.7733333333333334</v>
      </c>
    </row>
    <row r="47" spans="1:1">
      <c r="A47">
        <v>5.7733333333333334</v>
      </c>
    </row>
    <row r="48" spans="1:1">
      <c r="A48">
        <v>5.7733333333333334</v>
      </c>
    </row>
    <row r="49" spans="1:10" ht="21" thickBot="1">
      <c r="A49">
        <v>6.6091666666666669</v>
      </c>
      <c r="B49">
        <v>3295</v>
      </c>
      <c r="C49">
        <f>A49/B49</f>
        <v>2.0058168942842691E-3</v>
      </c>
      <c r="D49">
        <v>1538.257151</v>
      </c>
    </row>
    <row r="50" spans="1:10">
      <c r="A50">
        <v>6.6091666666666669</v>
      </c>
      <c r="B50">
        <v>3295</v>
      </c>
      <c r="C50">
        <f t="shared" ref="C50:C113" si="0">A50/B50</f>
        <v>2.0058168942842691E-3</v>
      </c>
      <c r="D50">
        <v>1558.932204</v>
      </c>
      <c r="F50" s="5"/>
      <c r="G50" s="5"/>
      <c r="H50" s="5"/>
    </row>
    <row r="51" spans="1:10">
      <c r="A51">
        <v>6.6091666666666669</v>
      </c>
      <c r="B51">
        <v>3295</v>
      </c>
      <c r="C51">
        <f t="shared" si="0"/>
        <v>2.0058168942842691E-3</v>
      </c>
      <c r="D51">
        <v>1565.8238879999999</v>
      </c>
      <c r="F51" s="3"/>
      <c r="G51" s="3"/>
      <c r="H51" s="3"/>
    </row>
    <row r="52" spans="1:10" ht="21" thickBot="1">
      <c r="A52">
        <v>6.6091666666666669</v>
      </c>
      <c r="B52">
        <v>3295</v>
      </c>
      <c r="C52">
        <f t="shared" si="0"/>
        <v>2.0058168942842691E-3</v>
      </c>
      <c r="D52">
        <v>1565.8238879999999</v>
      </c>
      <c r="F52" s="4"/>
      <c r="G52" s="4"/>
      <c r="H52" s="4"/>
    </row>
    <row r="53" spans="1:10" ht="21" thickBot="1">
      <c r="A53">
        <v>6.6091666666666669</v>
      </c>
      <c r="B53">
        <v>3295</v>
      </c>
      <c r="C53">
        <f t="shared" si="0"/>
        <v>2.0058168942842691E-3</v>
      </c>
      <c r="D53">
        <v>1552.04052</v>
      </c>
    </row>
    <row r="54" spans="1:10">
      <c r="A54">
        <v>6.6091666666666669</v>
      </c>
      <c r="B54">
        <v>3295</v>
      </c>
      <c r="C54">
        <f t="shared" si="0"/>
        <v>2.0058168942842691E-3</v>
      </c>
      <c r="D54">
        <v>1538.257151</v>
      </c>
      <c r="F54">
        <v>2.0058168942842691E-3</v>
      </c>
      <c r="G54">
        <v>1538.257151</v>
      </c>
      <c r="H54" s="5"/>
      <c r="I54" s="5" t="s">
        <v>29</v>
      </c>
      <c r="J54" s="5" t="s">
        <v>30</v>
      </c>
    </row>
    <row r="55" spans="1:10">
      <c r="A55">
        <v>6.6091666666666669</v>
      </c>
      <c r="B55">
        <v>3295</v>
      </c>
      <c r="C55">
        <f t="shared" si="0"/>
        <v>2.0058168942842691E-3</v>
      </c>
      <c r="D55">
        <v>1531.3654670000001</v>
      </c>
      <c r="F55">
        <v>1.9819440546356066E-3</v>
      </c>
      <c r="G55">
        <v>1531.3654670000001</v>
      </c>
      <c r="H55" s="3" t="s">
        <v>29</v>
      </c>
      <c r="I55" s="3">
        <v>1</v>
      </c>
      <c r="J55" s="3"/>
    </row>
    <row r="56" spans="1:10" ht="21" thickBot="1">
      <c r="A56">
        <v>6.6091666666666669</v>
      </c>
      <c r="B56">
        <v>3295</v>
      </c>
      <c r="C56">
        <f t="shared" si="0"/>
        <v>2.0058168942842691E-3</v>
      </c>
      <c r="D56">
        <v>1524.4737829999999</v>
      </c>
      <c r="F56">
        <v>1.9624341322454527E-3</v>
      </c>
      <c r="G56">
        <v>1235.0230409999999</v>
      </c>
      <c r="H56" s="4" t="s">
        <v>30</v>
      </c>
      <c r="I56" s="4">
        <v>4.2081472344729427E-2</v>
      </c>
      <c r="J56" s="4">
        <v>1</v>
      </c>
    </row>
    <row r="57" spans="1:10">
      <c r="A57">
        <v>6.6091666666666669</v>
      </c>
      <c r="B57">
        <v>3295</v>
      </c>
      <c r="C57">
        <f t="shared" si="0"/>
        <v>2.0058168942842691E-3</v>
      </c>
      <c r="D57">
        <v>1503.79873</v>
      </c>
      <c r="F57">
        <v>1.9743977070261058E-3</v>
      </c>
      <c r="G57">
        <v>1490.015361</v>
      </c>
    </row>
    <row r="58" spans="1:10">
      <c r="A58">
        <v>6.6091666666666669</v>
      </c>
      <c r="B58">
        <v>3295</v>
      </c>
      <c r="C58">
        <f t="shared" si="0"/>
        <v>2.0058168942842691E-3</v>
      </c>
      <c r="D58">
        <v>1510.6904139999999</v>
      </c>
      <c r="F58">
        <v>1.8886384774987478E-3</v>
      </c>
      <c r="G58">
        <v>1572.7155729999999</v>
      </c>
    </row>
    <row r="59" spans="1:10">
      <c r="A59">
        <v>6.6091666666666669</v>
      </c>
      <c r="B59">
        <v>3295</v>
      </c>
      <c r="C59">
        <f t="shared" si="0"/>
        <v>2.0058168942842691E-3</v>
      </c>
      <c r="D59">
        <v>1538.257151</v>
      </c>
      <c r="F59">
        <v>1.6685977108349132E-3</v>
      </c>
      <c r="G59">
        <v>890.43882589999998</v>
      </c>
    </row>
    <row r="60" spans="1:10">
      <c r="A60">
        <v>6.6091666666666669</v>
      </c>
      <c r="B60">
        <v>3295</v>
      </c>
      <c r="C60">
        <f t="shared" si="0"/>
        <v>2.0058168942842691E-3</v>
      </c>
      <c r="D60">
        <v>1552.04052</v>
      </c>
      <c r="F60">
        <v>1.8773360516479783E-3</v>
      </c>
      <c r="G60">
        <v>1760.52025</v>
      </c>
    </row>
    <row r="61" spans="1:10">
      <c r="A61">
        <v>7.0616666666666665</v>
      </c>
      <c r="B61">
        <v>3563</v>
      </c>
      <c r="C61">
        <f t="shared" si="0"/>
        <v>1.9819440546356066E-3</v>
      </c>
      <c r="D61">
        <v>1531.3654670000001</v>
      </c>
      <c r="F61">
        <v>1.9437302215189875E-3</v>
      </c>
      <c r="G61">
        <v>859.42695419999995</v>
      </c>
    </row>
    <row r="62" spans="1:10">
      <c r="A62">
        <v>7.0616666666666665</v>
      </c>
      <c r="B62">
        <v>3563</v>
      </c>
      <c r="C62">
        <f t="shared" si="0"/>
        <v>1.9819440546356066E-3</v>
      </c>
      <c r="D62">
        <v>1524.4737829999999</v>
      </c>
      <c r="F62">
        <v>1.9815546772068509E-3</v>
      </c>
      <c r="G62">
        <v>1792.9920810000001</v>
      </c>
    </row>
    <row r="63" spans="1:10">
      <c r="A63">
        <v>7.0616666666666665</v>
      </c>
      <c r="B63">
        <v>3563</v>
      </c>
      <c r="C63">
        <f t="shared" si="0"/>
        <v>1.9819440546356066E-3</v>
      </c>
      <c r="D63">
        <v>1524.4737829999999</v>
      </c>
      <c r="F63">
        <v>2.0154466745375835E-3</v>
      </c>
      <c r="G63">
        <v>1240.9709620000001</v>
      </c>
    </row>
    <row r="64" spans="1:10">
      <c r="A64">
        <v>7.0616666666666665</v>
      </c>
      <c r="B64">
        <v>3563</v>
      </c>
      <c r="C64">
        <f t="shared" si="0"/>
        <v>1.9819440546356066E-3</v>
      </c>
      <c r="D64">
        <v>1510.6904139999999</v>
      </c>
      <c r="F64">
        <v>2.0870076425631981E-3</v>
      </c>
      <c r="G64">
        <v>1257.206878</v>
      </c>
    </row>
    <row r="65" spans="1:10">
      <c r="A65">
        <v>7.0616666666666665</v>
      </c>
      <c r="B65">
        <v>3563</v>
      </c>
      <c r="C65">
        <f t="shared" si="0"/>
        <v>1.9819440546356066E-3</v>
      </c>
      <c r="D65">
        <v>1469.3403080000001</v>
      </c>
      <c r="F65">
        <v>2.0663917657588542E-3</v>
      </c>
      <c r="G65">
        <v>624.00618320000001</v>
      </c>
    </row>
    <row r="66" spans="1:10">
      <c r="A66">
        <v>7.0616666666666665</v>
      </c>
      <c r="B66">
        <v>3563</v>
      </c>
      <c r="C66">
        <f t="shared" si="0"/>
        <v>1.9819440546356066E-3</v>
      </c>
      <c r="D66">
        <v>1414.2068340000001</v>
      </c>
    </row>
    <row r="67" spans="1:10" ht="21" thickBot="1">
      <c r="A67">
        <v>7.0616666666666665</v>
      </c>
      <c r="B67">
        <v>3563</v>
      </c>
      <c r="C67">
        <f t="shared" si="0"/>
        <v>1.9819440546356066E-3</v>
      </c>
      <c r="D67">
        <v>1352.181675</v>
      </c>
    </row>
    <row r="68" spans="1:10">
      <c r="A68">
        <v>7.0616666666666665</v>
      </c>
      <c r="B68">
        <v>3563</v>
      </c>
      <c r="C68">
        <f t="shared" si="0"/>
        <v>1.9819440546356066E-3</v>
      </c>
      <c r="D68">
        <v>1310.8315689999999</v>
      </c>
      <c r="F68">
        <v>2.0058168942842691E-3</v>
      </c>
      <c r="G68">
        <v>1539.9800722499997</v>
      </c>
      <c r="H68" s="5"/>
      <c r="I68" s="5" t="s">
        <v>29</v>
      </c>
      <c r="J68" s="5" t="s">
        <v>30</v>
      </c>
    </row>
    <row r="69" spans="1:10">
      <c r="A69">
        <v>7.0616666666666665</v>
      </c>
      <c r="B69">
        <v>3563</v>
      </c>
      <c r="C69">
        <f t="shared" si="0"/>
        <v>1.9819440546356066E-3</v>
      </c>
      <c r="D69">
        <v>1221.239673</v>
      </c>
      <c r="F69">
        <v>1.9819440546356066E-3</v>
      </c>
      <c r="G69">
        <v>1376.3025700000001</v>
      </c>
      <c r="H69" s="3" t="s">
        <v>29</v>
      </c>
      <c r="I69" s="3">
        <v>1</v>
      </c>
      <c r="J69" s="3"/>
    </row>
    <row r="70" spans="1:10" ht="21" thickBot="1">
      <c r="A70">
        <v>7.0616666666666665</v>
      </c>
      <c r="B70">
        <v>3563</v>
      </c>
      <c r="C70">
        <f t="shared" si="0"/>
        <v>1.9819440546356066E-3</v>
      </c>
      <c r="D70">
        <v>1200.5646200000001</v>
      </c>
      <c r="F70">
        <v>1.9624341322454527E-3</v>
      </c>
      <c r="G70">
        <v>1318.2975601666665</v>
      </c>
      <c r="H70" s="4" t="s">
        <v>30</v>
      </c>
      <c r="I70" s="4">
        <v>-0.43330930014599606</v>
      </c>
      <c r="J70" s="4">
        <v>1</v>
      </c>
    </row>
    <row r="71" spans="1:10">
      <c r="A71">
        <v>7.0616666666666665</v>
      </c>
      <c r="B71">
        <v>3563</v>
      </c>
      <c r="C71">
        <f t="shared" si="0"/>
        <v>1.9819440546356066E-3</v>
      </c>
      <c r="D71">
        <v>1228.131357</v>
      </c>
      <c r="F71">
        <v>1.9743977070261058E-3</v>
      </c>
      <c r="G71">
        <v>1641</v>
      </c>
    </row>
    <row r="72" spans="1:10">
      <c r="A72">
        <v>7.0616666666666665</v>
      </c>
      <c r="B72">
        <v>3563</v>
      </c>
      <c r="C72">
        <f t="shared" si="0"/>
        <v>1.9819440546356066E-3</v>
      </c>
      <c r="D72">
        <v>1228.131357</v>
      </c>
      <c r="F72">
        <v>1.8886384774987478E-3</v>
      </c>
      <c r="G72">
        <v>1093</v>
      </c>
    </row>
    <row r="73" spans="1:10">
      <c r="A73">
        <v>7.6966666666666663</v>
      </c>
      <c r="B73">
        <v>3922</v>
      </c>
      <c r="C73">
        <f t="shared" si="0"/>
        <v>1.9624341322454527E-3</v>
      </c>
      <c r="D73">
        <v>1235.0230409999999</v>
      </c>
      <c r="F73">
        <v>1.6685977108349132E-3</v>
      </c>
      <c r="G73">
        <v>1486</v>
      </c>
    </row>
    <row r="74" spans="1:10">
      <c r="A74">
        <v>7.6966666666666663</v>
      </c>
      <c r="B74">
        <v>3922</v>
      </c>
      <c r="C74">
        <f t="shared" si="0"/>
        <v>1.9624341322454527E-3</v>
      </c>
      <c r="D74">
        <v>1255.6980940000001</v>
      </c>
      <c r="F74">
        <v>1.8773360516479783E-3</v>
      </c>
      <c r="G74">
        <v>1447</v>
      </c>
    </row>
    <row r="75" spans="1:10">
      <c r="A75">
        <v>7.6966666666666663</v>
      </c>
      <c r="B75">
        <v>3922</v>
      </c>
      <c r="C75">
        <f t="shared" si="0"/>
        <v>1.9624341322454527E-3</v>
      </c>
      <c r="D75">
        <v>1276.373147</v>
      </c>
      <c r="F75">
        <v>1.9437302215189875E-3</v>
      </c>
      <c r="G75">
        <v>970</v>
      </c>
    </row>
    <row r="76" spans="1:10">
      <c r="A76">
        <v>7.6966666666666663</v>
      </c>
      <c r="B76">
        <v>3922</v>
      </c>
      <c r="C76">
        <f t="shared" si="0"/>
        <v>1.9624341322454527E-3</v>
      </c>
      <c r="D76">
        <v>1303.939885</v>
      </c>
      <c r="F76">
        <v>1.9815546772068509E-3</v>
      </c>
      <c r="G76">
        <v>1304</v>
      </c>
    </row>
    <row r="77" spans="1:10">
      <c r="A77">
        <v>7.6966666666666663</v>
      </c>
      <c r="B77">
        <v>3922</v>
      </c>
      <c r="C77">
        <f t="shared" si="0"/>
        <v>1.9624341322454527E-3</v>
      </c>
      <c r="D77">
        <v>1310.8315689999999</v>
      </c>
      <c r="F77">
        <v>2.0154466745375835E-3</v>
      </c>
      <c r="G77">
        <v>1246</v>
      </c>
    </row>
    <row r="78" spans="1:10">
      <c r="A78">
        <v>7.6966666666666663</v>
      </c>
      <c r="B78">
        <v>3922</v>
      </c>
      <c r="C78">
        <f t="shared" si="0"/>
        <v>1.9624341322454527E-3</v>
      </c>
      <c r="D78">
        <v>1290.156516</v>
      </c>
      <c r="F78">
        <v>2.0870076425631981E-3</v>
      </c>
      <c r="G78">
        <v>953</v>
      </c>
    </row>
    <row r="79" spans="1:10">
      <c r="A79">
        <v>7.6966666666666663</v>
      </c>
      <c r="B79">
        <v>3922</v>
      </c>
      <c r="C79">
        <f t="shared" si="0"/>
        <v>1.9624341322454527E-3</v>
      </c>
      <c r="D79">
        <v>1290.156516</v>
      </c>
      <c r="F79">
        <v>2.0663917657588542E-3</v>
      </c>
      <c r="G79">
        <v>457</v>
      </c>
    </row>
    <row r="80" spans="1:10" ht="21" thickBot="1">
      <c r="A80">
        <v>7.6966666666666663</v>
      </c>
      <c r="B80">
        <v>3922</v>
      </c>
      <c r="C80">
        <f t="shared" si="0"/>
        <v>1.9624341322454527E-3</v>
      </c>
      <c r="D80">
        <v>1317.7232530000001</v>
      </c>
    </row>
    <row r="81" spans="1:13">
      <c r="A81">
        <v>7.6966666666666663</v>
      </c>
      <c r="B81">
        <v>3922</v>
      </c>
      <c r="C81">
        <f t="shared" si="0"/>
        <v>1.9624341322454527E-3</v>
      </c>
      <c r="D81">
        <v>1352.181675</v>
      </c>
      <c r="F81">
        <v>2.0058168942842691E-3</v>
      </c>
      <c r="G81">
        <v>1531.3654670000001</v>
      </c>
      <c r="H81" s="5"/>
      <c r="I81" s="5" t="s">
        <v>29</v>
      </c>
      <c r="J81" s="5" t="s">
        <v>30</v>
      </c>
    </row>
    <row r="82" spans="1:13">
      <c r="A82">
        <v>7.6966666666666663</v>
      </c>
      <c r="B82">
        <v>3922</v>
      </c>
      <c r="C82">
        <f t="shared" si="0"/>
        <v>1.9624341322454527E-3</v>
      </c>
      <c r="D82">
        <v>1359.073359</v>
      </c>
      <c r="F82">
        <v>1.9819440546356066E-3</v>
      </c>
      <c r="G82">
        <v>1235.0230409999999</v>
      </c>
      <c r="H82" s="3" t="s">
        <v>29</v>
      </c>
      <c r="I82" s="3">
        <v>1</v>
      </c>
      <c r="J82" s="3"/>
    </row>
    <row r="83" spans="1:13" ht="21" thickBot="1">
      <c r="A83">
        <v>7.6966666666666663</v>
      </c>
      <c r="B83">
        <v>3922</v>
      </c>
      <c r="C83">
        <f t="shared" si="0"/>
        <v>1.9624341322454527E-3</v>
      </c>
      <c r="D83">
        <v>1393.5317809999999</v>
      </c>
      <c r="F83">
        <v>1.9624341322454527E-3</v>
      </c>
      <c r="G83">
        <v>1490.015361</v>
      </c>
      <c r="H83" s="4" t="s">
        <v>30</v>
      </c>
      <c r="I83" s="4">
        <v>-0.46806938125135555</v>
      </c>
      <c r="J83" s="4">
        <v>1</v>
      </c>
    </row>
    <row r="84" spans="1:13">
      <c r="A84">
        <v>7.6966666666666663</v>
      </c>
      <c r="B84">
        <v>3922</v>
      </c>
      <c r="C84">
        <f t="shared" si="0"/>
        <v>1.9624341322454527E-3</v>
      </c>
      <c r="D84">
        <v>1434.8818859999999</v>
      </c>
      <c r="F84">
        <v>1.9743977070261058E-3</v>
      </c>
      <c r="G84">
        <v>1572.7155729999999</v>
      </c>
    </row>
    <row r="85" spans="1:13">
      <c r="A85">
        <v>8.4958333333333336</v>
      </c>
      <c r="B85">
        <v>4303</v>
      </c>
      <c r="C85">
        <f t="shared" si="0"/>
        <v>1.9743977070261058E-3</v>
      </c>
      <c r="D85">
        <v>1490.015361</v>
      </c>
      <c r="F85">
        <v>1.8886384774987478E-3</v>
      </c>
      <c r="G85">
        <v>890.43882589999998</v>
      </c>
      <c r="H85" t="s">
        <v>4</v>
      </c>
    </row>
    <row r="86" spans="1:13" ht="21" thickBot="1">
      <c r="A86">
        <v>8.4958333333333336</v>
      </c>
      <c r="B86">
        <v>4303</v>
      </c>
      <c r="C86">
        <f t="shared" si="0"/>
        <v>1.9743977070261058E-3</v>
      </c>
      <c r="D86">
        <v>1593.3906260000001</v>
      </c>
      <c r="F86">
        <v>1.6685977108349132E-3</v>
      </c>
      <c r="G86">
        <v>1760.52025</v>
      </c>
    </row>
    <row r="87" spans="1:13">
      <c r="A87">
        <v>8.4958333333333336</v>
      </c>
      <c r="B87">
        <v>4303</v>
      </c>
      <c r="C87">
        <f t="shared" si="0"/>
        <v>1.9743977070261058E-3</v>
      </c>
      <c r="D87">
        <v>1641.6324159999999</v>
      </c>
      <c r="F87">
        <v>1.8773360516479783E-3</v>
      </c>
      <c r="G87">
        <v>859.42695419999995</v>
      </c>
      <c r="H87" s="6" t="s">
        <v>5</v>
      </c>
      <c r="I87" s="6"/>
    </row>
    <row r="88" spans="1:13">
      <c r="A88">
        <v>8.4958333333333336</v>
      </c>
      <c r="B88">
        <v>4303</v>
      </c>
      <c r="C88">
        <f t="shared" si="0"/>
        <v>1.9743977070261058E-3</v>
      </c>
      <c r="D88">
        <v>1669.199153</v>
      </c>
      <c r="F88">
        <v>1.9437302215189875E-3</v>
      </c>
      <c r="G88">
        <v>1792.9920810000001</v>
      </c>
      <c r="H88" s="3" t="s">
        <v>6</v>
      </c>
      <c r="I88" s="3">
        <v>0.4680693812513555</v>
      </c>
    </row>
    <row r="89" spans="1:13">
      <c r="A89">
        <v>8.4958333333333336</v>
      </c>
      <c r="B89">
        <v>4303</v>
      </c>
      <c r="C89">
        <f t="shared" si="0"/>
        <v>1.9743977070261058E-3</v>
      </c>
      <c r="D89">
        <v>1689.874206</v>
      </c>
      <c r="F89">
        <v>1.9815546772068509E-3</v>
      </c>
      <c r="G89">
        <v>1240.9709620000001</v>
      </c>
      <c r="H89" s="3" t="s">
        <v>7</v>
      </c>
      <c r="I89" s="3">
        <v>0.21908894566502679</v>
      </c>
    </row>
    <row r="90" spans="1:13">
      <c r="A90">
        <v>8.4958333333333336</v>
      </c>
      <c r="B90">
        <v>4303</v>
      </c>
      <c r="C90">
        <f t="shared" si="0"/>
        <v>1.9743977070261058E-3</v>
      </c>
      <c r="D90">
        <v>1669.199153</v>
      </c>
      <c r="F90">
        <v>2.0154466745375835E-3</v>
      </c>
      <c r="G90">
        <v>1257.206878</v>
      </c>
      <c r="H90" s="3" t="s">
        <v>8</v>
      </c>
      <c r="I90" s="3">
        <v>0.14099784023152945</v>
      </c>
    </row>
    <row r="91" spans="1:13">
      <c r="A91">
        <v>8.4958333333333336</v>
      </c>
      <c r="B91">
        <v>4303</v>
      </c>
      <c r="C91">
        <f t="shared" si="0"/>
        <v>1.9743977070261058E-3</v>
      </c>
      <c r="D91">
        <v>1682.982522</v>
      </c>
      <c r="F91">
        <v>2.0870076425631981E-3</v>
      </c>
      <c r="G91">
        <v>624.00618320000001</v>
      </c>
      <c r="H91" s="3" t="s">
        <v>9</v>
      </c>
      <c r="I91" s="3">
        <v>390.27271086316239</v>
      </c>
    </row>
    <row r="92" spans="1:13" ht="21" thickBot="1">
      <c r="A92">
        <v>8.4958333333333336</v>
      </c>
      <c r="B92">
        <v>4303</v>
      </c>
      <c r="C92">
        <f t="shared" si="0"/>
        <v>1.9743977070261058E-3</v>
      </c>
      <c r="D92">
        <v>1751.899365</v>
      </c>
      <c r="F92">
        <v>2.0663917657588542E-3</v>
      </c>
      <c r="G92">
        <v>555.00354340000001</v>
      </c>
      <c r="H92" s="4" t="s">
        <v>10</v>
      </c>
      <c r="I92" s="4">
        <v>12</v>
      </c>
    </row>
    <row r="93" spans="1:13">
      <c r="A93">
        <v>8.4958333333333336</v>
      </c>
      <c r="B93">
        <v>4303</v>
      </c>
      <c r="C93">
        <f t="shared" si="0"/>
        <v>1.9743977070261058E-3</v>
      </c>
      <c r="D93">
        <v>1710.5492589999999</v>
      </c>
    </row>
    <row r="94" spans="1:13" ht="21" thickBot="1">
      <c r="A94">
        <v>8.4958333333333336</v>
      </c>
      <c r="B94">
        <v>4303</v>
      </c>
      <c r="C94">
        <f t="shared" si="0"/>
        <v>1.9743977070261058E-3</v>
      </c>
      <c r="D94">
        <v>1607.173994</v>
      </c>
      <c r="H94" t="s">
        <v>11</v>
      </c>
    </row>
    <row r="95" spans="1:13">
      <c r="A95">
        <v>8.4958333333333336</v>
      </c>
      <c r="B95">
        <v>4303</v>
      </c>
      <c r="C95">
        <f t="shared" si="0"/>
        <v>1.9743977070261058E-3</v>
      </c>
      <c r="D95">
        <v>1593.3906260000001</v>
      </c>
      <c r="H95" s="5"/>
      <c r="I95" s="5" t="s">
        <v>16</v>
      </c>
      <c r="J95" s="5" t="s">
        <v>17</v>
      </c>
      <c r="K95" s="5" t="s">
        <v>18</v>
      </c>
      <c r="L95" s="5" t="s">
        <v>19</v>
      </c>
      <c r="M95" s="5" t="s">
        <v>20</v>
      </c>
    </row>
    <row r="96" spans="1:13">
      <c r="A96">
        <v>8.4958333333333336</v>
      </c>
      <c r="B96">
        <v>4303</v>
      </c>
      <c r="C96">
        <f t="shared" si="0"/>
        <v>1.9743977070261058E-3</v>
      </c>
      <c r="D96">
        <v>1593.3906260000001</v>
      </c>
      <c r="H96" s="3" t="s">
        <v>12</v>
      </c>
      <c r="I96" s="3">
        <v>1</v>
      </c>
      <c r="J96" s="3">
        <v>427322.01233411115</v>
      </c>
      <c r="K96" s="3">
        <v>427322.01233411115</v>
      </c>
      <c r="L96" s="3">
        <v>2.8055556961170662</v>
      </c>
      <c r="M96" s="3">
        <v>0.12487721615312802</v>
      </c>
    </row>
    <row r="97" spans="1:16">
      <c r="A97">
        <v>8.7991666666666664</v>
      </c>
      <c r="B97">
        <v>4659</v>
      </c>
      <c r="C97">
        <f t="shared" si="0"/>
        <v>1.8886384774987478E-3</v>
      </c>
      <c r="D97">
        <v>1572.7155729999999</v>
      </c>
      <c r="H97" s="3" t="s">
        <v>13</v>
      </c>
      <c r="I97" s="3">
        <v>10</v>
      </c>
      <c r="J97" s="3">
        <v>1523127.8884448155</v>
      </c>
      <c r="K97" s="3">
        <v>152312.78884448155</v>
      </c>
      <c r="L97" s="3"/>
      <c r="M97" s="3"/>
    </row>
    <row r="98" spans="1:16" ht="21" thickBot="1">
      <c r="A98">
        <v>8.7991666666666664</v>
      </c>
      <c r="B98">
        <v>4659</v>
      </c>
      <c r="C98">
        <f t="shared" si="0"/>
        <v>1.8886384774987478E-3</v>
      </c>
      <c r="D98">
        <v>1517.5820980000001</v>
      </c>
      <c r="H98" s="4" t="s">
        <v>14</v>
      </c>
      <c r="I98" s="4">
        <v>11</v>
      </c>
      <c r="J98" s="4">
        <v>1950449.9007789267</v>
      </c>
      <c r="K98" s="4"/>
      <c r="L98" s="4"/>
      <c r="M98" s="4"/>
    </row>
    <row r="99" spans="1:16" ht="21" thickBot="1">
      <c r="A99">
        <v>8.7991666666666664</v>
      </c>
      <c r="B99">
        <v>4659</v>
      </c>
      <c r="C99">
        <f t="shared" si="0"/>
        <v>1.8886384774987478E-3</v>
      </c>
      <c r="D99">
        <v>1490.015361</v>
      </c>
    </row>
    <row r="100" spans="1:16">
      <c r="A100">
        <v>8.7991666666666664</v>
      </c>
      <c r="B100">
        <v>4659</v>
      </c>
      <c r="C100">
        <f t="shared" si="0"/>
        <v>1.8886384774987478E-3</v>
      </c>
      <c r="D100">
        <v>1400.4234650000001</v>
      </c>
      <c r="H100" s="5"/>
      <c r="I100" s="5" t="s">
        <v>21</v>
      </c>
      <c r="J100" s="5" t="s">
        <v>9</v>
      </c>
      <c r="K100" s="5" t="s">
        <v>22</v>
      </c>
      <c r="L100" s="5" t="s">
        <v>23</v>
      </c>
      <c r="M100" s="5" t="s">
        <v>24</v>
      </c>
      <c r="N100" s="5" t="s">
        <v>25</v>
      </c>
      <c r="O100" s="5" t="s">
        <v>26</v>
      </c>
      <c r="P100" s="5" t="s">
        <v>27</v>
      </c>
    </row>
    <row r="101" spans="1:16">
      <c r="A101">
        <v>8.7991666666666664</v>
      </c>
      <c r="B101">
        <v>4659</v>
      </c>
      <c r="C101">
        <f t="shared" si="0"/>
        <v>1.8886384774987478E-3</v>
      </c>
      <c r="D101">
        <v>1207.456304</v>
      </c>
      <c r="H101" s="3" t="s">
        <v>15</v>
      </c>
      <c r="I101" s="3">
        <v>4770.5698166412567</v>
      </c>
      <c r="J101" s="3">
        <v>2114.3309343904207</v>
      </c>
      <c r="K101" s="3">
        <v>2.2563023314118289</v>
      </c>
      <c r="L101" s="3">
        <v>4.7666882698363264E-2</v>
      </c>
      <c r="M101" s="3">
        <v>59.546915769517909</v>
      </c>
      <c r="N101" s="3">
        <v>9481.5927175129946</v>
      </c>
      <c r="O101" s="3">
        <v>59.546915769517909</v>
      </c>
      <c r="P101" s="3">
        <v>9481.5927175129946</v>
      </c>
    </row>
    <row r="102" spans="1:16" ht="21" thickBot="1">
      <c r="A102">
        <v>8.7991666666666664</v>
      </c>
      <c r="B102">
        <v>4659</v>
      </c>
      <c r="C102">
        <f t="shared" si="0"/>
        <v>1.8886384774987478E-3</v>
      </c>
      <c r="D102">
        <v>1042.055881</v>
      </c>
      <c r="H102" s="4" t="s">
        <v>28</v>
      </c>
      <c r="I102" s="4">
        <v>-1809432.357069883</v>
      </c>
      <c r="J102" s="4">
        <v>1080271.4660109009</v>
      </c>
      <c r="K102" s="4">
        <v>-1.6749793121459937</v>
      </c>
      <c r="L102" s="4">
        <v>0.12487721615312802</v>
      </c>
      <c r="M102" s="4">
        <v>-4216427.1811809409</v>
      </c>
      <c r="N102" s="4">
        <v>597562.46704117535</v>
      </c>
      <c r="O102" s="4">
        <v>-4216427.1811809409</v>
      </c>
      <c r="P102" s="4">
        <v>597562.46704117535</v>
      </c>
    </row>
    <row r="103" spans="1:16">
      <c r="A103">
        <v>8.7991666666666664</v>
      </c>
      <c r="B103">
        <v>4659</v>
      </c>
      <c r="C103">
        <f t="shared" si="0"/>
        <v>1.8886384774987478E-3</v>
      </c>
      <c r="D103">
        <v>876.65545729999997</v>
      </c>
    </row>
    <row r="104" spans="1:16">
      <c r="A104">
        <v>8.7991666666666664</v>
      </c>
      <c r="B104">
        <v>4659</v>
      </c>
      <c r="C104">
        <f t="shared" si="0"/>
        <v>1.8886384774987478E-3</v>
      </c>
      <c r="D104">
        <v>821.52198280000005</v>
      </c>
    </row>
    <row r="105" spans="1:16">
      <c r="A105">
        <v>8.7991666666666664</v>
      </c>
      <c r="B105">
        <v>4659</v>
      </c>
      <c r="C105">
        <f t="shared" si="0"/>
        <v>1.8886384774987478E-3</v>
      </c>
      <c r="D105">
        <v>780.17187690000003</v>
      </c>
    </row>
    <row r="106" spans="1:16">
      <c r="A106">
        <v>8.7991666666666664</v>
      </c>
      <c r="B106">
        <v>4659</v>
      </c>
      <c r="C106">
        <f t="shared" si="0"/>
        <v>1.8886384774987478E-3</v>
      </c>
      <c r="D106">
        <v>807.73861420000003</v>
      </c>
    </row>
    <row r="107" spans="1:16">
      <c r="A107">
        <v>8.7991666666666664</v>
      </c>
      <c r="B107">
        <v>4659</v>
      </c>
      <c r="C107">
        <f t="shared" si="0"/>
        <v>1.8886384774987478E-3</v>
      </c>
      <c r="D107">
        <v>807.73861420000003</v>
      </c>
    </row>
    <row r="108" spans="1:16">
      <c r="A108">
        <v>8.7991666666666664</v>
      </c>
      <c r="B108">
        <v>4659</v>
      </c>
      <c r="C108">
        <f t="shared" si="0"/>
        <v>1.8886384774987478E-3</v>
      </c>
      <c r="D108">
        <v>793.95524560000001</v>
      </c>
    </row>
    <row r="109" spans="1:16">
      <c r="A109">
        <v>7.9208333333333334</v>
      </c>
      <c r="B109">
        <v>4747</v>
      </c>
      <c r="C109">
        <f t="shared" si="0"/>
        <v>1.6685977108349132E-3</v>
      </c>
      <c r="D109">
        <v>890.43882589999998</v>
      </c>
    </row>
    <row r="110" spans="1:16">
      <c r="A110">
        <v>7.9208333333333334</v>
      </c>
      <c r="B110">
        <v>4747</v>
      </c>
      <c r="C110">
        <f t="shared" si="0"/>
        <v>1.6685977108349132E-3</v>
      </c>
      <c r="D110">
        <v>1014.489144</v>
      </c>
    </row>
    <row r="111" spans="1:16">
      <c r="A111">
        <v>7.9208333333333334</v>
      </c>
      <c r="B111">
        <v>4747</v>
      </c>
      <c r="C111">
        <f t="shared" si="0"/>
        <v>1.6685977108349132E-3</v>
      </c>
      <c r="D111">
        <v>1228.131357</v>
      </c>
    </row>
    <row r="112" spans="1:16">
      <c r="A112">
        <v>7.9208333333333334</v>
      </c>
      <c r="B112">
        <v>4747</v>
      </c>
      <c r="C112">
        <f t="shared" si="0"/>
        <v>1.6685977108349132E-3</v>
      </c>
      <c r="D112">
        <v>1310.8315689999999</v>
      </c>
    </row>
    <row r="113" spans="1:4">
      <c r="A113">
        <v>7.9208333333333334</v>
      </c>
      <c r="B113">
        <v>4747</v>
      </c>
      <c r="C113">
        <f t="shared" si="0"/>
        <v>1.6685977108349132E-3</v>
      </c>
      <c r="D113">
        <v>1365.9650429999999</v>
      </c>
    </row>
    <row r="114" spans="1:4">
      <c r="A114">
        <v>7.9208333333333334</v>
      </c>
      <c r="B114">
        <v>4747</v>
      </c>
      <c r="C114">
        <f t="shared" ref="C114:C177" si="1">A114/B114</f>
        <v>1.6685977108349132E-3</v>
      </c>
      <c r="D114">
        <v>1421.098518</v>
      </c>
    </row>
    <row r="115" spans="1:4">
      <c r="A115">
        <v>7.9208333333333334</v>
      </c>
      <c r="B115">
        <v>4747</v>
      </c>
      <c r="C115">
        <f t="shared" si="1"/>
        <v>1.6685977108349132E-3</v>
      </c>
      <c r="D115">
        <v>1538.257151</v>
      </c>
    </row>
    <row r="116" spans="1:4">
      <c r="A116">
        <v>7.9208333333333334</v>
      </c>
      <c r="B116">
        <v>4747</v>
      </c>
      <c r="C116">
        <f t="shared" si="1"/>
        <v>1.6685977108349132E-3</v>
      </c>
      <c r="D116">
        <v>1772.5744179999999</v>
      </c>
    </row>
    <row r="117" spans="1:4">
      <c r="A117">
        <v>7.9208333333333334</v>
      </c>
      <c r="B117">
        <v>4747</v>
      </c>
      <c r="C117">
        <f t="shared" si="1"/>
        <v>1.6685977108349132E-3</v>
      </c>
      <c r="D117">
        <v>1862.1663140000001</v>
      </c>
    </row>
    <row r="118" spans="1:4">
      <c r="A118">
        <v>7.9208333333333334</v>
      </c>
      <c r="B118">
        <v>4747</v>
      </c>
      <c r="C118">
        <f t="shared" si="1"/>
        <v>1.6685977108349132E-3</v>
      </c>
      <c r="D118">
        <v>1813.924524</v>
      </c>
    </row>
    <row r="119" spans="1:4">
      <c r="A119">
        <v>7.9208333333333334</v>
      </c>
      <c r="B119">
        <v>4747</v>
      </c>
      <c r="C119">
        <f t="shared" si="1"/>
        <v>1.6685977108349132E-3</v>
      </c>
      <c r="D119">
        <v>1758.7910489999999</v>
      </c>
    </row>
    <row r="120" spans="1:4">
      <c r="A120">
        <v>7.9208333333333334</v>
      </c>
      <c r="B120">
        <v>4747</v>
      </c>
      <c r="C120">
        <f t="shared" si="1"/>
        <v>1.6685977108349132E-3</v>
      </c>
      <c r="D120">
        <v>1866.0536990000001</v>
      </c>
    </row>
    <row r="121" spans="1:4">
      <c r="A121">
        <v>9.2083333333333339</v>
      </c>
      <c r="B121">
        <v>4905</v>
      </c>
      <c r="C121">
        <f t="shared" si="1"/>
        <v>1.8773360516479783E-3</v>
      </c>
      <c r="D121">
        <v>1760.52025</v>
      </c>
    </row>
    <row r="122" spans="1:4">
      <c r="A122">
        <v>9.2083333333333339</v>
      </c>
      <c r="B122">
        <v>4905</v>
      </c>
      <c r="C122">
        <f t="shared" si="1"/>
        <v>1.8773360516479783E-3</v>
      </c>
      <c r="D122">
        <v>1683.3996529999999</v>
      </c>
    </row>
    <row r="123" spans="1:4">
      <c r="A123">
        <v>9.2083333333333339</v>
      </c>
      <c r="B123">
        <v>4905</v>
      </c>
      <c r="C123">
        <f t="shared" si="1"/>
        <v>1.8773360516479783E-3</v>
      </c>
      <c r="D123">
        <v>1719.930462</v>
      </c>
    </row>
    <row r="124" spans="1:4">
      <c r="A124">
        <v>9.2083333333333339</v>
      </c>
      <c r="B124">
        <v>4905</v>
      </c>
      <c r="C124">
        <f t="shared" si="1"/>
        <v>1.8773360516479783E-3</v>
      </c>
      <c r="D124">
        <v>1748.343314</v>
      </c>
    </row>
    <row r="125" spans="1:4">
      <c r="A125">
        <v>9.2083333333333339</v>
      </c>
      <c r="B125">
        <v>4905</v>
      </c>
      <c r="C125">
        <f t="shared" si="1"/>
        <v>1.8773360516479783E-3</v>
      </c>
      <c r="D125">
        <v>1752.4022930000001</v>
      </c>
    </row>
    <row r="126" spans="1:4">
      <c r="A126">
        <v>9.2083333333333339</v>
      </c>
      <c r="B126">
        <v>4905</v>
      </c>
      <c r="C126">
        <f t="shared" si="1"/>
        <v>1.8773360516479783E-3</v>
      </c>
      <c r="D126">
        <v>1569.7482460000001</v>
      </c>
    </row>
    <row r="127" spans="1:4">
      <c r="A127">
        <v>9.2083333333333339</v>
      </c>
      <c r="B127">
        <v>4905</v>
      </c>
      <c r="C127">
        <f t="shared" si="1"/>
        <v>1.8773360516479783E-3</v>
      </c>
      <c r="D127">
        <v>1399.2711360000001</v>
      </c>
    </row>
    <row r="128" spans="1:4">
      <c r="A128">
        <v>9.2083333333333339</v>
      </c>
      <c r="B128">
        <v>4905</v>
      </c>
      <c r="C128">
        <f t="shared" si="1"/>
        <v>1.8773360516479783E-3</v>
      </c>
      <c r="D128">
        <v>1305.9146229999999</v>
      </c>
    </row>
    <row r="129" spans="1:4">
      <c r="A129">
        <v>9.2083333333333339</v>
      </c>
      <c r="B129">
        <v>4905</v>
      </c>
      <c r="C129">
        <f t="shared" si="1"/>
        <v>1.8773360516479783E-3</v>
      </c>
      <c r="D129">
        <v>1289.6787079999999</v>
      </c>
    </row>
    <row r="130" spans="1:4">
      <c r="A130">
        <v>9.2083333333333339</v>
      </c>
      <c r="B130">
        <v>4905</v>
      </c>
      <c r="C130">
        <f t="shared" si="1"/>
        <v>1.8773360516479783E-3</v>
      </c>
      <c r="D130">
        <v>1200.3811740000001</v>
      </c>
    </row>
    <row r="131" spans="1:4">
      <c r="A131">
        <v>9.2083333333333339</v>
      </c>
      <c r="B131">
        <v>4905</v>
      </c>
      <c r="C131">
        <f t="shared" si="1"/>
        <v>1.8773360516479783E-3</v>
      </c>
      <c r="D131">
        <v>1017.727128</v>
      </c>
    </row>
    <row r="132" spans="1:4">
      <c r="A132">
        <v>9.2083333333333339</v>
      </c>
      <c r="B132">
        <v>4905</v>
      </c>
      <c r="C132">
        <f t="shared" si="1"/>
        <v>1.8773360516479783E-3</v>
      </c>
      <c r="D132">
        <v>924.37061519999997</v>
      </c>
    </row>
    <row r="133" spans="1:4">
      <c r="A133">
        <v>9.8275000000000006</v>
      </c>
      <c r="B133">
        <v>5056</v>
      </c>
      <c r="C133">
        <f t="shared" si="1"/>
        <v>1.9437302215189875E-3</v>
      </c>
      <c r="D133">
        <v>859.42695419999995</v>
      </c>
    </row>
    <row r="134" spans="1:4">
      <c r="A134">
        <v>9.8275000000000006</v>
      </c>
      <c r="B134">
        <v>5056</v>
      </c>
      <c r="C134">
        <f t="shared" si="1"/>
        <v>1.9437302215189875E-3</v>
      </c>
      <c r="D134">
        <v>806.66022959999998</v>
      </c>
    </row>
    <row r="135" spans="1:4">
      <c r="A135">
        <v>9.8275000000000006</v>
      </c>
      <c r="B135">
        <v>5056</v>
      </c>
      <c r="C135">
        <f t="shared" si="1"/>
        <v>1.9437302215189875E-3</v>
      </c>
      <c r="D135">
        <v>802.6012508</v>
      </c>
    </row>
    <row r="136" spans="1:4">
      <c r="A136">
        <v>9.8275000000000006</v>
      </c>
      <c r="B136">
        <v>5056</v>
      </c>
      <c r="C136">
        <f t="shared" si="1"/>
        <v>1.9437302215189875E-3</v>
      </c>
      <c r="D136">
        <v>782.3063568</v>
      </c>
    </row>
    <row r="137" spans="1:4">
      <c r="A137">
        <v>9.8275000000000006</v>
      </c>
      <c r="B137">
        <v>5056</v>
      </c>
      <c r="C137">
        <f t="shared" si="1"/>
        <v>1.9437302215189875E-3</v>
      </c>
      <c r="D137">
        <v>693.00882290000004</v>
      </c>
    </row>
    <row r="138" spans="1:4">
      <c r="A138">
        <v>9.8275000000000006</v>
      </c>
      <c r="B138">
        <v>5056</v>
      </c>
      <c r="C138">
        <f t="shared" si="1"/>
        <v>1.9437302215189875E-3</v>
      </c>
      <c r="D138">
        <v>587.47537390000002</v>
      </c>
    </row>
    <row r="139" spans="1:4">
      <c r="A139">
        <v>9.8275000000000006</v>
      </c>
      <c r="B139">
        <v>5056</v>
      </c>
      <c r="C139">
        <f t="shared" si="1"/>
        <v>1.9437302215189875E-3</v>
      </c>
      <c r="D139">
        <v>522.5317129</v>
      </c>
    </row>
    <row r="140" spans="1:4">
      <c r="A140">
        <v>9.8275000000000006</v>
      </c>
      <c r="B140">
        <v>5056</v>
      </c>
      <c r="C140">
        <f t="shared" si="1"/>
        <v>1.9437302215189875E-3</v>
      </c>
      <c r="D140">
        <v>628.06516199999999</v>
      </c>
    </row>
    <row r="141" spans="1:4">
      <c r="A141">
        <v>9.8275000000000006</v>
      </c>
      <c r="B141">
        <v>5056</v>
      </c>
      <c r="C141">
        <f t="shared" si="1"/>
        <v>1.9437302215189875E-3</v>
      </c>
      <c r="D141">
        <v>993.37325490000001</v>
      </c>
    </row>
    <row r="142" spans="1:4">
      <c r="A142">
        <v>9.8275000000000006</v>
      </c>
      <c r="B142">
        <v>5056</v>
      </c>
      <c r="C142">
        <f t="shared" si="1"/>
        <v>1.9437302215189875E-3</v>
      </c>
      <c r="D142">
        <v>1427.683988</v>
      </c>
    </row>
    <row r="143" spans="1:4">
      <c r="A143">
        <v>9.8275000000000006</v>
      </c>
      <c r="B143">
        <v>5056</v>
      </c>
      <c r="C143">
        <f t="shared" si="1"/>
        <v>1.9437302215189875E-3</v>
      </c>
      <c r="D143">
        <v>1760.52025</v>
      </c>
    </row>
    <row r="144" spans="1:4">
      <c r="A144">
        <v>9.8275000000000006</v>
      </c>
      <c r="B144">
        <v>5056</v>
      </c>
      <c r="C144">
        <f t="shared" si="1"/>
        <v>1.9437302215189875E-3</v>
      </c>
      <c r="D144">
        <v>1780.8151439999999</v>
      </c>
    </row>
    <row r="145" spans="1:4">
      <c r="A145">
        <v>10.026666666666666</v>
      </c>
      <c r="B145">
        <v>5060</v>
      </c>
      <c r="C145">
        <f t="shared" si="1"/>
        <v>1.9815546772068509E-3</v>
      </c>
      <c r="D145">
        <v>1792.9920810000001</v>
      </c>
    </row>
    <row r="146" spans="1:4">
      <c r="A146">
        <v>10.026666666666666</v>
      </c>
      <c r="B146">
        <v>5060</v>
      </c>
      <c r="C146">
        <f t="shared" si="1"/>
        <v>1.9815546772068509E-3</v>
      </c>
      <c r="D146">
        <v>1744.2843350000001</v>
      </c>
    </row>
    <row r="147" spans="1:4">
      <c r="A147">
        <v>10.026666666666666</v>
      </c>
      <c r="B147">
        <v>5060</v>
      </c>
      <c r="C147">
        <f t="shared" si="1"/>
        <v>1.9815546772068509E-3</v>
      </c>
      <c r="D147">
        <v>1521.0405000000001</v>
      </c>
    </row>
    <row r="148" spans="1:4">
      <c r="A148">
        <v>10.026666666666666</v>
      </c>
      <c r="B148">
        <v>5060</v>
      </c>
      <c r="C148">
        <f t="shared" si="1"/>
        <v>1.9815546772068509E-3</v>
      </c>
      <c r="D148">
        <v>1318.0915600000001</v>
      </c>
    </row>
    <row r="149" spans="1:4">
      <c r="A149">
        <v>10.026666666666666</v>
      </c>
      <c r="B149">
        <v>5060</v>
      </c>
      <c r="C149">
        <f t="shared" si="1"/>
        <v>1.9815546772068509E-3</v>
      </c>
      <c r="D149">
        <v>1330.2684959999999</v>
      </c>
    </row>
    <row r="150" spans="1:4">
      <c r="A150">
        <v>10.026666666666666</v>
      </c>
      <c r="B150">
        <v>5060</v>
      </c>
      <c r="C150">
        <f t="shared" si="1"/>
        <v>1.9815546772068509E-3</v>
      </c>
      <c r="D150">
        <v>1265.3248349999999</v>
      </c>
    </row>
    <row r="151" spans="1:4">
      <c r="A151">
        <v>10.026666666666666</v>
      </c>
      <c r="B151">
        <v>5060</v>
      </c>
      <c r="C151">
        <f t="shared" si="1"/>
        <v>1.9815546772068509E-3</v>
      </c>
      <c r="D151">
        <v>1301.8556450000001</v>
      </c>
    </row>
    <row r="152" spans="1:4">
      <c r="A152">
        <v>10.026666666666666</v>
      </c>
      <c r="B152">
        <v>5060</v>
      </c>
      <c r="C152">
        <f t="shared" si="1"/>
        <v>1.9815546772068509E-3</v>
      </c>
      <c r="D152">
        <v>1318.0915600000001</v>
      </c>
    </row>
    <row r="153" spans="1:4">
      <c r="A153">
        <v>10.026666666666666</v>
      </c>
      <c r="B153">
        <v>5060</v>
      </c>
      <c r="C153">
        <f t="shared" si="1"/>
        <v>1.9815546772068509E-3</v>
      </c>
      <c r="D153">
        <v>1273.4427929999999</v>
      </c>
    </row>
    <row r="154" spans="1:4">
      <c r="A154">
        <v>10.026666666666666</v>
      </c>
      <c r="B154">
        <v>5060</v>
      </c>
      <c r="C154">
        <f t="shared" si="1"/>
        <v>1.9815546772068509E-3</v>
      </c>
      <c r="D154">
        <v>1127.3195559999999</v>
      </c>
    </row>
    <row r="155" spans="1:4">
      <c r="A155">
        <v>10.026666666666666</v>
      </c>
      <c r="B155">
        <v>5060</v>
      </c>
      <c r="C155">
        <f t="shared" si="1"/>
        <v>1.9815546772068509E-3</v>
      </c>
      <c r="D155">
        <v>871.6038906</v>
      </c>
    </row>
    <row r="156" spans="1:4">
      <c r="A156">
        <v>10.026666666666666</v>
      </c>
      <c r="B156">
        <v>5060</v>
      </c>
      <c r="C156">
        <f t="shared" si="1"/>
        <v>1.9815546772068509E-3</v>
      </c>
      <c r="D156">
        <v>790.42431439999996</v>
      </c>
    </row>
    <row r="157" spans="1:4">
      <c r="A157">
        <v>10.2425</v>
      </c>
      <c r="B157">
        <v>5082</v>
      </c>
      <c r="C157">
        <f t="shared" si="1"/>
        <v>2.0154466745375835E-3</v>
      </c>
      <c r="D157">
        <v>1240.9709620000001</v>
      </c>
    </row>
    <row r="158" spans="1:4">
      <c r="A158">
        <v>10.2425</v>
      </c>
      <c r="B158">
        <v>5082</v>
      </c>
      <c r="C158">
        <f t="shared" si="1"/>
        <v>2.0154466745375835E-3</v>
      </c>
      <c r="D158">
        <v>1330.2684959999999</v>
      </c>
    </row>
    <row r="159" spans="1:4">
      <c r="A159">
        <v>10.2425</v>
      </c>
      <c r="B159">
        <v>5082</v>
      </c>
      <c r="C159">
        <f t="shared" si="1"/>
        <v>2.0154466745375835E-3</v>
      </c>
      <c r="D159">
        <v>1269.383814</v>
      </c>
    </row>
    <row r="160" spans="1:4">
      <c r="A160">
        <v>10.2425</v>
      </c>
      <c r="B160">
        <v>5082</v>
      </c>
      <c r="C160">
        <f t="shared" si="1"/>
        <v>2.0154466745375835E-3</v>
      </c>
      <c r="D160">
        <v>1046.139979</v>
      </c>
    </row>
    <row r="161" spans="1:4">
      <c r="A161">
        <v>10.2425</v>
      </c>
      <c r="B161">
        <v>5082</v>
      </c>
      <c r="C161">
        <f t="shared" si="1"/>
        <v>2.0154466745375835E-3</v>
      </c>
      <c r="D161">
        <v>1013.668149</v>
      </c>
    </row>
    <row r="162" spans="1:4">
      <c r="A162">
        <v>10.2425</v>
      </c>
      <c r="B162">
        <v>5082</v>
      </c>
      <c r="C162">
        <f t="shared" si="1"/>
        <v>2.0154466745375835E-3</v>
      </c>
      <c r="D162">
        <v>1119.2015980000001</v>
      </c>
    </row>
    <row r="163" spans="1:4">
      <c r="A163">
        <v>10.2425</v>
      </c>
      <c r="B163">
        <v>5082</v>
      </c>
      <c r="C163">
        <f t="shared" si="1"/>
        <v>2.0154466745375835E-3</v>
      </c>
      <c r="D163">
        <v>1391.153178</v>
      </c>
    </row>
    <row r="164" spans="1:4">
      <c r="A164">
        <v>10.2425</v>
      </c>
      <c r="B164">
        <v>5082</v>
      </c>
      <c r="C164">
        <f t="shared" si="1"/>
        <v>2.0154466745375835E-3</v>
      </c>
      <c r="D164">
        <v>1573.807225</v>
      </c>
    </row>
    <row r="165" spans="1:4">
      <c r="A165">
        <v>10.2425</v>
      </c>
      <c r="B165">
        <v>5082</v>
      </c>
      <c r="C165">
        <f t="shared" si="1"/>
        <v>2.0154466745375835E-3</v>
      </c>
      <c r="D165">
        <v>1297.796666</v>
      </c>
    </row>
    <row r="166" spans="1:4">
      <c r="A166">
        <v>10.2425</v>
      </c>
      <c r="B166">
        <v>5082</v>
      </c>
      <c r="C166">
        <f t="shared" si="1"/>
        <v>2.0154466745375835E-3</v>
      </c>
      <c r="D166">
        <v>1208.4991319999999</v>
      </c>
    </row>
    <row r="167" spans="1:4">
      <c r="A167">
        <v>10.2425</v>
      </c>
      <c r="B167">
        <v>5082</v>
      </c>
      <c r="C167">
        <f t="shared" si="1"/>
        <v>2.0154466745375835E-3</v>
      </c>
      <c r="D167">
        <v>1220.676068</v>
      </c>
    </row>
    <row r="168" spans="1:4">
      <c r="A168">
        <v>10.2425</v>
      </c>
      <c r="B168">
        <v>5082</v>
      </c>
      <c r="C168">
        <f t="shared" si="1"/>
        <v>2.0154466745375835E-3</v>
      </c>
      <c r="D168">
        <v>1245.029941</v>
      </c>
    </row>
    <row r="169" spans="1:4">
      <c r="A169">
        <v>10.65</v>
      </c>
      <c r="B169">
        <v>5103</v>
      </c>
      <c r="C169">
        <f t="shared" si="1"/>
        <v>2.0870076425631981E-3</v>
      </c>
      <c r="D169">
        <v>1257.206878</v>
      </c>
    </row>
    <row r="170" spans="1:4">
      <c r="A170">
        <v>10.65</v>
      </c>
      <c r="B170">
        <v>5103</v>
      </c>
      <c r="C170">
        <f t="shared" si="1"/>
        <v>2.0870076425631981E-3</v>
      </c>
      <c r="D170">
        <v>1281.5607500000001</v>
      </c>
    </row>
    <row r="171" spans="1:4">
      <c r="A171">
        <v>10.65</v>
      </c>
      <c r="B171">
        <v>5103</v>
      </c>
      <c r="C171">
        <f t="shared" si="1"/>
        <v>2.0870076425631981E-3</v>
      </c>
      <c r="D171">
        <v>1224.7350469999999</v>
      </c>
    </row>
    <row r="172" spans="1:4">
      <c r="A172">
        <v>10.65</v>
      </c>
      <c r="B172">
        <v>5103</v>
      </c>
      <c r="C172">
        <f t="shared" si="1"/>
        <v>2.0870076425631981E-3</v>
      </c>
      <c r="D172">
        <v>964.96040330000005</v>
      </c>
    </row>
    <row r="173" spans="1:4">
      <c r="A173">
        <v>10.65</v>
      </c>
      <c r="B173">
        <v>5103</v>
      </c>
      <c r="C173">
        <f t="shared" si="1"/>
        <v>2.0870076425631981E-3</v>
      </c>
      <c r="D173">
        <v>1009.6091699999999</v>
      </c>
    </row>
    <row r="174" spans="1:4">
      <c r="A174">
        <v>10.65</v>
      </c>
      <c r="B174">
        <v>5103</v>
      </c>
      <c r="C174">
        <f t="shared" si="1"/>
        <v>2.0870076425631981E-3</v>
      </c>
      <c r="D174">
        <v>1046.139979</v>
      </c>
    </row>
    <row r="175" spans="1:4">
      <c r="A175">
        <v>10.65</v>
      </c>
      <c r="B175">
        <v>5103</v>
      </c>
      <c r="C175">
        <f t="shared" si="1"/>
        <v>2.0870076425631981E-3</v>
      </c>
      <c r="D175">
        <v>1086.7297679999999</v>
      </c>
    </row>
    <row r="176" spans="1:4">
      <c r="A176">
        <v>10.65</v>
      </c>
      <c r="B176">
        <v>5103</v>
      </c>
      <c r="C176">
        <f t="shared" si="1"/>
        <v>2.0870076425631981E-3</v>
      </c>
      <c r="D176">
        <v>1090.7887459999999</v>
      </c>
    </row>
    <row r="177" spans="1:4">
      <c r="A177">
        <v>10.65</v>
      </c>
      <c r="B177">
        <v>5103</v>
      </c>
      <c r="C177">
        <f t="shared" si="1"/>
        <v>2.0870076425631981E-3</v>
      </c>
      <c r="D177">
        <v>847.25001769999994</v>
      </c>
    </row>
    <row r="178" spans="1:4">
      <c r="A178">
        <v>10.65</v>
      </c>
      <c r="B178">
        <v>5103</v>
      </c>
      <c r="C178">
        <f t="shared" ref="C178:C181" si="2">A178/B178</f>
        <v>2.0870076425631981E-3</v>
      </c>
      <c r="D178">
        <v>563.12150099999997</v>
      </c>
    </row>
    <row r="179" spans="1:4">
      <c r="A179">
        <v>10.65</v>
      </c>
      <c r="B179">
        <v>5103</v>
      </c>
      <c r="C179">
        <f t="shared" si="2"/>
        <v>2.0870076425631981E-3</v>
      </c>
      <c r="D179">
        <v>542.8266069</v>
      </c>
    </row>
    <row r="180" spans="1:4">
      <c r="A180">
        <v>10.65</v>
      </c>
      <c r="B180">
        <v>5103</v>
      </c>
      <c r="C180">
        <f t="shared" si="2"/>
        <v>2.0870076425631981E-3</v>
      </c>
      <c r="D180">
        <v>522.5317129</v>
      </c>
    </row>
    <row r="181" spans="1:4">
      <c r="A181">
        <v>10.774166666666666</v>
      </c>
      <c r="B181">
        <v>5214</v>
      </c>
      <c r="C181">
        <f t="shared" si="2"/>
        <v>2.0663917657588542E-3</v>
      </c>
      <c r="D181">
        <v>624.00618320000001</v>
      </c>
    </row>
    <row r="182" spans="1:4">
      <c r="D182">
        <v>603.71128910000004</v>
      </c>
    </row>
    <row r="183" spans="1:4">
      <c r="D183">
        <v>392.64439090000002</v>
      </c>
    </row>
    <row r="184" spans="1:4">
      <c r="D184">
        <v>433.23417910000001</v>
      </c>
    </row>
    <row r="185" spans="1:4">
      <c r="D185">
        <v>429.17520020000001</v>
      </c>
    </row>
    <row r="186" spans="1:4">
      <c r="D186">
        <v>506.29579760000001</v>
      </c>
    </row>
    <row r="187" spans="1:4">
      <c r="D187">
        <v>295.22889950000001</v>
      </c>
    </row>
    <row r="188" spans="1:4">
      <c r="D188">
        <v>287.1109419</v>
      </c>
    </row>
    <row r="189" spans="1:4">
      <c r="D189">
        <v>392.64439090000002</v>
      </c>
    </row>
    <row r="190" spans="1:4">
      <c r="D190">
        <v>502.23681879999998</v>
      </c>
    </row>
    <row r="191" spans="1:4">
      <c r="D191">
        <v>514.41375530000005</v>
      </c>
    </row>
    <row r="192" spans="1:4">
      <c r="D192">
        <v>506.29579760000001</v>
      </c>
    </row>
    <row r="193" spans="4:4">
      <c r="D193">
        <v>555.00354340000001</v>
      </c>
    </row>
    <row r="194" spans="4:4">
      <c r="D194">
        <v>676.77290770000002</v>
      </c>
    </row>
    <row r="195" spans="4:4">
      <c r="D195">
        <v>904.07572110000001</v>
      </c>
    </row>
    <row r="196" spans="4:4">
      <c r="D196">
        <v>802.6012508</v>
      </c>
    </row>
    <row r="197" spans="4:4">
      <c r="D197">
        <v>721.42167459999996</v>
      </c>
    </row>
    <row r="198" spans="4:4">
      <c r="D198">
        <v>766.07044150000002</v>
      </c>
    </row>
    <row r="199" spans="4:4">
      <c r="D199">
        <v>810.71920850000004</v>
      </c>
    </row>
    <row r="200" spans="4:4">
      <c r="D200">
        <v>818.83716609999999</v>
      </c>
    </row>
    <row r="201" spans="4:4">
      <c r="D201">
        <v>871.6038906</v>
      </c>
    </row>
    <row r="202" spans="4:4">
      <c r="D202">
        <v>843.19103889999997</v>
      </c>
    </row>
    <row r="203" spans="4:4">
      <c r="D203">
        <v>729.53963220000003</v>
      </c>
    </row>
    <row r="204" spans="4:4">
      <c r="D204">
        <v>697.06780179999998</v>
      </c>
    </row>
    <row r="205" spans="4:4">
      <c r="D205">
        <v>705.18575940000005</v>
      </c>
    </row>
    <row r="206" spans="4:4">
      <c r="D206">
        <v>782.3063568</v>
      </c>
    </row>
    <row r="207" spans="4:4">
      <c r="D207">
        <v>818.83716609999999</v>
      </c>
    </row>
    <row r="208" spans="4:4">
      <c r="D208">
        <v>753.89350509999997</v>
      </c>
    </row>
    <row r="209" spans="4:4">
      <c r="D209">
        <v>632.12414079999996</v>
      </c>
    </row>
    <row r="210" spans="4:4">
      <c r="D210">
        <v>697.06780179999998</v>
      </c>
    </row>
    <row r="211" spans="4:4">
      <c r="D211">
        <v>741.71656870000004</v>
      </c>
    </row>
    <row r="212" spans="4:4">
      <c r="D212">
        <v>790.42431439999996</v>
      </c>
    </row>
    <row r="213" spans="4:4">
      <c r="D213">
        <v>802.6012508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年単位</vt:lpstr>
      <vt:lpstr>Sheet1</vt:lpstr>
      <vt:lpstr>月単位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2019-11-12T01:54:52Z</dcterms:created>
  <dcterms:modified xsi:type="dcterms:W3CDTF">2019-11-12T08:18:23Z</dcterms:modified>
</cp:coreProperties>
</file>