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excel/"/>
    </mc:Choice>
  </mc:AlternateContent>
  <xr:revisionPtr revIDLastSave="0" documentId="13_ncr:1_{9DF54C50-E4A2-CA4F-BE22-3613FA3AE40C}" xr6:coauthVersionLast="45" xr6:coauthVersionMax="45" xr10:uidLastSave="{00000000-0000-0000-0000-000000000000}"/>
  <bookViews>
    <workbookView xWindow="10340" yWindow="460" windowWidth="26600" windowHeight="16020" xr2:uid="{810948E2-E6A0-E34C-826E-B4F2FFD14D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9" i="1"/>
  <c r="J10" i="1" s="1"/>
  <c r="J16" i="1"/>
  <c r="J14" i="1"/>
  <c r="J13" i="1"/>
  <c r="H14" i="1"/>
  <c r="H15" i="1"/>
  <c r="H16" i="1"/>
  <c r="H17" i="1"/>
  <c r="H18" i="1"/>
  <c r="H19" i="1"/>
  <c r="H20" i="1"/>
  <c r="H13" i="1"/>
  <c r="G21" i="1"/>
  <c r="D14" i="1"/>
  <c r="D15" i="1"/>
  <c r="D16" i="1"/>
  <c r="D17" i="1"/>
  <c r="D18" i="1"/>
  <c r="D19" i="1"/>
  <c r="D20" i="1"/>
  <c r="D13" i="1"/>
  <c r="C21" i="1"/>
  <c r="J4" i="1"/>
  <c r="J5" i="1"/>
  <c r="J6" i="1"/>
  <c r="J7" i="1"/>
  <c r="J8" i="1"/>
  <c r="J3" i="1"/>
  <c r="I10" i="1"/>
  <c r="H4" i="1"/>
  <c r="H5" i="1"/>
  <c r="H6" i="1"/>
  <c r="H7" i="1"/>
  <c r="H8" i="1"/>
  <c r="H9" i="1"/>
  <c r="H3" i="1"/>
  <c r="D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<sst xmlns="http://schemas.openxmlformats.org/spreadsheetml/2006/main" count="32" uniqueCount="27">
  <si>
    <t>神戸</t>
    <rPh sb="0" eb="2">
      <t>コウベ</t>
    </rPh>
    <phoneticPr fontId="1"/>
  </si>
  <si>
    <t>名古屋</t>
    <rPh sb="0" eb="3">
      <t>ナゴヤ</t>
    </rPh>
    <phoneticPr fontId="1"/>
  </si>
  <si>
    <t>東京</t>
    <rPh sb="0" eb="2">
      <t>トウキョウ</t>
    </rPh>
    <phoneticPr fontId="1"/>
  </si>
  <si>
    <t>清水</t>
    <rPh sb="0" eb="2">
      <t>シミズ</t>
    </rPh>
    <phoneticPr fontId="1"/>
  </si>
  <si>
    <t>シンガポール</t>
    <phoneticPr fontId="1"/>
  </si>
  <si>
    <t>スエズ</t>
    <phoneticPr fontId="1"/>
  </si>
  <si>
    <t>ポートサイド</t>
    <phoneticPr fontId="1"/>
  </si>
  <si>
    <t>サウサンプトン</t>
    <phoneticPr fontId="1"/>
  </si>
  <si>
    <t>全体</t>
    <rPh sb="0" eb="2">
      <t>ゼンタイ</t>
    </rPh>
    <phoneticPr fontId="1"/>
  </si>
  <si>
    <t>港名</t>
    <rPh sb="0" eb="2">
      <t>ミナト</t>
    </rPh>
    <phoneticPr fontId="1"/>
  </si>
  <si>
    <t>距離(mile)</t>
    <rPh sb="0" eb="2">
      <t>キョリ</t>
    </rPh>
    <phoneticPr fontId="1"/>
  </si>
  <si>
    <t>停泊時間(hr)</t>
    <rPh sb="0" eb="2">
      <t>テイハク</t>
    </rPh>
    <rPh sb="2" eb="4">
      <t>ジカn</t>
    </rPh>
    <phoneticPr fontId="1"/>
  </si>
  <si>
    <t>Loaded Cargo (TEU)</t>
    <phoneticPr fontId="1"/>
  </si>
  <si>
    <t>Discharged Cargo(TEU)</t>
    <phoneticPr fontId="1"/>
  </si>
  <si>
    <t>積載率</t>
    <rPh sb="0" eb="3">
      <t>セキサイ</t>
    </rPh>
    <phoneticPr fontId="1"/>
  </si>
  <si>
    <t>距離割合</t>
    <rPh sb="0" eb="2">
      <t>キョリ</t>
    </rPh>
    <rPh sb="2" eb="4">
      <t>ワリ</t>
    </rPh>
    <phoneticPr fontId="1"/>
  </si>
  <si>
    <t>往航</t>
    <rPh sb="0" eb="1">
      <t>オウフク</t>
    </rPh>
    <rPh sb="1" eb="2">
      <t>コウカイ</t>
    </rPh>
    <phoneticPr fontId="1"/>
  </si>
  <si>
    <t>ロッテルダム</t>
    <phoneticPr fontId="1"/>
  </si>
  <si>
    <t>ハンブルグ</t>
    <phoneticPr fontId="1"/>
  </si>
  <si>
    <t>Le Havre</t>
    <phoneticPr fontId="1"/>
  </si>
  <si>
    <t>Port Said</t>
    <phoneticPr fontId="1"/>
  </si>
  <si>
    <t>SUez</t>
    <phoneticPr fontId="1"/>
  </si>
  <si>
    <t>Singaoire</t>
    <phoneticPr fontId="1"/>
  </si>
  <si>
    <t>アジア域内、欧州域内の積卸は全て一つ前の港からとする</t>
    <rPh sb="6" eb="8">
      <t>オウシュウ</t>
    </rPh>
    <rPh sb="8" eb="10">
      <t>イキナイ</t>
    </rPh>
    <rPh sb="11" eb="13">
      <t>ツミオロセィ</t>
    </rPh>
    <rPh sb="14" eb="15">
      <t>スベテ</t>
    </rPh>
    <rPh sb="16" eb="17">
      <t>ヒトツマエ</t>
    </rPh>
    <rPh sb="20" eb="21">
      <t>ミナ</t>
    </rPh>
    <phoneticPr fontId="1"/>
  </si>
  <si>
    <t>アジアからヨーロッパは全てシンガポール起点とする</t>
    <rPh sb="0" eb="2">
      <t>アジア</t>
    </rPh>
    <rPh sb="11" eb="12">
      <t>スベテ</t>
    </rPh>
    <rPh sb="19" eb="21">
      <t>キテn</t>
    </rPh>
    <phoneticPr fontId="1"/>
  </si>
  <si>
    <t>ヨーロッパからアジアは全てロッテルダムで積まれたものとする</t>
    <rPh sb="11" eb="12">
      <t>スベテ</t>
    </rPh>
    <rPh sb="20" eb="21">
      <t>ツマ</t>
    </rPh>
    <phoneticPr fontId="1"/>
  </si>
  <si>
    <t>https://www.nmri.go.jp/main/publications/paper/pdf/22/05/03/PNM22050302-02.pdf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</si>
</sst>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mri.go.jp/main/publications/paper/pdf/22/05/03/PNM22050302-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7975-ADA0-B148-B5C5-52D21DD0200A}">
  <dimension ref="A1:L23"/>
  <sheetViews>
    <sheetView tabSelected="1" workbookViewId="0">
      <selection activeCell="C9" sqref="C9"/>
    </sheetView>
  </sheetViews>
  <sheetFormatPr baseColWidth="10" defaultRowHeight="20"/>
  <cols>
    <col min="2" max="2" width="12.28515625" customWidth="1"/>
    <col min="6" max="6" width="10.5703125" customWidth="1"/>
  </cols>
  <sheetData>
    <row r="1" spans="1:12" ht="68" customHeight="1">
      <c r="B1" t="s">
        <v>9</v>
      </c>
      <c r="C1" t="s">
        <v>10</v>
      </c>
      <c r="D1" t="s">
        <v>15</v>
      </c>
      <c r="E1" t="s">
        <v>11</v>
      </c>
      <c r="F1" s="1" t="s">
        <v>12</v>
      </c>
      <c r="G1" s="1" t="s">
        <v>13</v>
      </c>
      <c r="H1" t="s">
        <v>14</v>
      </c>
      <c r="L1" t="s">
        <v>23</v>
      </c>
    </row>
    <row r="2" spans="1:12">
      <c r="A2" s="2" t="s">
        <v>16</v>
      </c>
      <c r="B2" t="s">
        <v>0</v>
      </c>
      <c r="E2">
        <v>39.799999999999997</v>
      </c>
      <c r="F2">
        <v>750</v>
      </c>
      <c r="L2" t="s">
        <v>24</v>
      </c>
    </row>
    <row r="3" spans="1:12">
      <c r="A3" s="2"/>
      <c r="B3" t="s">
        <v>1</v>
      </c>
      <c r="C3">
        <v>186</v>
      </c>
      <c r="D3">
        <f>C3/$C$10</f>
        <v>1.6280087527352296E-2</v>
      </c>
      <c r="E3">
        <v>19.600000000000001</v>
      </c>
      <c r="F3">
        <v>806</v>
      </c>
      <c r="G3">
        <v>481</v>
      </c>
      <c r="H3">
        <f>G3/$H$10</f>
        <v>7.8852459016393442E-2</v>
      </c>
      <c r="J3">
        <f>D3*H3</f>
        <v>1.283724934533845E-3</v>
      </c>
      <c r="L3" t="s">
        <v>25</v>
      </c>
    </row>
    <row r="4" spans="1:12">
      <c r="A4" s="2"/>
      <c r="B4" t="s">
        <v>2</v>
      </c>
      <c r="C4">
        <v>154</v>
      </c>
      <c r="D4">
        <f t="shared" ref="D4:D9" si="0">C4/$C$10</f>
        <v>1.3479212253829321E-2</v>
      </c>
      <c r="E4">
        <v>43.9</v>
      </c>
      <c r="F4">
        <v>1579</v>
      </c>
      <c r="G4">
        <v>1658</v>
      </c>
      <c r="H4">
        <f t="shared" ref="H4:H9" si="1">G4/$H$10</f>
        <v>0.27180327868852461</v>
      </c>
      <c r="J4">
        <f t="shared" ref="J4:J9" si="2">D4*H4</f>
        <v>3.6636940847293467E-3</v>
      </c>
    </row>
    <row r="5" spans="1:12">
      <c r="A5" s="2"/>
      <c r="B5" t="s">
        <v>3</v>
      </c>
      <c r="C5">
        <v>98</v>
      </c>
      <c r="D5">
        <f t="shared" si="0"/>
        <v>8.5776805251641143E-3</v>
      </c>
      <c r="E5">
        <v>15.5</v>
      </c>
      <c r="F5">
        <v>893</v>
      </c>
      <c r="G5">
        <v>596</v>
      </c>
      <c r="H5">
        <f t="shared" si="1"/>
        <v>9.7704918032786886E-2</v>
      </c>
      <c r="J5">
        <f t="shared" si="2"/>
        <v>8.3808157262259221E-4</v>
      </c>
    </row>
    <row r="6" spans="1:12">
      <c r="A6" s="2"/>
      <c r="B6" t="s">
        <v>4</v>
      </c>
      <c r="C6">
        <v>2852</v>
      </c>
      <c r="D6">
        <f t="shared" si="0"/>
        <v>0.24962800875273522</v>
      </c>
      <c r="E6">
        <v>22.1</v>
      </c>
      <c r="F6">
        <v>1873</v>
      </c>
      <c r="G6">
        <v>630</v>
      </c>
      <c r="H6">
        <f t="shared" si="1"/>
        <v>0.10327868852459017</v>
      </c>
      <c r="J6">
        <f t="shared" si="2"/>
        <v>2.5781253362987408E-2</v>
      </c>
    </row>
    <row r="7" spans="1:12">
      <c r="A7" s="2"/>
      <c r="B7" t="s">
        <v>5</v>
      </c>
      <c r="C7">
        <v>4956</v>
      </c>
      <c r="D7">
        <f t="shared" si="0"/>
        <v>0.43378555798687091</v>
      </c>
      <c r="E7">
        <v>9.8000000000000007</v>
      </c>
      <c r="H7">
        <f t="shared" si="1"/>
        <v>0</v>
      </c>
      <c r="J7">
        <f t="shared" si="2"/>
        <v>0</v>
      </c>
    </row>
    <row r="8" spans="1:12">
      <c r="A8" s="2"/>
      <c r="B8" t="s">
        <v>6</v>
      </c>
      <c r="C8">
        <v>89</v>
      </c>
      <c r="D8">
        <f t="shared" si="0"/>
        <v>7.7899343544857768E-3</v>
      </c>
      <c r="H8">
        <f t="shared" si="1"/>
        <v>0</v>
      </c>
      <c r="J8">
        <f t="shared" si="2"/>
        <v>0</v>
      </c>
    </row>
    <row r="9" spans="1:12">
      <c r="A9" s="2"/>
      <c r="B9" t="s">
        <v>7</v>
      </c>
      <c r="C9">
        <v>3090</v>
      </c>
      <c r="D9">
        <f t="shared" si="0"/>
        <v>0.27045951859956235</v>
      </c>
      <c r="G9">
        <v>1627</v>
      </c>
      <c r="H9">
        <f t="shared" si="1"/>
        <v>0.26672131147540984</v>
      </c>
      <c r="J9">
        <f>(D7+D8+D9)*H9</f>
        <v>0.18991491193456972</v>
      </c>
    </row>
    <row r="10" spans="1:12">
      <c r="A10" s="2"/>
      <c r="B10" t="s">
        <v>8</v>
      </c>
      <c r="C10">
        <v>11425</v>
      </c>
      <c r="D10">
        <f>SUM(D3:D9)</f>
        <v>1</v>
      </c>
      <c r="E10">
        <v>150.6</v>
      </c>
      <c r="F10">
        <v>5899</v>
      </c>
      <c r="G10">
        <v>4992</v>
      </c>
      <c r="H10">
        <v>6100</v>
      </c>
      <c r="I10">
        <f>SUM(H3:H9)</f>
        <v>0.818360655737705</v>
      </c>
      <c r="J10">
        <f>SUM(J3:J9)</f>
        <v>0.2214816658894429</v>
      </c>
    </row>
    <row r="12" spans="1:12">
      <c r="B12" t="s">
        <v>7</v>
      </c>
      <c r="H12" t="s">
        <v>14</v>
      </c>
    </row>
    <row r="13" spans="1:12">
      <c r="B13" t="s">
        <v>17</v>
      </c>
      <c r="C13">
        <v>232</v>
      </c>
      <c r="D13">
        <f>C13/$C$10</f>
        <v>2.0306345733041575E-2</v>
      </c>
      <c r="G13">
        <v>1858</v>
      </c>
      <c r="H13">
        <f>G13/$H$10</f>
        <v>0.30459016393442623</v>
      </c>
      <c r="J13">
        <f>D13*H13</f>
        <v>6.18511317573627E-3</v>
      </c>
    </row>
    <row r="14" spans="1:12">
      <c r="B14" t="s">
        <v>18</v>
      </c>
      <c r="C14">
        <v>212</v>
      </c>
      <c r="D14">
        <f t="shared" ref="D14:D20" si="3">C14/$C$10</f>
        <v>1.8555798687089717E-2</v>
      </c>
      <c r="G14">
        <v>1343</v>
      </c>
      <c r="H14">
        <f t="shared" ref="H14:H20" si="4">G14/$H$10</f>
        <v>0.2201639344262295</v>
      </c>
      <c r="J14">
        <f>D14*H14</f>
        <v>4.0853176453707358E-3</v>
      </c>
    </row>
    <row r="15" spans="1:12">
      <c r="B15" t="s">
        <v>17</v>
      </c>
      <c r="C15">
        <v>224</v>
      </c>
      <c r="D15">
        <f t="shared" si="3"/>
        <v>1.9606126914660831E-2</v>
      </c>
      <c r="H15">
        <f t="shared" si="4"/>
        <v>0</v>
      </c>
    </row>
    <row r="16" spans="1:12">
      <c r="B16" t="s">
        <v>19</v>
      </c>
      <c r="C16">
        <v>229</v>
      </c>
      <c r="D16">
        <f t="shared" si="3"/>
        <v>2.0043763676148796E-2</v>
      </c>
      <c r="G16">
        <v>267</v>
      </c>
      <c r="H16">
        <f t="shared" si="4"/>
        <v>4.3770491803278688E-2</v>
      </c>
      <c r="J16">
        <f>D16*H16</f>
        <v>8.7732539369372593E-4</v>
      </c>
    </row>
    <row r="17" spans="1:10">
      <c r="B17" t="s">
        <v>20</v>
      </c>
      <c r="C17">
        <v>3123</v>
      </c>
      <c r="D17">
        <f t="shared" si="3"/>
        <v>0.27334792122538293</v>
      </c>
      <c r="H17">
        <f t="shared" si="4"/>
        <v>0</v>
      </c>
    </row>
    <row r="18" spans="1:10">
      <c r="B18" t="s">
        <v>21</v>
      </c>
      <c r="C18">
        <v>89</v>
      </c>
      <c r="D18">
        <f t="shared" si="3"/>
        <v>7.7899343544857768E-3</v>
      </c>
      <c r="H18">
        <f t="shared" si="4"/>
        <v>0</v>
      </c>
    </row>
    <row r="19" spans="1:10">
      <c r="B19" t="s">
        <v>22</v>
      </c>
      <c r="C19">
        <v>4972</v>
      </c>
      <c r="D19">
        <f t="shared" si="3"/>
        <v>0.43518599562363236</v>
      </c>
      <c r="G19">
        <v>1305</v>
      </c>
      <c r="H19">
        <f t="shared" si="4"/>
        <v>0.2139344262295082</v>
      </c>
      <c r="J19">
        <f>(D16+D17+D18+D19)*H19</f>
        <v>0.15753438318326934</v>
      </c>
    </row>
    <row r="20" spans="1:10">
      <c r="B20" t="s">
        <v>0</v>
      </c>
      <c r="C20">
        <v>2675</v>
      </c>
      <c r="D20">
        <f t="shared" si="3"/>
        <v>0.23413566739606126</v>
      </c>
      <c r="G20">
        <v>923</v>
      </c>
      <c r="H20">
        <f t="shared" si="4"/>
        <v>0.15131147540983605</v>
      </c>
      <c r="J20">
        <f>(D16+D17+D18+D19+D20)*H20</f>
        <v>0.14684828353122645</v>
      </c>
    </row>
    <row r="21" spans="1:10">
      <c r="B21" t="s">
        <v>8</v>
      </c>
      <c r="C21">
        <f>SUM(C13:C20)</f>
        <v>11756</v>
      </c>
      <c r="G21">
        <f>SUM(G13:G20)</f>
        <v>5696</v>
      </c>
      <c r="J21">
        <f>SUM(J13:J20)</f>
        <v>0.31553042292929656</v>
      </c>
    </row>
    <row r="23" spans="1:10">
      <c r="A23" s="3" t="s">
        <v>26</v>
      </c>
    </row>
  </sheetData>
  <mergeCells count="1">
    <mergeCell ref="A2:A10"/>
  </mergeCells>
  <phoneticPr fontId="1"/>
  <hyperlinks>
    <hyperlink ref="A23" r:id="rId1" xr:uid="{C2B06728-CE94-124B-9356-501CF6ACEC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2019-11-21T04:28:21Z</dcterms:created>
  <dcterms:modified xsi:type="dcterms:W3CDTF">2019-11-21T05:14:02Z</dcterms:modified>
</cp:coreProperties>
</file>